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tables/table2.xml" ContentType="application/vnd.openxmlformats-officedocument.spreadsheetml.table+xml"/>
  <Override PartName="/xl/comments3.xml" ContentType="application/vnd.openxmlformats-officedocument.spreadsheetml.comments+xml"/>
  <Override PartName="/xl/comments4.xml" ContentType="application/vnd.openxmlformats-officedocument.spreadsheetml.comments+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updateLinks="never" codeName="DieseArbeitsmappe" defaultThemeVersion="124226"/>
  <workbookProtection workbookPassword="CC36" lockStructure="1"/>
  <bookViews>
    <workbookView xWindow="240" yWindow="705" windowWidth="14805" windowHeight="7410" tabRatio="752"/>
  </bookViews>
  <sheets>
    <sheet name="Übersicht" sheetId="5" r:id="rId1"/>
    <sheet name="A) Rücklagen" sheetId="10" r:id="rId2"/>
    <sheet name="B) Berichte" sheetId="2" r:id="rId3"/>
    <sheet name="C) Weitere Themen" sheetId="12" r:id="rId4"/>
    <sheet name="Listen" sheetId="6" state="hidden" r:id="rId5"/>
    <sheet name="Daten_Berichte" sheetId="4" state="hidden" r:id="rId6"/>
    <sheet name="Daten_Rücklagen" sheetId="13" state="hidden" r:id="rId7"/>
    <sheet name="Daten_Rücklagen_Erläuterung" sheetId="16" state="hidden" r:id="rId8"/>
    <sheet name="Daten_Rücklagen_Ausflachung_MN" sheetId="14" state="hidden" r:id="rId9"/>
    <sheet name="Daten_Themen_Ausflachung" sheetId="15" state="hidden" r:id="rId10"/>
    <sheet name="Daten_Schulung_Ausflachung" sheetId="18" state="hidden" r:id="rId11"/>
  </sheets>
  <externalReferences>
    <externalReference r:id="rId12"/>
  </externalReferences>
  <definedNames>
    <definedName name="_xlnm._FilterDatabase" localSheetId="2" hidden="1">'B) Berichte'!$H$1:$H$3033</definedName>
    <definedName name="_xlnm._FilterDatabase" localSheetId="0" hidden="1">Übersicht!$B$12:$BP$83</definedName>
    <definedName name="_xlnm.Print_Area" localSheetId="1">'A) Rücklagen'!$B$2:$E$26</definedName>
    <definedName name="_xlnm.Print_Area" localSheetId="2">'B) Berichte'!$A$1:$G$2882</definedName>
    <definedName name="_xlnm.Print_Area" localSheetId="3">'C) Weitere Themen'!$B$2:$D$50</definedName>
    <definedName name="_xlnm.Print_Area" localSheetId="0">Übersicht!$B$1:$BM$151</definedName>
    <definedName name="Ruecklagen">'A) Rücklagen'!$B$2:$E$2</definedName>
    <definedName name="Sonstiges" localSheetId="3">'C) Weitere Themen'!$B$2:$D$2</definedName>
    <definedName name="_xlnm.Criteria" localSheetId="0">Übersicht!$D$5</definedName>
    <definedName name="Table1">Übersicht!$C$12:$D$83</definedName>
  </definedNames>
  <calcPr calcId="145621"/>
</workbook>
</file>

<file path=xl/calcChain.xml><?xml version="1.0" encoding="utf-8"?>
<calcChain xmlns="http://schemas.openxmlformats.org/spreadsheetml/2006/main">
  <c r="B2881" i="2" l="1"/>
  <c r="B2870" i="2"/>
  <c r="B2871" i="2" s="1"/>
  <c r="B2872" i="2" s="1"/>
  <c r="B2873" i="2" s="1"/>
  <c r="B2874" i="2" s="1"/>
  <c r="B2875" i="2" s="1"/>
  <c r="B2876" i="2" s="1"/>
  <c r="B2877" i="2" s="1"/>
  <c r="B2878" i="2" s="1"/>
  <c r="B2879" i="2" s="1"/>
  <c r="B2880" i="2" s="1"/>
  <c r="G2869" i="2"/>
  <c r="C2869" i="2"/>
  <c r="C2866" i="2"/>
  <c r="B2866" i="2"/>
  <c r="B2863" i="2" s="1"/>
  <c r="B2867" i="2" s="1"/>
  <c r="C2865" i="2"/>
  <c r="B2865" i="2"/>
  <c r="C2864" i="2"/>
  <c r="C2863" i="2"/>
  <c r="B2862" i="2"/>
  <c r="B2861" i="2"/>
  <c r="B2858" i="2"/>
  <c r="F2857" i="2"/>
  <c r="F2844" i="2" s="1"/>
  <c r="B2857" i="2"/>
  <c r="B2845" i="2"/>
  <c r="B2846" i="2" s="1"/>
  <c r="B2860" i="2" s="1"/>
  <c r="C2844" i="2"/>
  <c r="C2855" i="2" s="1"/>
  <c r="A2843" i="2"/>
  <c r="A2844" i="2" s="1"/>
  <c r="A2845" i="2" s="1"/>
  <c r="A2846" i="2" s="1"/>
  <c r="A2847" i="2" s="1"/>
  <c r="A2848" i="2" s="1"/>
  <c r="A2849" i="2" s="1"/>
  <c r="A2850" i="2" s="1"/>
  <c r="A2851" i="2" s="1"/>
  <c r="A2852" i="2" s="1"/>
  <c r="A2853" i="2" s="1"/>
  <c r="A2854" i="2" s="1"/>
  <c r="A2855" i="2" s="1"/>
  <c r="A2856" i="2" s="1"/>
  <c r="A2857" i="2" s="1"/>
  <c r="A2858" i="2" s="1"/>
  <c r="A2859" i="2" s="1"/>
  <c r="A2860" i="2" s="1"/>
  <c r="A2861" i="2" s="1"/>
  <c r="A2862" i="2" s="1"/>
  <c r="A2863" i="2" s="1"/>
  <c r="A2864" i="2" s="1"/>
  <c r="A2865" i="2" s="1"/>
  <c r="A2866" i="2" s="1"/>
  <c r="A2867" i="2" s="1"/>
  <c r="A2868" i="2" s="1"/>
  <c r="A2869" i="2" s="1"/>
  <c r="A2870" i="2" s="1"/>
  <c r="A2871" i="2" s="1"/>
  <c r="A2872" i="2" s="1"/>
  <c r="A2873" i="2" s="1"/>
  <c r="A2874" i="2" s="1"/>
  <c r="A2875" i="2" s="1"/>
  <c r="A2876" i="2" s="1"/>
  <c r="A2877" i="2" s="1"/>
  <c r="A2878" i="2" s="1"/>
  <c r="A2879" i="2" s="1"/>
  <c r="A2880" i="2" s="1"/>
  <c r="A2881" i="2" s="1"/>
  <c r="B2842" i="2"/>
  <c r="B2843" i="2" s="1"/>
  <c r="B2841" i="2"/>
  <c r="B2830" i="2"/>
  <c r="B2831" i="2" s="1"/>
  <c r="B2832" i="2" s="1"/>
  <c r="B2833" i="2" s="1"/>
  <c r="B2834" i="2" s="1"/>
  <c r="B2835" i="2" s="1"/>
  <c r="B2836" i="2" s="1"/>
  <c r="B2837" i="2" s="1"/>
  <c r="B2838" i="2" s="1"/>
  <c r="B2839" i="2" s="1"/>
  <c r="B2840" i="2" s="1"/>
  <c r="G2829" i="2"/>
  <c r="C2829" i="2"/>
  <c r="C2826" i="2"/>
  <c r="B2826" i="2"/>
  <c r="B2823" i="2" s="1"/>
  <c r="B2827" i="2" s="1"/>
  <c r="C2825" i="2"/>
  <c r="B2825" i="2"/>
  <c r="C2824" i="2"/>
  <c r="C2823" i="2"/>
  <c r="B2822" i="2"/>
  <c r="B2821" i="2"/>
  <c r="B2818" i="2"/>
  <c r="F2817" i="2"/>
  <c r="F2804" i="2" s="1"/>
  <c r="B2817" i="2"/>
  <c r="B2805" i="2"/>
  <c r="B2819" i="2" s="1"/>
  <c r="C2804" i="2"/>
  <c r="C2815" i="2" s="1"/>
  <c r="A2803" i="2"/>
  <c r="A2804" i="2" s="1"/>
  <c r="A2805" i="2" s="1"/>
  <c r="A2806" i="2" s="1"/>
  <c r="A2807" i="2" s="1"/>
  <c r="A2808" i="2" s="1"/>
  <c r="A2809" i="2" s="1"/>
  <c r="A2810" i="2" s="1"/>
  <c r="A2811" i="2" s="1"/>
  <c r="A2812" i="2" s="1"/>
  <c r="A2813" i="2" s="1"/>
  <c r="A2814" i="2" s="1"/>
  <c r="A2815" i="2" s="1"/>
  <c r="A2816" i="2" s="1"/>
  <c r="A2817" i="2" s="1"/>
  <c r="A2818" i="2" s="1"/>
  <c r="A2819" i="2" s="1"/>
  <c r="A2820" i="2" s="1"/>
  <c r="A2821" i="2" s="1"/>
  <c r="A2822" i="2" s="1"/>
  <c r="A2823" i="2" s="1"/>
  <c r="A2824" i="2" s="1"/>
  <c r="A2825" i="2" s="1"/>
  <c r="A2826" i="2" s="1"/>
  <c r="A2827" i="2" s="1"/>
  <c r="A2828" i="2" s="1"/>
  <c r="A2829" i="2" s="1"/>
  <c r="A2830" i="2" s="1"/>
  <c r="A2831" i="2" s="1"/>
  <c r="A2832" i="2" s="1"/>
  <c r="A2833" i="2" s="1"/>
  <c r="A2834" i="2" s="1"/>
  <c r="A2835" i="2" s="1"/>
  <c r="A2836" i="2" s="1"/>
  <c r="A2837" i="2" s="1"/>
  <c r="A2838" i="2" s="1"/>
  <c r="A2839" i="2" s="1"/>
  <c r="A2840" i="2" s="1"/>
  <c r="A2841" i="2" s="1"/>
  <c r="B2802" i="2"/>
  <c r="B2803" i="2" s="1"/>
  <c r="B2801" i="2"/>
  <c r="B2790" i="2"/>
  <c r="B2791" i="2" s="1"/>
  <c r="B2792" i="2" s="1"/>
  <c r="B2793" i="2" s="1"/>
  <c r="B2794" i="2" s="1"/>
  <c r="B2795" i="2" s="1"/>
  <c r="B2796" i="2" s="1"/>
  <c r="B2797" i="2" s="1"/>
  <c r="B2798" i="2" s="1"/>
  <c r="B2799" i="2" s="1"/>
  <c r="B2800" i="2" s="1"/>
  <c r="G2789" i="2"/>
  <c r="C2789" i="2"/>
  <c r="C2786" i="2"/>
  <c r="B2786" i="2"/>
  <c r="B2783" i="2" s="1"/>
  <c r="B2787" i="2" s="1"/>
  <c r="C2785" i="2"/>
  <c r="B2785" i="2"/>
  <c r="C2784" i="2"/>
  <c r="C2783" i="2"/>
  <c r="B2782" i="2"/>
  <c r="B2781" i="2"/>
  <c r="B2778" i="2"/>
  <c r="F2777" i="2"/>
  <c r="F2764" i="2" s="1"/>
  <c r="B2777" i="2"/>
  <c r="B2765" i="2"/>
  <c r="B2779" i="2" s="1"/>
  <c r="C2764" i="2"/>
  <c r="C2775" i="2" s="1"/>
  <c r="A2763" i="2"/>
  <c r="A2764" i="2" s="1"/>
  <c r="A2765" i="2" s="1"/>
  <c r="A2766" i="2" s="1"/>
  <c r="A2767" i="2" s="1"/>
  <c r="A2768" i="2" s="1"/>
  <c r="A2769" i="2" s="1"/>
  <c r="A2770" i="2" s="1"/>
  <c r="A2771" i="2" s="1"/>
  <c r="A2772" i="2" s="1"/>
  <c r="A2773" i="2" s="1"/>
  <c r="A2774" i="2" s="1"/>
  <c r="A2775" i="2" s="1"/>
  <c r="A2776" i="2" s="1"/>
  <c r="A2777" i="2" s="1"/>
  <c r="A2778" i="2" s="1"/>
  <c r="A2779" i="2" s="1"/>
  <c r="A2780" i="2" s="1"/>
  <c r="A2781" i="2" s="1"/>
  <c r="A2782" i="2" s="1"/>
  <c r="A2783" i="2" s="1"/>
  <c r="A2784" i="2" s="1"/>
  <c r="A2785" i="2" s="1"/>
  <c r="A2786" i="2" s="1"/>
  <c r="A2787" i="2" s="1"/>
  <c r="A2788" i="2" s="1"/>
  <c r="A2789" i="2" s="1"/>
  <c r="A2790" i="2" s="1"/>
  <c r="A2791" i="2" s="1"/>
  <c r="A2792" i="2" s="1"/>
  <c r="A2793" i="2" s="1"/>
  <c r="A2794" i="2" s="1"/>
  <c r="A2795" i="2" s="1"/>
  <c r="A2796" i="2" s="1"/>
  <c r="A2797" i="2" s="1"/>
  <c r="A2798" i="2" s="1"/>
  <c r="A2799" i="2" s="1"/>
  <c r="A2800" i="2" s="1"/>
  <c r="A2801" i="2" s="1"/>
  <c r="B2762" i="2"/>
  <c r="B2763" i="2" s="1"/>
  <c r="B2761" i="2"/>
  <c r="B2750" i="2"/>
  <c r="B2751" i="2" s="1"/>
  <c r="B2752" i="2" s="1"/>
  <c r="B2753" i="2" s="1"/>
  <c r="B2754" i="2" s="1"/>
  <c r="B2755" i="2" s="1"/>
  <c r="B2756" i="2" s="1"/>
  <c r="B2757" i="2" s="1"/>
  <c r="B2758" i="2" s="1"/>
  <c r="B2759" i="2" s="1"/>
  <c r="B2760" i="2" s="1"/>
  <c r="G2749" i="2"/>
  <c r="C2749" i="2"/>
  <c r="C2746" i="2"/>
  <c r="B2746" i="2"/>
  <c r="B2743" i="2" s="1"/>
  <c r="B2747" i="2" s="1"/>
  <c r="C2745" i="2"/>
  <c r="B2745" i="2"/>
  <c r="C2744" i="2"/>
  <c r="C2743" i="2"/>
  <c r="B2742" i="2"/>
  <c r="B2741" i="2"/>
  <c r="B2738" i="2"/>
  <c r="F2737" i="2"/>
  <c r="F2724" i="2" s="1"/>
  <c r="B2737" i="2"/>
  <c r="B2725" i="2"/>
  <c r="B2739" i="2" s="1"/>
  <c r="C2724" i="2"/>
  <c r="C2735" i="2" s="1"/>
  <c r="A2723" i="2"/>
  <c r="A2724" i="2" s="1"/>
  <c r="A2725" i="2" s="1"/>
  <c r="A2726" i="2" s="1"/>
  <c r="A2727" i="2" s="1"/>
  <c r="A2728" i="2" s="1"/>
  <c r="A2729" i="2" s="1"/>
  <c r="A2730" i="2" s="1"/>
  <c r="A2731" i="2" s="1"/>
  <c r="A2732" i="2" s="1"/>
  <c r="A2733" i="2" s="1"/>
  <c r="A2734" i="2" s="1"/>
  <c r="A2735" i="2" s="1"/>
  <c r="A2736" i="2" s="1"/>
  <c r="A2737" i="2" s="1"/>
  <c r="A2738" i="2" s="1"/>
  <c r="A2739" i="2" s="1"/>
  <c r="A2740" i="2" s="1"/>
  <c r="A2741" i="2" s="1"/>
  <c r="A2742" i="2" s="1"/>
  <c r="A2743" i="2" s="1"/>
  <c r="A2744" i="2" s="1"/>
  <c r="A2745" i="2" s="1"/>
  <c r="A2746" i="2" s="1"/>
  <c r="A2747" i="2" s="1"/>
  <c r="A2748" i="2" s="1"/>
  <c r="A2749" i="2" s="1"/>
  <c r="A2750" i="2" s="1"/>
  <c r="A2751" i="2" s="1"/>
  <c r="A2752" i="2" s="1"/>
  <c r="A2753" i="2" s="1"/>
  <c r="A2754" i="2" s="1"/>
  <c r="A2755" i="2" s="1"/>
  <c r="A2756" i="2" s="1"/>
  <c r="A2757" i="2" s="1"/>
  <c r="A2758" i="2" s="1"/>
  <c r="A2759" i="2" s="1"/>
  <c r="A2760" i="2" s="1"/>
  <c r="A2761" i="2" s="1"/>
  <c r="B2722" i="2"/>
  <c r="B2723" i="2" s="1"/>
  <c r="B2721" i="2"/>
  <c r="B2710" i="2"/>
  <c r="B2711" i="2" s="1"/>
  <c r="B2712" i="2" s="1"/>
  <c r="B2713" i="2" s="1"/>
  <c r="B2714" i="2" s="1"/>
  <c r="B2715" i="2" s="1"/>
  <c r="B2716" i="2" s="1"/>
  <c r="B2717" i="2" s="1"/>
  <c r="B2718" i="2" s="1"/>
  <c r="B2719" i="2" s="1"/>
  <c r="B2720" i="2" s="1"/>
  <c r="G2709" i="2"/>
  <c r="C2709" i="2"/>
  <c r="C2706" i="2"/>
  <c r="B2706" i="2"/>
  <c r="B2703" i="2" s="1"/>
  <c r="C2705" i="2"/>
  <c r="B2705" i="2"/>
  <c r="C2704" i="2"/>
  <c r="C2703" i="2"/>
  <c r="B2702" i="2"/>
  <c r="B2701" i="2"/>
  <c r="B2698" i="2"/>
  <c r="F2697" i="2"/>
  <c r="F2684" i="2" s="1"/>
  <c r="B2697" i="2"/>
  <c r="B2685" i="2"/>
  <c r="B2699" i="2" s="1"/>
  <c r="C2684" i="2"/>
  <c r="C2695" i="2" s="1"/>
  <c r="A2683" i="2"/>
  <c r="A2684" i="2" s="1"/>
  <c r="A2685" i="2" s="1"/>
  <c r="A2686" i="2" s="1"/>
  <c r="A2687" i="2" s="1"/>
  <c r="A2688" i="2" s="1"/>
  <c r="A2689" i="2" s="1"/>
  <c r="A2690" i="2" s="1"/>
  <c r="A2691" i="2" s="1"/>
  <c r="A2692" i="2" s="1"/>
  <c r="A2693" i="2" s="1"/>
  <c r="A2694" i="2" s="1"/>
  <c r="A2695" i="2" s="1"/>
  <c r="A2696" i="2" s="1"/>
  <c r="A2697" i="2" s="1"/>
  <c r="A2698" i="2" s="1"/>
  <c r="A2699" i="2" s="1"/>
  <c r="A2700" i="2" s="1"/>
  <c r="A2701" i="2" s="1"/>
  <c r="A2702" i="2" s="1"/>
  <c r="A2703" i="2" s="1"/>
  <c r="A2704" i="2" s="1"/>
  <c r="A2705" i="2" s="1"/>
  <c r="A2706" i="2" s="1"/>
  <c r="A2707" i="2" s="1"/>
  <c r="A2708" i="2" s="1"/>
  <c r="A2709" i="2" s="1"/>
  <c r="A2710" i="2" s="1"/>
  <c r="A2711" i="2" s="1"/>
  <c r="A2712" i="2" s="1"/>
  <c r="A2713" i="2" s="1"/>
  <c r="A2714" i="2" s="1"/>
  <c r="A2715" i="2" s="1"/>
  <c r="A2716" i="2" s="1"/>
  <c r="A2717" i="2" s="1"/>
  <c r="A2718" i="2" s="1"/>
  <c r="A2719" i="2" s="1"/>
  <c r="A2720" i="2" s="1"/>
  <c r="A2721" i="2" s="1"/>
  <c r="B2682" i="2"/>
  <c r="B2683" i="2" s="1"/>
  <c r="B2681" i="2"/>
  <c r="B2670" i="2"/>
  <c r="B2671" i="2" s="1"/>
  <c r="B2672" i="2" s="1"/>
  <c r="B2673" i="2" s="1"/>
  <c r="B2674" i="2" s="1"/>
  <c r="B2675" i="2" s="1"/>
  <c r="B2676" i="2" s="1"/>
  <c r="B2677" i="2" s="1"/>
  <c r="B2678" i="2" s="1"/>
  <c r="B2679" i="2" s="1"/>
  <c r="B2680" i="2" s="1"/>
  <c r="G2669" i="2"/>
  <c r="C2669" i="2"/>
  <c r="C2666" i="2"/>
  <c r="B2666" i="2"/>
  <c r="B2663" i="2" s="1"/>
  <c r="B2667" i="2" s="1"/>
  <c r="C2665" i="2"/>
  <c r="B2665" i="2"/>
  <c r="C2664" i="2"/>
  <c r="C2663" i="2"/>
  <c r="B2662" i="2"/>
  <c r="B2661" i="2"/>
  <c r="B2658" i="2"/>
  <c r="F2657" i="2"/>
  <c r="F2644" i="2" s="1"/>
  <c r="B2657" i="2"/>
  <c r="B2645" i="2"/>
  <c r="B2659" i="2" s="1"/>
  <c r="C2644" i="2"/>
  <c r="C2655" i="2" s="1"/>
  <c r="A2643" i="2"/>
  <c r="A2644" i="2" s="1"/>
  <c r="A2645" i="2" s="1"/>
  <c r="A2646" i="2" s="1"/>
  <c r="A2647" i="2" s="1"/>
  <c r="A2648" i="2" s="1"/>
  <c r="A2649" i="2" s="1"/>
  <c r="A2650" i="2" s="1"/>
  <c r="A2651" i="2" s="1"/>
  <c r="A2652" i="2" s="1"/>
  <c r="A2653" i="2" s="1"/>
  <c r="A2654" i="2" s="1"/>
  <c r="A2655" i="2" s="1"/>
  <c r="A2656" i="2" s="1"/>
  <c r="A2657" i="2" s="1"/>
  <c r="A2658" i="2" s="1"/>
  <c r="A2659" i="2" s="1"/>
  <c r="A2660" i="2" s="1"/>
  <c r="A2661" i="2" s="1"/>
  <c r="A2662" i="2" s="1"/>
  <c r="A2663" i="2" s="1"/>
  <c r="A2664" i="2" s="1"/>
  <c r="A2665" i="2" s="1"/>
  <c r="A2666" i="2" s="1"/>
  <c r="A2667" i="2" s="1"/>
  <c r="A2668" i="2" s="1"/>
  <c r="A2669" i="2" s="1"/>
  <c r="A2670" i="2" s="1"/>
  <c r="A2671" i="2" s="1"/>
  <c r="A2672" i="2" s="1"/>
  <c r="A2673" i="2" s="1"/>
  <c r="A2674" i="2" s="1"/>
  <c r="A2675" i="2" s="1"/>
  <c r="A2676" i="2" s="1"/>
  <c r="A2677" i="2" s="1"/>
  <c r="A2678" i="2" s="1"/>
  <c r="A2679" i="2" s="1"/>
  <c r="A2680" i="2" s="1"/>
  <c r="A2681" i="2" s="1"/>
  <c r="B2642" i="2"/>
  <c r="B2643" i="2" s="1"/>
  <c r="B2641" i="2"/>
  <c r="B2630" i="2"/>
  <c r="B2631" i="2" s="1"/>
  <c r="B2632" i="2" s="1"/>
  <c r="B2633" i="2" s="1"/>
  <c r="B2634" i="2" s="1"/>
  <c r="B2635" i="2" s="1"/>
  <c r="B2636" i="2" s="1"/>
  <c r="B2637" i="2" s="1"/>
  <c r="B2638" i="2" s="1"/>
  <c r="B2639" i="2" s="1"/>
  <c r="B2640" i="2" s="1"/>
  <c r="G2629" i="2"/>
  <c r="C2629" i="2"/>
  <c r="C2626" i="2"/>
  <c r="B2626" i="2"/>
  <c r="B2623" i="2" s="1"/>
  <c r="B2627" i="2" s="1"/>
  <c r="C2625" i="2"/>
  <c r="B2625" i="2"/>
  <c r="C2624" i="2"/>
  <c r="C2623" i="2"/>
  <c r="B2622" i="2"/>
  <c r="B2621" i="2"/>
  <c r="B2618" i="2"/>
  <c r="F2617" i="2"/>
  <c r="F2604" i="2" s="1"/>
  <c r="B2617" i="2"/>
  <c r="B2605" i="2"/>
  <c r="B2606" i="2" s="1"/>
  <c r="B2620" i="2" s="1"/>
  <c r="C2604" i="2"/>
  <c r="C2615" i="2" s="1"/>
  <c r="A2603" i="2"/>
  <c r="A2604" i="2" s="1"/>
  <c r="A2605" i="2" s="1"/>
  <c r="A2606" i="2" s="1"/>
  <c r="A2607" i="2" s="1"/>
  <c r="A2608" i="2" s="1"/>
  <c r="A2609" i="2" s="1"/>
  <c r="A2610" i="2" s="1"/>
  <c r="A2611" i="2" s="1"/>
  <c r="A2612" i="2" s="1"/>
  <c r="A2613" i="2" s="1"/>
  <c r="A2614" i="2" s="1"/>
  <c r="A2615" i="2" s="1"/>
  <c r="A2616" i="2" s="1"/>
  <c r="A2617" i="2" s="1"/>
  <c r="A2618" i="2" s="1"/>
  <c r="A2619" i="2" s="1"/>
  <c r="A2620" i="2" s="1"/>
  <c r="A2621" i="2" s="1"/>
  <c r="A2622" i="2" s="1"/>
  <c r="A2623" i="2" s="1"/>
  <c r="A2624" i="2" s="1"/>
  <c r="A2625" i="2" s="1"/>
  <c r="A2626" i="2" s="1"/>
  <c r="A2627" i="2" s="1"/>
  <c r="A2628" i="2" s="1"/>
  <c r="A2629" i="2" s="1"/>
  <c r="A2630" i="2" s="1"/>
  <c r="A2631" i="2" s="1"/>
  <c r="A2632" i="2" s="1"/>
  <c r="A2633" i="2" s="1"/>
  <c r="A2634" i="2" s="1"/>
  <c r="A2635" i="2" s="1"/>
  <c r="A2636" i="2" s="1"/>
  <c r="A2637" i="2" s="1"/>
  <c r="A2638" i="2" s="1"/>
  <c r="A2639" i="2" s="1"/>
  <c r="A2640" i="2" s="1"/>
  <c r="A2641" i="2" s="1"/>
  <c r="B2602" i="2"/>
  <c r="B2603" i="2" s="1"/>
  <c r="B2601" i="2"/>
  <c r="B2590" i="2"/>
  <c r="B2591" i="2" s="1"/>
  <c r="B2592" i="2" s="1"/>
  <c r="B2593" i="2" s="1"/>
  <c r="B2594" i="2" s="1"/>
  <c r="B2595" i="2" s="1"/>
  <c r="B2596" i="2" s="1"/>
  <c r="B2597" i="2" s="1"/>
  <c r="B2598" i="2" s="1"/>
  <c r="B2599" i="2" s="1"/>
  <c r="B2600" i="2" s="1"/>
  <c r="G2589" i="2"/>
  <c r="C2589" i="2"/>
  <c r="C2586" i="2"/>
  <c r="B2586" i="2"/>
  <c r="B2583" i="2" s="1"/>
  <c r="B2587" i="2" s="1"/>
  <c r="C2585" i="2"/>
  <c r="B2585" i="2"/>
  <c r="C2584" i="2"/>
  <c r="C2583" i="2"/>
  <c r="B2582" i="2"/>
  <c r="B2581" i="2"/>
  <c r="B2578" i="2"/>
  <c r="F2577" i="2"/>
  <c r="F2564" i="2" s="1"/>
  <c r="B2577" i="2"/>
  <c r="B2565" i="2"/>
  <c r="B2566" i="2" s="1"/>
  <c r="B2580" i="2" s="1"/>
  <c r="C2564" i="2"/>
  <c r="C2575" i="2" s="1"/>
  <c r="A2563" i="2"/>
  <c r="A2564" i="2" s="1"/>
  <c r="A2565" i="2" s="1"/>
  <c r="A2566" i="2" s="1"/>
  <c r="A2567" i="2" s="1"/>
  <c r="A2568" i="2" s="1"/>
  <c r="A2569" i="2" s="1"/>
  <c r="A2570" i="2" s="1"/>
  <c r="A2571" i="2" s="1"/>
  <c r="A2572" i="2" s="1"/>
  <c r="A2573" i="2" s="1"/>
  <c r="A2574" i="2" s="1"/>
  <c r="A2575" i="2" s="1"/>
  <c r="A2576" i="2" s="1"/>
  <c r="A2577" i="2" s="1"/>
  <c r="A2578" i="2" s="1"/>
  <c r="A2579" i="2" s="1"/>
  <c r="A2580" i="2" s="1"/>
  <c r="A2581" i="2" s="1"/>
  <c r="A2582" i="2" s="1"/>
  <c r="A2583" i="2" s="1"/>
  <c r="A2584" i="2" s="1"/>
  <c r="A2585" i="2" s="1"/>
  <c r="A2586" i="2" s="1"/>
  <c r="A2587" i="2" s="1"/>
  <c r="A2588" i="2" s="1"/>
  <c r="A2589" i="2" s="1"/>
  <c r="A2590" i="2" s="1"/>
  <c r="A2591" i="2" s="1"/>
  <c r="A2592" i="2" s="1"/>
  <c r="A2593" i="2" s="1"/>
  <c r="A2594" i="2" s="1"/>
  <c r="A2595" i="2" s="1"/>
  <c r="A2596" i="2" s="1"/>
  <c r="A2597" i="2" s="1"/>
  <c r="A2598" i="2" s="1"/>
  <c r="A2599" i="2" s="1"/>
  <c r="A2600" i="2" s="1"/>
  <c r="A2601" i="2" s="1"/>
  <c r="B2562" i="2"/>
  <c r="B2563" i="2" s="1"/>
  <c r="B2561" i="2"/>
  <c r="B2550" i="2"/>
  <c r="B2551" i="2" s="1"/>
  <c r="B2552" i="2" s="1"/>
  <c r="B2553" i="2" s="1"/>
  <c r="B2554" i="2" s="1"/>
  <c r="B2555" i="2" s="1"/>
  <c r="B2556" i="2" s="1"/>
  <c r="B2557" i="2" s="1"/>
  <c r="B2558" i="2" s="1"/>
  <c r="B2559" i="2" s="1"/>
  <c r="B2560" i="2" s="1"/>
  <c r="G2549" i="2"/>
  <c r="C2549" i="2"/>
  <c r="C2546" i="2"/>
  <c r="B2546" i="2"/>
  <c r="B2543" i="2" s="1"/>
  <c r="B2547" i="2" s="1"/>
  <c r="C2545" i="2"/>
  <c r="B2545" i="2"/>
  <c r="C2544" i="2"/>
  <c r="C2543" i="2"/>
  <c r="B2542" i="2"/>
  <c r="B2541" i="2"/>
  <c r="B2538" i="2"/>
  <c r="F2537" i="2"/>
  <c r="F2524" i="2" s="1"/>
  <c r="B2537" i="2"/>
  <c r="B2525" i="2"/>
  <c r="B2526" i="2" s="1"/>
  <c r="B2540" i="2" s="1"/>
  <c r="C2524" i="2"/>
  <c r="C2535" i="2" s="1"/>
  <c r="A2523" i="2"/>
  <c r="A2524" i="2" s="1"/>
  <c r="A2525" i="2" s="1"/>
  <c r="A2526" i="2" s="1"/>
  <c r="A2527" i="2" s="1"/>
  <c r="A2528" i="2" s="1"/>
  <c r="A2529" i="2" s="1"/>
  <c r="A2530" i="2" s="1"/>
  <c r="A2531" i="2" s="1"/>
  <c r="A2532" i="2" s="1"/>
  <c r="A2533" i="2" s="1"/>
  <c r="A2534" i="2" s="1"/>
  <c r="A2535" i="2" s="1"/>
  <c r="A2536" i="2" s="1"/>
  <c r="A2537" i="2" s="1"/>
  <c r="A2538" i="2" s="1"/>
  <c r="A2539" i="2" s="1"/>
  <c r="A2540" i="2" s="1"/>
  <c r="A2541" i="2" s="1"/>
  <c r="A2542" i="2" s="1"/>
  <c r="A2543" i="2" s="1"/>
  <c r="A2544" i="2" s="1"/>
  <c r="A2545" i="2" s="1"/>
  <c r="A2546" i="2" s="1"/>
  <c r="A2547" i="2" s="1"/>
  <c r="A2548" i="2" s="1"/>
  <c r="A2549" i="2" s="1"/>
  <c r="A2550" i="2" s="1"/>
  <c r="A2551" i="2" s="1"/>
  <c r="A2552" i="2" s="1"/>
  <c r="A2553" i="2" s="1"/>
  <c r="A2554" i="2" s="1"/>
  <c r="A2555" i="2" s="1"/>
  <c r="A2556" i="2" s="1"/>
  <c r="A2557" i="2" s="1"/>
  <c r="A2558" i="2" s="1"/>
  <c r="A2559" i="2" s="1"/>
  <c r="A2560" i="2" s="1"/>
  <c r="A2561" i="2" s="1"/>
  <c r="B2522" i="2"/>
  <c r="B2523" i="2" s="1"/>
  <c r="B2521" i="2"/>
  <c r="B2510" i="2"/>
  <c r="B2511" i="2" s="1"/>
  <c r="B2512" i="2" s="1"/>
  <c r="B2513" i="2" s="1"/>
  <c r="B2514" i="2" s="1"/>
  <c r="B2515" i="2" s="1"/>
  <c r="B2516" i="2" s="1"/>
  <c r="B2517" i="2" s="1"/>
  <c r="B2518" i="2" s="1"/>
  <c r="B2519" i="2" s="1"/>
  <c r="B2520" i="2" s="1"/>
  <c r="G2509" i="2"/>
  <c r="C2509" i="2"/>
  <c r="C2506" i="2"/>
  <c r="B2506" i="2"/>
  <c r="B2503" i="2" s="1"/>
  <c r="B2507" i="2" s="1"/>
  <c r="C2505" i="2"/>
  <c r="B2505" i="2"/>
  <c r="C2504" i="2"/>
  <c r="C2503" i="2"/>
  <c r="B2502" i="2"/>
  <c r="B2501" i="2"/>
  <c r="B2498" i="2"/>
  <c r="F2497" i="2"/>
  <c r="F2484" i="2" s="1"/>
  <c r="B2497" i="2"/>
  <c r="B2485" i="2"/>
  <c r="B2486" i="2" s="1"/>
  <c r="B2500" i="2" s="1"/>
  <c r="C2484" i="2"/>
  <c r="C2495" i="2" s="1"/>
  <c r="A2483" i="2"/>
  <c r="A2484" i="2" s="1"/>
  <c r="A2485" i="2" s="1"/>
  <c r="A2486" i="2" s="1"/>
  <c r="A2487" i="2" s="1"/>
  <c r="A2488" i="2" s="1"/>
  <c r="A2489" i="2" s="1"/>
  <c r="A2490" i="2" s="1"/>
  <c r="A2491" i="2" s="1"/>
  <c r="A2492" i="2" s="1"/>
  <c r="A2493" i="2" s="1"/>
  <c r="A2494" i="2" s="1"/>
  <c r="A2495" i="2" s="1"/>
  <c r="A2496" i="2" s="1"/>
  <c r="A2497" i="2" s="1"/>
  <c r="A2498" i="2" s="1"/>
  <c r="A2499" i="2" s="1"/>
  <c r="A2500" i="2" s="1"/>
  <c r="A2501" i="2" s="1"/>
  <c r="A2502" i="2" s="1"/>
  <c r="A2503" i="2" s="1"/>
  <c r="A2504" i="2" s="1"/>
  <c r="A2505" i="2" s="1"/>
  <c r="A2506" i="2" s="1"/>
  <c r="A2507" i="2" s="1"/>
  <c r="A2508" i="2" s="1"/>
  <c r="A2509" i="2" s="1"/>
  <c r="A2510" i="2" s="1"/>
  <c r="A2511" i="2" s="1"/>
  <c r="A2512" i="2" s="1"/>
  <c r="A2513" i="2" s="1"/>
  <c r="A2514" i="2" s="1"/>
  <c r="A2515" i="2" s="1"/>
  <c r="A2516" i="2" s="1"/>
  <c r="A2517" i="2" s="1"/>
  <c r="A2518" i="2" s="1"/>
  <c r="A2519" i="2" s="1"/>
  <c r="A2520" i="2" s="1"/>
  <c r="A2521" i="2" s="1"/>
  <c r="B2482" i="2"/>
  <c r="B2483" i="2" s="1"/>
  <c r="B2481" i="2"/>
  <c r="B2470" i="2"/>
  <c r="B2471" i="2" s="1"/>
  <c r="B2472" i="2" s="1"/>
  <c r="B2473" i="2" s="1"/>
  <c r="B2474" i="2" s="1"/>
  <c r="B2475" i="2" s="1"/>
  <c r="B2476" i="2" s="1"/>
  <c r="B2477" i="2" s="1"/>
  <c r="B2478" i="2" s="1"/>
  <c r="B2479" i="2" s="1"/>
  <c r="B2480" i="2" s="1"/>
  <c r="G2469" i="2"/>
  <c r="C2469" i="2"/>
  <c r="C2466" i="2"/>
  <c r="B2466" i="2"/>
  <c r="B2463" i="2" s="1"/>
  <c r="C2465" i="2"/>
  <c r="B2465" i="2"/>
  <c r="C2464" i="2"/>
  <c r="C2463" i="2"/>
  <c r="B2462" i="2"/>
  <c r="B2461" i="2"/>
  <c r="B2458" i="2"/>
  <c r="F2457" i="2"/>
  <c r="F2444" i="2" s="1"/>
  <c r="B2457" i="2"/>
  <c r="B2445" i="2"/>
  <c r="B2459" i="2" s="1"/>
  <c r="C2444" i="2"/>
  <c r="C2455" i="2" s="1"/>
  <c r="A2443" i="2"/>
  <c r="A2444" i="2" s="1"/>
  <c r="A2445" i="2" s="1"/>
  <c r="A2446" i="2" s="1"/>
  <c r="A2447" i="2" s="1"/>
  <c r="A2448" i="2" s="1"/>
  <c r="A2449" i="2" s="1"/>
  <c r="A2450" i="2" s="1"/>
  <c r="A2451" i="2" s="1"/>
  <c r="A2452" i="2" s="1"/>
  <c r="A2453" i="2" s="1"/>
  <c r="A2454" i="2" s="1"/>
  <c r="A2455" i="2" s="1"/>
  <c r="A2456" i="2" s="1"/>
  <c r="A2457" i="2" s="1"/>
  <c r="A2458" i="2" s="1"/>
  <c r="A2459" i="2" s="1"/>
  <c r="A2460" i="2" s="1"/>
  <c r="A2461" i="2" s="1"/>
  <c r="A2462" i="2" s="1"/>
  <c r="A2463" i="2" s="1"/>
  <c r="A2464" i="2" s="1"/>
  <c r="A2465" i="2" s="1"/>
  <c r="A2466" i="2" s="1"/>
  <c r="A2467" i="2" s="1"/>
  <c r="A2468" i="2" s="1"/>
  <c r="A2469" i="2" s="1"/>
  <c r="A2470" i="2" s="1"/>
  <c r="A2471" i="2" s="1"/>
  <c r="A2472" i="2" s="1"/>
  <c r="A2473" i="2" s="1"/>
  <c r="A2474" i="2" s="1"/>
  <c r="A2475" i="2" s="1"/>
  <c r="A2476" i="2" s="1"/>
  <c r="A2477" i="2" s="1"/>
  <c r="A2478" i="2" s="1"/>
  <c r="A2479" i="2" s="1"/>
  <c r="A2480" i="2" s="1"/>
  <c r="A2481" i="2" s="1"/>
  <c r="B2442" i="2"/>
  <c r="B2443" i="2" s="1"/>
  <c r="B2441" i="2"/>
  <c r="B2430" i="2"/>
  <c r="B2431" i="2" s="1"/>
  <c r="B2432" i="2" s="1"/>
  <c r="B2433" i="2" s="1"/>
  <c r="B2434" i="2" s="1"/>
  <c r="B2435" i="2" s="1"/>
  <c r="B2436" i="2" s="1"/>
  <c r="B2437" i="2" s="1"/>
  <c r="B2438" i="2" s="1"/>
  <c r="B2439" i="2" s="1"/>
  <c r="B2440" i="2" s="1"/>
  <c r="G2429" i="2"/>
  <c r="C2429" i="2"/>
  <c r="C2426" i="2"/>
  <c r="B2426" i="2"/>
  <c r="B2423" i="2" s="1"/>
  <c r="B2427" i="2" s="1"/>
  <c r="C2425" i="2"/>
  <c r="B2425" i="2"/>
  <c r="C2424" i="2"/>
  <c r="C2423" i="2"/>
  <c r="B2422" i="2"/>
  <c r="B2421" i="2"/>
  <c r="B2418" i="2"/>
  <c r="F2417" i="2"/>
  <c r="F2404" i="2" s="1"/>
  <c r="B2417" i="2"/>
  <c r="B2405" i="2"/>
  <c r="B2406" i="2" s="1"/>
  <c r="B2420" i="2" s="1"/>
  <c r="C2404" i="2"/>
  <c r="C2415" i="2" s="1"/>
  <c r="A2403" i="2"/>
  <c r="A2404" i="2" s="1"/>
  <c r="A2405" i="2" s="1"/>
  <c r="A2406" i="2" s="1"/>
  <c r="A2407" i="2" s="1"/>
  <c r="A2408" i="2" s="1"/>
  <c r="A2409" i="2" s="1"/>
  <c r="A2410" i="2" s="1"/>
  <c r="A2411" i="2" s="1"/>
  <c r="A2412" i="2" s="1"/>
  <c r="A2413" i="2" s="1"/>
  <c r="A2414" i="2" s="1"/>
  <c r="A2415" i="2" s="1"/>
  <c r="A2416" i="2" s="1"/>
  <c r="A2417" i="2" s="1"/>
  <c r="A2418" i="2" s="1"/>
  <c r="A2419" i="2" s="1"/>
  <c r="A2420" i="2" s="1"/>
  <c r="A2421" i="2" s="1"/>
  <c r="A2422" i="2" s="1"/>
  <c r="A2423" i="2" s="1"/>
  <c r="A2424" i="2" s="1"/>
  <c r="A2425" i="2" s="1"/>
  <c r="A2426" i="2" s="1"/>
  <c r="A2427" i="2" s="1"/>
  <c r="A2428" i="2" s="1"/>
  <c r="A2429" i="2" s="1"/>
  <c r="A2430" i="2" s="1"/>
  <c r="A2431" i="2" s="1"/>
  <c r="A2432" i="2" s="1"/>
  <c r="A2433" i="2" s="1"/>
  <c r="A2434" i="2" s="1"/>
  <c r="A2435" i="2" s="1"/>
  <c r="A2436" i="2" s="1"/>
  <c r="A2437" i="2" s="1"/>
  <c r="A2438" i="2" s="1"/>
  <c r="A2439" i="2" s="1"/>
  <c r="A2440" i="2" s="1"/>
  <c r="A2441" i="2" s="1"/>
  <c r="B2402" i="2"/>
  <c r="B2403" i="2" s="1"/>
  <c r="B2401" i="2"/>
  <c r="B2390" i="2"/>
  <c r="B2391" i="2" s="1"/>
  <c r="B2392" i="2" s="1"/>
  <c r="B2393" i="2" s="1"/>
  <c r="B2394" i="2" s="1"/>
  <c r="B2395" i="2" s="1"/>
  <c r="B2396" i="2" s="1"/>
  <c r="B2397" i="2" s="1"/>
  <c r="B2398" i="2" s="1"/>
  <c r="B2399" i="2" s="1"/>
  <c r="B2400" i="2" s="1"/>
  <c r="G2389" i="2"/>
  <c r="C2389" i="2"/>
  <c r="C2386" i="2"/>
  <c r="B2386" i="2"/>
  <c r="B2383" i="2" s="1"/>
  <c r="B2387" i="2" s="1"/>
  <c r="C2385" i="2"/>
  <c r="B2385" i="2"/>
  <c r="C2384" i="2"/>
  <c r="C2383" i="2"/>
  <c r="B2382" i="2"/>
  <c r="B2381" i="2"/>
  <c r="B2378" i="2"/>
  <c r="F2377" i="2"/>
  <c r="F2364" i="2" s="1"/>
  <c r="B2377" i="2"/>
  <c r="B2365" i="2"/>
  <c r="B2366" i="2" s="1"/>
  <c r="B2380" i="2" s="1"/>
  <c r="C2364" i="2"/>
  <c r="C2375" i="2" s="1"/>
  <c r="A2363" i="2"/>
  <c r="A2364" i="2" s="1"/>
  <c r="A2365" i="2" s="1"/>
  <c r="A2366" i="2" s="1"/>
  <c r="A2367" i="2" s="1"/>
  <c r="A2368" i="2" s="1"/>
  <c r="A2369" i="2" s="1"/>
  <c r="A2370" i="2" s="1"/>
  <c r="A2371" i="2" s="1"/>
  <c r="A2372" i="2" s="1"/>
  <c r="A2373" i="2" s="1"/>
  <c r="A2374" i="2" s="1"/>
  <c r="A2375" i="2" s="1"/>
  <c r="A2376" i="2" s="1"/>
  <c r="A2377" i="2" s="1"/>
  <c r="A2378" i="2" s="1"/>
  <c r="A2379" i="2" s="1"/>
  <c r="A2380" i="2" s="1"/>
  <c r="A2381" i="2" s="1"/>
  <c r="A2382" i="2" s="1"/>
  <c r="A2383" i="2" s="1"/>
  <c r="A2384" i="2" s="1"/>
  <c r="A2385" i="2" s="1"/>
  <c r="A2386" i="2" s="1"/>
  <c r="A2387" i="2" s="1"/>
  <c r="A2388" i="2" s="1"/>
  <c r="A2389" i="2" s="1"/>
  <c r="A2390" i="2" s="1"/>
  <c r="A2391" i="2" s="1"/>
  <c r="A2392" i="2" s="1"/>
  <c r="A2393" i="2" s="1"/>
  <c r="A2394" i="2" s="1"/>
  <c r="A2395" i="2" s="1"/>
  <c r="A2396" i="2" s="1"/>
  <c r="A2397" i="2" s="1"/>
  <c r="A2398" i="2" s="1"/>
  <c r="A2399" i="2" s="1"/>
  <c r="A2400" i="2" s="1"/>
  <c r="A2401" i="2" s="1"/>
  <c r="B2362" i="2"/>
  <c r="B2363" i="2" s="1"/>
  <c r="B2361" i="2"/>
  <c r="B2350" i="2"/>
  <c r="B2351" i="2" s="1"/>
  <c r="B2352" i="2" s="1"/>
  <c r="B2353" i="2" s="1"/>
  <c r="B2354" i="2" s="1"/>
  <c r="B2355" i="2" s="1"/>
  <c r="B2356" i="2" s="1"/>
  <c r="B2357" i="2" s="1"/>
  <c r="B2358" i="2" s="1"/>
  <c r="B2359" i="2" s="1"/>
  <c r="B2360" i="2" s="1"/>
  <c r="G2349" i="2"/>
  <c r="C2349" i="2"/>
  <c r="C2346" i="2"/>
  <c r="B2346" i="2"/>
  <c r="B2343" i="2" s="1"/>
  <c r="B2347" i="2" s="1"/>
  <c r="C2345" i="2"/>
  <c r="B2345" i="2"/>
  <c r="C2344" i="2"/>
  <c r="C2343" i="2"/>
  <c r="B2342" i="2"/>
  <c r="B2341" i="2"/>
  <c r="B2338" i="2"/>
  <c r="F2337" i="2"/>
  <c r="F2324" i="2" s="1"/>
  <c r="B2337" i="2"/>
  <c r="B2325" i="2"/>
  <c r="B2326" i="2" s="1"/>
  <c r="B2340" i="2" s="1"/>
  <c r="C2324" i="2"/>
  <c r="C2335" i="2" s="1"/>
  <c r="A2323" i="2"/>
  <c r="A2324" i="2" s="1"/>
  <c r="A2325" i="2" s="1"/>
  <c r="A2326" i="2" s="1"/>
  <c r="A2327" i="2" s="1"/>
  <c r="A2328" i="2" s="1"/>
  <c r="A2329" i="2" s="1"/>
  <c r="A2330" i="2" s="1"/>
  <c r="A2331" i="2" s="1"/>
  <c r="A2332" i="2" s="1"/>
  <c r="A2333" i="2" s="1"/>
  <c r="A2334" i="2" s="1"/>
  <c r="A2335" i="2" s="1"/>
  <c r="A2336" i="2" s="1"/>
  <c r="A2337" i="2" s="1"/>
  <c r="A2338" i="2" s="1"/>
  <c r="A2339" i="2" s="1"/>
  <c r="A2340" i="2" s="1"/>
  <c r="A2341" i="2" s="1"/>
  <c r="A2342" i="2" s="1"/>
  <c r="A2343" i="2" s="1"/>
  <c r="A2344" i="2" s="1"/>
  <c r="A2345" i="2" s="1"/>
  <c r="A2346" i="2" s="1"/>
  <c r="A2347" i="2" s="1"/>
  <c r="A2348" i="2" s="1"/>
  <c r="A2349" i="2" s="1"/>
  <c r="A2350" i="2" s="1"/>
  <c r="A2351" i="2" s="1"/>
  <c r="A2352" i="2" s="1"/>
  <c r="A2353" i="2" s="1"/>
  <c r="A2354" i="2" s="1"/>
  <c r="A2355" i="2" s="1"/>
  <c r="A2356" i="2" s="1"/>
  <c r="A2357" i="2" s="1"/>
  <c r="A2358" i="2" s="1"/>
  <c r="A2359" i="2" s="1"/>
  <c r="A2360" i="2" s="1"/>
  <c r="A2361" i="2" s="1"/>
  <c r="B2322" i="2"/>
  <c r="B2323" i="2" s="1"/>
  <c r="B2321" i="2"/>
  <c r="B2310" i="2"/>
  <c r="B2311" i="2" s="1"/>
  <c r="B2312" i="2" s="1"/>
  <c r="B2313" i="2" s="1"/>
  <c r="B2314" i="2" s="1"/>
  <c r="B2315" i="2" s="1"/>
  <c r="B2316" i="2" s="1"/>
  <c r="B2317" i="2" s="1"/>
  <c r="B2318" i="2" s="1"/>
  <c r="B2319" i="2" s="1"/>
  <c r="B2320" i="2" s="1"/>
  <c r="G2309" i="2"/>
  <c r="C2309" i="2"/>
  <c r="C2306" i="2"/>
  <c r="B2306" i="2"/>
  <c r="B2303" i="2" s="1"/>
  <c r="B2307" i="2" s="1"/>
  <c r="C2305" i="2"/>
  <c r="B2305" i="2"/>
  <c r="C2304" i="2"/>
  <c r="C2303" i="2"/>
  <c r="B2302" i="2"/>
  <c r="B2301" i="2"/>
  <c r="B2298" i="2"/>
  <c r="F2297" i="2"/>
  <c r="F2284" i="2" s="1"/>
  <c r="B2297" i="2"/>
  <c r="B2285" i="2"/>
  <c r="B2286" i="2" s="1"/>
  <c r="B2300" i="2" s="1"/>
  <c r="C2284" i="2"/>
  <c r="C2295" i="2" s="1"/>
  <c r="A2283" i="2"/>
  <c r="A2284" i="2" s="1"/>
  <c r="A2285" i="2" s="1"/>
  <c r="A2286" i="2" s="1"/>
  <c r="A2287" i="2" s="1"/>
  <c r="A2288" i="2" s="1"/>
  <c r="A2289" i="2" s="1"/>
  <c r="A2290" i="2" s="1"/>
  <c r="A2291" i="2" s="1"/>
  <c r="A2292" i="2" s="1"/>
  <c r="A2293" i="2" s="1"/>
  <c r="A2294" i="2" s="1"/>
  <c r="A2295" i="2" s="1"/>
  <c r="A2296" i="2" s="1"/>
  <c r="A2297" i="2" s="1"/>
  <c r="A2298" i="2" s="1"/>
  <c r="A2299" i="2" s="1"/>
  <c r="A2300" i="2" s="1"/>
  <c r="A2301" i="2" s="1"/>
  <c r="A2302" i="2" s="1"/>
  <c r="A2303" i="2" s="1"/>
  <c r="A2304" i="2" s="1"/>
  <c r="A2305" i="2" s="1"/>
  <c r="A2306" i="2" s="1"/>
  <c r="A2307" i="2" s="1"/>
  <c r="A2308" i="2" s="1"/>
  <c r="A2309" i="2" s="1"/>
  <c r="A2310" i="2" s="1"/>
  <c r="A2311" i="2" s="1"/>
  <c r="A2312" i="2" s="1"/>
  <c r="A2313" i="2" s="1"/>
  <c r="A2314" i="2" s="1"/>
  <c r="A2315" i="2" s="1"/>
  <c r="A2316" i="2" s="1"/>
  <c r="A2317" i="2" s="1"/>
  <c r="A2318" i="2" s="1"/>
  <c r="A2319" i="2" s="1"/>
  <c r="A2320" i="2" s="1"/>
  <c r="A2321" i="2" s="1"/>
  <c r="B2282" i="2"/>
  <c r="B2283" i="2" s="1"/>
  <c r="B2281" i="2"/>
  <c r="B2270" i="2"/>
  <c r="B2271" i="2" s="1"/>
  <c r="B2272" i="2" s="1"/>
  <c r="B2273" i="2" s="1"/>
  <c r="B2274" i="2" s="1"/>
  <c r="B2275" i="2" s="1"/>
  <c r="B2276" i="2" s="1"/>
  <c r="B2277" i="2" s="1"/>
  <c r="B2278" i="2" s="1"/>
  <c r="B2279" i="2" s="1"/>
  <c r="B2280" i="2" s="1"/>
  <c r="G2269" i="2"/>
  <c r="C2269" i="2"/>
  <c r="C2266" i="2"/>
  <c r="B2266" i="2"/>
  <c r="B2263" i="2" s="1"/>
  <c r="B2267" i="2" s="1"/>
  <c r="C2265" i="2"/>
  <c r="B2265" i="2"/>
  <c r="C2264" i="2"/>
  <c r="C2263" i="2"/>
  <c r="B2262" i="2"/>
  <c r="B2261" i="2"/>
  <c r="B2258" i="2"/>
  <c r="F2257" i="2"/>
  <c r="F2244" i="2" s="1"/>
  <c r="B2257" i="2"/>
  <c r="B2245" i="2"/>
  <c r="B2246" i="2" s="1"/>
  <c r="B2260" i="2" s="1"/>
  <c r="C2244" i="2"/>
  <c r="C2255" i="2" s="1"/>
  <c r="A2243" i="2"/>
  <c r="A2244" i="2" s="1"/>
  <c r="A2245" i="2" s="1"/>
  <c r="A2246" i="2" s="1"/>
  <c r="A2247" i="2" s="1"/>
  <c r="A2248" i="2" s="1"/>
  <c r="A2249" i="2" s="1"/>
  <c r="A2250" i="2" s="1"/>
  <c r="A2251" i="2" s="1"/>
  <c r="A2252" i="2" s="1"/>
  <c r="A2253" i="2" s="1"/>
  <c r="A2254" i="2" s="1"/>
  <c r="A2255" i="2" s="1"/>
  <c r="A2256" i="2" s="1"/>
  <c r="A2257" i="2" s="1"/>
  <c r="A2258" i="2" s="1"/>
  <c r="A2259" i="2" s="1"/>
  <c r="A2260" i="2" s="1"/>
  <c r="A2261" i="2" s="1"/>
  <c r="A2262" i="2" s="1"/>
  <c r="A2263" i="2" s="1"/>
  <c r="A2264" i="2" s="1"/>
  <c r="A2265" i="2" s="1"/>
  <c r="A2266" i="2" s="1"/>
  <c r="A2267" i="2" s="1"/>
  <c r="A2268" i="2" s="1"/>
  <c r="A2269" i="2" s="1"/>
  <c r="A2270" i="2" s="1"/>
  <c r="A2271" i="2" s="1"/>
  <c r="A2272" i="2" s="1"/>
  <c r="A2273" i="2" s="1"/>
  <c r="A2274" i="2" s="1"/>
  <c r="A2275" i="2" s="1"/>
  <c r="A2276" i="2" s="1"/>
  <c r="A2277" i="2" s="1"/>
  <c r="A2278" i="2" s="1"/>
  <c r="A2279" i="2" s="1"/>
  <c r="A2280" i="2" s="1"/>
  <c r="A2281" i="2" s="1"/>
  <c r="B2242" i="2"/>
  <c r="B2243" i="2" s="1"/>
  <c r="B2241" i="2"/>
  <c r="B2230" i="2"/>
  <c r="B2231" i="2" s="1"/>
  <c r="B2232" i="2" s="1"/>
  <c r="B2233" i="2" s="1"/>
  <c r="B2234" i="2" s="1"/>
  <c r="B2235" i="2" s="1"/>
  <c r="B2236" i="2" s="1"/>
  <c r="B2237" i="2" s="1"/>
  <c r="B2238" i="2" s="1"/>
  <c r="B2239" i="2" s="1"/>
  <c r="B2240" i="2" s="1"/>
  <c r="G2229" i="2"/>
  <c r="C2229" i="2"/>
  <c r="C2226" i="2"/>
  <c r="B2226" i="2"/>
  <c r="B2223" i="2" s="1"/>
  <c r="B2227" i="2" s="1"/>
  <c r="C2225" i="2"/>
  <c r="B2225" i="2"/>
  <c r="C2224" i="2"/>
  <c r="C2223" i="2"/>
  <c r="B2222" i="2"/>
  <c r="B2221" i="2"/>
  <c r="B2218" i="2"/>
  <c r="F2217" i="2"/>
  <c r="F2204" i="2" s="1"/>
  <c r="B2217" i="2"/>
  <c r="B2205" i="2"/>
  <c r="B2206" i="2" s="1"/>
  <c r="B2220" i="2" s="1"/>
  <c r="C2204" i="2"/>
  <c r="C2215" i="2" s="1"/>
  <c r="A2203" i="2"/>
  <c r="A2204" i="2" s="1"/>
  <c r="A2205" i="2" s="1"/>
  <c r="A2206" i="2" s="1"/>
  <c r="A2207" i="2" s="1"/>
  <c r="A2208" i="2" s="1"/>
  <c r="A2209" i="2" s="1"/>
  <c r="A2210" i="2" s="1"/>
  <c r="A2211" i="2" s="1"/>
  <c r="A2212" i="2" s="1"/>
  <c r="A2213" i="2" s="1"/>
  <c r="A2214" i="2" s="1"/>
  <c r="A2215" i="2" s="1"/>
  <c r="A2216" i="2" s="1"/>
  <c r="A2217" i="2" s="1"/>
  <c r="A2218" i="2" s="1"/>
  <c r="A2219" i="2" s="1"/>
  <c r="A2220" i="2" s="1"/>
  <c r="A2221" i="2" s="1"/>
  <c r="A2222" i="2" s="1"/>
  <c r="A2223" i="2" s="1"/>
  <c r="A2224" i="2" s="1"/>
  <c r="A2225" i="2" s="1"/>
  <c r="A2226" i="2" s="1"/>
  <c r="A2227" i="2" s="1"/>
  <c r="A2228" i="2" s="1"/>
  <c r="A2229" i="2" s="1"/>
  <c r="A2230" i="2" s="1"/>
  <c r="A2231" i="2" s="1"/>
  <c r="A2232" i="2" s="1"/>
  <c r="A2233" i="2" s="1"/>
  <c r="A2234" i="2" s="1"/>
  <c r="A2235" i="2" s="1"/>
  <c r="A2236" i="2" s="1"/>
  <c r="A2237" i="2" s="1"/>
  <c r="A2238" i="2" s="1"/>
  <c r="A2239" i="2" s="1"/>
  <c r="A2240" i="2" s="1"/>
  <c r="A2241" i="2" s="1"/>
  <c r="B2202" i="2"/>
  <c r="B2203" i="2" s="1"/>
  <c r="B2201" i="2"/>
  <c r="B2190" i="2"/>
  <c r="B2191" i="2" s="1"/>
  <c r="B2192" i="2" s="1"/>
  <c r="B2193" i="2" s="1"/>
  <c r="B2194" i="2" s="1"/>
  <c r="B2195" i="2" s="1"/>
  <c r="B2196" i="2" s="1"/>
  <c r="B2197" i="2" s="1"/>
  <c r="B2198" i="2" s="1"/>
  <c r="B2199" i="2" s="1"/>
  <c r="B2200" i="2" s="1"/>
  <c r="G2189" i="2"/>
  <c r="C2189" i="2"/>
  <c r="C2186" i="2"/>
  <c r="B2186" i="2"/>
  <c r="B2183" i="2" s="1"/>
  <c r="B2187" i="2" s="1"/>
  <c r="C2185" i="2"/>
  <c r="B2185" i="2"/>
  <c r="C2184" i="2"/>
  <c r="C2183" i="2"/>
  <c r="B2182" i="2"/>
  <c r="B2181" i="2"/>
  <c r="B2178" i="2"/>
  <c r="F2177" i="2"/>
  <c r="F2164" i="2" s="1"/>
  <c r="B2177" i="2"/>
  <c r="B2165" i="2"/>
  <c r="B2179" i="2" s="1"/>
  <c r="C2164" i="2"/>
  <c r="C2175" i="2" s="1"/>
  <c r="A2163" i="2"/>
  <c r="A2164" i="2" s="1"/>
  <c r="A2165" i="2" s="1"/>
  <c r="A2166" i="2" s="1"/>
  <c r="A2167" i="2" s="1"/>
  <c r="A2168" i="2" s="1"/>
  <c r="A2169" i="2" s="1"/>
  <c r="A2170" i="2" s="1"/>
  <c r="A2171" i="2" s="1"/>
  <c r="A2172" i="2" s="1"/>
  <c r="A2173" i="2" s="1"/>
  <c r="A2174" i="2" s="1"/>
  <c r="A2175" i="2" s="1"/>
  <c r="A2176" i="2" s="1"/>
  <c r="A2177" i="2" s="1"/>
  <c r="A2178" i="2" s="1"/>
  <c r="A2179" i="2" s="1"/>
  <c r="A2180" i="2" s="1"/>
  <c r="A2181" i="2" s="1"/>
  <c r="A2182" i="2" s="1"/>
  <c r="A2183" i="2" s="1"/>
  <c r="A2184" i="2" s="1"/>
  <c r="A2185" i="2" s="1"/>
  <c r="A2186" i="2" s="1"/>
  <c r="A2187" i="2" s="1"/>
  <c r="A2188" i="2" s="1"/>
  <c r="A2189" i="2" s="1"/>
  <c r="A2190" i="2" s="1"/>
  <c r="A2191" i="2" s="1"/>
  <c r="A2192" i="2" s="1"/>
  <c r="A2193" i="2" s="1"/>
  <c r="A2194" i="2" s="1"/>
  <c r="A2195" i="2" s="1"/>
  <c r="A2196" i="2" s="1"/>
  <c r="A2197" i="2" s="1"/>
  <c r="A2198" i="2" s="1"/>
  <c r="A2199" i="2" s="1"/>
  <c r="A2200" i="2" s="1"/>
  <c r="A2201" i="2" s="1"/>
  <c r="B2162" i="2"/>
  <c r="B2163" i="2" s="1"/>
  <c r="B2161" i="2"/>
  <c r="B2150" i="2"/>
  <c r="B2151" i="2" s="1"/>
  <c r="B2152" i="2" s="1"/>
  <c r="B2153" i="2" s="1"/>
  <c r="B2154" i="2" s="1"/>
  <c r="B2155" i="2" s="1"/>
  <c r="B2156" i="2" s="1"/>
  <c r="B2157" i="2" s="1"/>
  <c r="B2158" i="2" s="1"/>
  <c r="B2159" i="2" s="1"/>
  <c r="B2160" i="2" s="1"/>
  <c r="G2149" i="2"/>
  <c r="C2149" i="2"/>
  <c r="C2146" i="2"/>
  <c r="B2146" i="2"/>
  <c r="B2143" i="2" s="1"/>
  <c r="B2147" i="2" s="1"/>
  <c r="C2145" i="2"/>
  <c r="B2145" i="2"/>
  <c r="C2144" i="2"/>
  <c r="C2143" i="2"/>
  <c r="B2142" i="2"/>
  <c r="B2141" i="2"/>
  <c r="B2138" i="2"/>
  <c r="F2137" i="2"/>
  <c r="F2124" i="2" s="1"/>
  <c r="B2137" i="2"/>
  <c r="B2125" i="2"/>
  <c r="B2126" i="2" s="1"/>
  <c r="B2140" i="2" s="1"/>
  <c r="C2124" i="2"/>
  <c r="C2135" i="2" s="1"/>
  <c r="A2123" i="2"/>
  <c r="A2124" i="2" s="1"/>
  <c r="A2125" i="2" s="1"/>
  <c r="A2126" i="2" s="1"/>
  <c r="A2127" i="2" s="1"/>
  <c r="A2128" i="2" s="1"/>
  <c r="A2129" i="2" s="1"/>
  <c r="A2130" i="2" s="1"/>
  <c r="A2131" i="2" s="1"/>
  <c r="A2132" i="2" s="1"/>
  <c r="A2133" i="2" s="1"/>
  <c r="A2134" i="2" s="1"/>
  <c r="A2135" i="2" s="1"/>
  <c r="A2136" i="2" s="1"/>
  <c r="A2137" i="2" s="1"/>
  <c r="A2138" i="2" s="1"/>
  <c r="A2139" i="2" s="1"/>
  <c r="A2140" i="2" s="1"/>
  <c r="A2141" i="2" s="1"/>
  <c r="A2142" i="2" s="1"/>
  <c r="A2143" i="2" s="1"/>
  <c r="A2144" i="2" s="1"/>
  <c r="A2145" i="2" s="1"/>
  <c r="A2146" i="2" s="1"/>
  <c r="A2147" i="2" s="1"/>
  <c r="A2148" i="2" s="1"/>
  <c r="A2149" i="2" s="1"/>
  <c r="A2150" i="2" s="1"/>
  <c r="A2151" i="2" s="1"/>
  <c r="A2152" i="2" s="1"/>
  <c r="A2153" i="2" s="1"/>
  <c r="A2154" i="2" s="1"/>
  <c r="A2155" i="2" s="1"/>
  <c r="A2156" i="2" s="1"/>
  <c r="A2157" i="2" s="1"/>
  <c r="A2158" i="2" s="1"/>
  <c r="A2159" i="2" s="1"/>
  <c r="A2160" i="2" s="1"/>
  <c r="A2161" i="2" s="1"/>
  <c r="B2122" i="2"/>
  <c r="B2123" i="2" s="1"/>
  <c r="B2121" i="2"/>
  <c r="B2110" i="2"/>
  <c r="B2111" i="2" s="1"/>
  <c r="B2112" i="2" s="1"/>
  <c r="B2113" i="2" s="1"/>
  <c r="B2114" i="2" s="1"/>
  <c r="B2115" i="2" s="1"/>
  <c r="B2116" i="2" s="1"/>
  <c r="B2117" i="2" s="1"/>
  <c r="B2118" i="2" s="1"/>
  <c r="B2119" i="2" s="1"/>
  <c r="B2120" i="2" s="1"/>
  <c r="G2109" i="2"/>
  <c r="C2109" i="2"/>
  <c r="C2106" i="2"/>
  <c r="B2106" i="2"/>
  <c r="B2103" i="2" s="1"/>
  <c r="C2105" i="2"/>
  <c r="B2105" i="2"/>
  <c r="C2104" i="2"/>
  <c r="C2103" i="2"/>
  <c r="B2102" i="2"/>
  <c r="B2101" i="2"/>
  <c r="B2098" i="2"/>
  <c r="F2097" i="2"/>
  <c r="F2084" i="2" s="1"/>
  <c r="B2097" i="2"/>
  <c r="B2085" i="2"/>
  <c r="B2086" i="2" s="1"/>
  <c r="B2100" i="2" s="1"/>
  <c r="C2084" i="2"/>
  <c r="C2095" i="2" s="1"/>
  <c r="A2083" i="2"/>
  <c r="A2084" i="2" s="1"/>
  <c r="A2085" i="2" s="1"/>
  <c r="A2086" i="2" s="1"/>
  <c r="A2087" i="2" s="1"/>
  <c r="A2088" i="2" s="1"/>
  <c r="A2089" i="2" s="1"/>
  <c r="A2090" i="2" s="1"/>
  <c r="A2091" i="2" s="1"/>
  <c r="A2092" i="2" s="1"/>
  <c r="A2093" i="2" s="1"/>
  <c r="A2094" i="2" s="1"/>
  <c r="A2095" i="2" s="1"/>
  <c r="A2096" i="2" s="1"/>
  <c r="A2097" i="2" s="1"/>
  <c r="A2098" i="2" s="1"/>
  <c r="A2099" i="2" s="1"/>
  <c r="A2100" i="2" s="1"/>
  <c r="A2101" i="2" s="1"/>
  <c r="A2102" i="2" s="1"/>
  <c r="A2103" i="2" s="1"/>
  <c r="A2104" i="2" s="1"/>
  <c r="A2105" i="2" s="1"/>
  <c r="A2106" i="2" s="1"/>
  <c r="A2107" i="2" s="1"/>
  <c r="A2108" i="2" s="1"/>
  <c r="A2109" i="2" s="1"/>
  <c r="A2110" i="2" s="1"/>
  <c r="A2111" i="2" s="1"/>
  <c r="A2112" i="2" s="1"/>
  <c r="A2113" i="2" s="1"/>
  <c r="A2114" i="2" s="1"/>
  <c r="A2115" i="2" s="1"/>
  <c r="A2116" i="2" s="1"/>
  <c r="A2117" i="2" s="1"/>
  <c r="A2118" i="2" s="1"/>
  <c r="A2119" i="2" s="1"/>
  <c r="A2120" i="2" s="1"/>
  <c r="A2121" i="2" s="1"/>
  <c r="B2082" i="2"/>
  <c r="B2083" i="2" s="1"/>
  <c r="B2081" i="2"/>
  <c r="B2070" i="2"/>
  <c r="B2071" i="2" s="1"/>
  <c r="B2072" i="2" s="1"/>
  <c r="B2073" i="2" s="1"/>
  <c r="B2074" i="2" s="1"/>
  <c r="B2075" i="2" s="1"/>
  <c r="B2076" i="2" s="1"/>
  <c r="B2077" i="2" s="1"/>
  <c r="B2078" i="2" s="1"/>
  <c r="B2079" i="2" s="1"/>
  <c r="B2080" i="2" s="1"/>
  <c r="G2069" i="2"/>
  <c r="C2069" i="2"/>
  <c r="C2066" i="2"/>
  <c r="B2066" i="2"/>
  <c r="B2063" i="2" s="1"/>
  <c r="B2067" i="2" s="1"/>
  <c r="C2065" i="2"/>
  <c r="B2065" i="2"/>
  <c r="C2064" i="2"/>
  <c r="C2063" i="2"/>
  <c r="B2062" i="2"/>
  <c r="B2061" i="2"/>
  <c r="B2058" i="2"/>
  <c r="F2057" i="2"/>
  <c r="F2044" i="2" s="1"/>
  <c r="B2057" i="2"/>
  <c r="B2045" i="2"/>
  <c r="B2046" i="2" s="1"/>
  <c r="B2060" i="2" s="1"/>
  <c r="C2044" i="2"/>
  <c r="C2055" i="2" s="1"/>
  <c r="A2043" i="2"/>
  <c r="A2044" i="2" s="1"/>
  <c r="A2045" i="2" s="1"/>
  <c r="A2046" i="2" s="1"/>
  <c r="A2047" i="2" s="1"/>
  <c r="A2048" i="2" s="1"/>
  <c r="A2049" i="2" s="1"/>
  <c r="A2050" i="2" s="1"/>
  <c r="A2051" i="2" s="1"/>
  <c r="A2052" i="2" s="1"/>
  <c r="A2053" i="2" s="1"/>
  <c r="A2054" i="2" s="1"/>
  <c r="A2055" i="2" s="1"/>
  <c r="A2056" i="2" s="1"/>
  <c r="A2057" i="2" s="1"/>
  <c r="A2058" i="2" s="1"/>
  <c r="A2059" i="2" s="1"/>
  <c r="A2060" i="2" s="1"/>
  <c r="A2061" i="2" s="1"/>
  <c r="A2062" i="2" s="1"/>
  <c r="A2063" i="2" s="1"/>
  <c r="A2064" i="2" s="1"/>
  <c r="A2065" i="2" s="1"/>
  <c r="A2066" i="2" s="1"/>
  <c r="A2067" i="2" s="1"/>
  <c r="A2068" i="2" s="1"/>
  <c r="A2069" i="2" s="1"/>
  <c r="A2070" i="2" s="1"/>
  <c r="A2071" i="2" s="1"/>
  <c r="A2072" i="2" s="1"/>
  <c r="A2073" i="2" s="1"/>
  <c r="A2074" i="2" s="1"/>
  <c r="A2075" i="2" s="1"/>
  <c r="A2076" i="2" s="1"/>
  <c r="A2077" i="2" s="1"/>
  <c r="A2078" i="2" s="1"/>
  <c r="A2079" i="2" s="1"/>
  <c r="A2080" i="2" s="1"/>
  <c r="A2081" i="2" s="1"/>
  <c r="B2042" i="2"/>
  <c r="B2043" i="2" s="1"/>
  <c r="B2041" i="2"/>
  <c r="B2030" i="2"/>
  <c r="B2031" i="2" s="1"/>
  <c r="B2032" i="2" s="1"/>
  <c r="B2033" i="2" s="1"/>
  <c r="B2034" i="2" s="1"/>
  <c r="B2035" i="2" s="1"/>
  <c r="B2036" i="2" s="1"/>
  <c r="B2037" i="2" s="1"/>
  <c r="B2038" i="2" s="1"/>
  <c r="B2039" i="2" s="1"/>
  <c r="B2040" i="2" s="1"/>
  <c r="G2029" i="2"/>
  <c r="C2029" i="2"/>
  <c r="C2026" i="2"/>
  <c r="B2026" i="2"/>
  <c r="B2023" i="2" s="1"/>
  <c r="B2027" i="2" s="1"/>
  <c r="C2025" i="2"/>
  <c r="B2025" i="2"/>
  <c r="C2024" i="2"/>
  <c r="C2023" i="2"/>
  <c r="B2022" i="2"/>
  <c r="B2021" i="2"/>
  <c r="B2018" i="2"/>
  <c r="F2017" i="2"/>
  <c r="F2004" i="2" s="1"/>
  <c r="B2017" i="2"/>
  <c r="B2005" i="2"/>
  <c r="B2006" i="2" s="1"/>
  <c r="B2020" i="2" s="1"/>
  <c r="C2004" i="2"/>
  <c r="C2015" i="2" s="1"/>
  <c r="A2003" i="2"/>
  <c r="A2004" i="2" s="1"/>
  <c r="A2005" i="2" s="1"/>
  <c r="A2006" i="2" s="1"/>
  <c r="A2007" i="2" s="1"/>
  <c r="A2008" i="2" s="1"/>
  <c r="A2009" i="2" s="1"/>
  <c r="A2010" i="2" s="1"/>
  <c r="A2011" i="2" s="1"/>
  <c r="A2012" i="2" s="1"/>
  <c r="A2013" i="2" s="1"/>
  <c r="A2014" i="2" s="1"/>
  <c r="A2015" i="2" s="1"/>
  <c r="A2016" i="2" s="1"/>
  <c r="A2017" i="2" s="1"/>
  <c r="A2018" i="2" s="1"/>
  <c r="A2019" i="2" s="1"/>
  <c r="A2020" i="2" s="1"/>
  <c r="A2021" i="2" s="1"/>
  <c r="A2022" i="2" s="1"/>
  <c r="A2023" i="2" s="1"/>
  <c r="A2024" i="2" s="1"/>
  <c r="A2025" i="2" s="1"/>
  <c r="A2026" i="2" s="1"/>
  <c r="A2027" i="2" s="1"/>
  <c r="A2028" i="2" s="1"/>
  <c r="A2029" i="2" s="1"/>
  <c r="A2030" i="2" s="1"/>
  <c r="A2031" i="2" s="1"/>
  <c r="A2032" i="2" s="1"/>
  <c r="A2033" i="2" s="1"/>
  <c r="A2034" i="2" s="1"/>
  <c r="A2035" i="2" s="1"/>
  <c r="A2036" i="2" s="1"/>
  <c r="A2037" i="2" s="1"/>
  <c r="A2038" i="2" s="1"/>
  <c r="A2039" i="2" s="1"/>
  <c r="A2040" i="2" s="1"/>
  <c r="A2041" i="2" s="1"/>
  <c r="B2002" i="2"/>
  <c r="B2003" i="2" s="1"/>
  <c r="B2001" i="2"/>
  <c r="B1990" i="2"/>
  <c r="B1991" i="2" s="1"/>
  <c r="B1992" i="2" s="1"/>
  <c r="B1993" i="2" s="1"/>
  <c r="B1994" i="2" s="1"/>
  <c r="B1995" i="2" s="1"/>
  <c r="B1996" i="2" s="1"/>
  <c r="B1997" i="2" s="1"/>
  <c r="B1998" i="2" s="1"/>
  <c r="B1999" i="2" s="1"/>
  <c r="B2000" i="2" s="1"/>
  <c r="G1989" i="2"/>
  <c r="C1989" i="2"/>
  <c r="C1986" i="2"/>
  <c r="B1986" i="2"/>
  <c r="B1983" i="2" s="1"/>
  <c r="B1987" i="2" s="1"/>
  <c r="C1985" i="2"/>
  <c r="B1985" i="2"/>
  <c r="C1984" i="2"/>
  <c r="C1983" i="2"/>
  <c r="B1982" i="2"/>
  <c r="B1981" i="2"/>
  <c r="B1978" i="2"/>
  <c r="F1977" i="2"/>
  <c r="F1964" i="2" s="1"/>
  <c r="B1977" i="2"/>
  <c r="B1965" i="2"/>
  <c r="B1966" i="2" s="1"/>
  <c r="B1980" i="2" s="1"/>
  <c r="C1964" i="2"/>
  <c r="C1975" i="2" s="1"/>
  <c r="A1963" i="2"/>
  <c r="A1964" i="2" s="1"/>
  <c r="A1965" i="2" s="1"/>
  <c r="A1966" i="2" s="1"/>
  <c r="A1967" i="2" s="1"/>
  <c r="A1968" i="2" s="1"/>
  <c r="A1969" i="2" s="1"/>
  <c r="A1970" i="2" s="1"/>
  <c r="A1971" i="2" s="1"/>
  <c r="A1972" i="2" s="1"/>
  <c r="A1973" i="2" s="1"/>
  <c r="A1974" i="2" s="1"/>
  <c r="A1975" i="2" s="1"/>
  <c r="A1976" i="2" s="1"/>
  <c r="A1977" i="2" s="1"/>
  <c r="A1978" i="2" s="1"/>
  <c r="A1979" i="2" s="1"/>
  <c r="A1980" i="2" s="1"/>
  <c r="A1981" i="2" s="1"/>
  <c r="A1982" i="2" s="1"/>
  <c r="A1983" i="2" s="1"/>
  <c r="A1984" i="2" s="1"/>
  <c r="A1985" i="2" s="1"/>
  <c r="A1986" i="2" s="1"/>
  <c r="A1987" i="2" s="1"/>
  <c r="A1988" i="2" s="1"/>
  <c r="A1989" i="2" s="1"/>
  <c r="A1990" i="2" s="1"/>
  <c r="A1991" i="2" s="1"/>
  <c r="A1992" i="2" s="1"/>
  <c r="A1993" i="2" s="1"/>
  <c r="A1994" i="2" s="1"/>
  <c r="A1995" i="2" s="1"/>
  <c r="A1996" i="2" s="1"/>
  <c r="A1997" i="2" s="1"/>
  <c r="A1998" i="2" s="1"/>
  <c r="A1999" i="2" s="1"/>
  <c r="A2000" i="2" s="1"/>
  <c r="A2001" i="2" s="1"/>
  <c r="B1962" i="2"/>
  <c r="B1963" i="2" s="1"/>
  <c r="B1961" i="2"/>
  <c r="B1950" i="2"/>
  <c r="B1951" i="2" s="1"/>
  <c r="B1952" i="2" s="1"/>
  <c r="B1953" i="2" s="1"/>
  <c r="B1954" i="2" s="1"/>
  <c r="B1955" i="2" s="1"/>
  <c r="B1956" i="2" s="1"/>
  <c r="B1957" i="2" s="1"/>
  <c r="B1958" i="2" s="1"/>
  <c r="B1959" i="2" s="1"/>
  <c r="B1960" i="2" s="1"/>
  <c r="G1949" i="2"/>
  <c r="C1949" i="2"/>
  <c r="C1946" i="2"/>
  <c r="B1946" i="2"/>
  <c r="B1943" i="2" s="1"/>
  <c r="C1945" i="2"/>
  <c r="B1945" i="2"/>
  <c r="C1944" i="2"/>
  <c r="C1943" i="2"/>
  <c r="B1942" i="2"/>
  <c r="B1941" i="2"/>
  <c r="B1938" i="2"/>
  <c r="F1937" i="2"/>
  <c r="F1924" i="2" s="1"/>
  <c r="B1937" i="2"/>
  <c r="B1925" i="2"/>
  <c r="B1939" i="2" s="1"/>
  <c r="C1924" i="2"/>
  <c r="C1935" i="2" s="1"/>
  <c r="A1923" i="2"/>
  <c r="A1924" i="2" s="1"/>
  <c r="A1925" i="2" s="1"/>
  <c r="A1926" i="2" s="1"/>
  <c r="A1927" i="2" s="1"/>
  <c r="A1928" i="2" s="1"/>
  <c r="A1929" i="2" s="1"/>
  <c r="A1930" i="2" s="1"/>
  <c r="A1931" i="2" s="1"/>
  <c r="A1932" i="2" s="1"/>
  <c r="A1933" i="2" s="1"/>
  <c r="A1934" i="2" s="1"/>
  <c r="A1935" i="2" s="1"/>
  <c r="A1936" i="2" s="1"/>
  <c r="A1937" i="2" s="1"/>
  <c r="A1938" i="2" s="1"/>
  <c r="A1939" i="2" s="1"/>
  <c r="A1940" i="2" s="1"/>
  <c r="A1941" i="2" s="1"/>
  <c r="A1942" i="2" s="1"/>
  <c r="A1943" i="2" s="1"/>
  <c r="A1944" i="2" s="1"/>
  <c r="A1945" i="2" s="1"/>
  <c r="A1946" i="2" s="1"/>
  <c r="A1947" i="2" s="1"/>
  <c r="A1948" i="2" s="1"/>
  <c r="A1949" i="2" s="1"/>
  <c r="A1950" i="2" s="1"/>
  <c r="A1951" i="2" s="1"/>
  <c r="A1952" i="2" s="1"/>
  <c r="A1953" i="2" s="1"/>
  <c r="A1954" i="2" s="1"/>
  <c r="A1955" i="2" s="1"/>
  <c r="A1956" i="2" s="1"/>
  <c r="A1957" i="2" s="1"/>
  <c r="A1958" i="2" s="1"/>
  <c r="A1959" i="2" s="1"/>
  <c r="A1960" i="2" s="1"/>
  <c r="A1961" i="2" s="1"/>
  <c r="B1922" i="2"/>
  <c r="B1923" i="2" s="1"/>
  <c r="B1921" i="2"/>
  <c r="B1910" i="2"/>
  <c r="B1911" i="2" s="1"/>
  <c r="B1912" i="2" s="1"/>
  <c r="B1913" i="2" s="1"/>
  <c r="B1914" i="2" s="1"/>
  <c r="B1915" i="2" s="1"/>
  <c r="B1916" i="2" s="1"/>
  <c r="B1917" i="2" s="1"/>
  <c r="B1918" i="2" s="1"/>
  <c r="B1919" i="2" s="1"/>
  <c r="B1920" i="2" s="1"/>
  <c r="G1909" i="2"/>
  <c r="C1909" i="2"/>
  <c r="C1906" i="2"/>
  <c r="B1906" i="2"/>
  <c r="B1903" i="2" s="1"/>
  <c r="B1907" i="2" s="1"/>
  <c r="C1905" i="2"/>
  <c r="B1905" i="2"/>
  <c r="C1904" i="2"/>
  <c r="C1903" i="2"/>
  <c r="B1902" i="2"/>
  <c r="B1901" i="2"/>
  <c r="B1898" i="2"/>
  <c r="F1897" i="2"/>
  <c r="F1884" i="2" s="1"/>
  <c r="B1897" i="2"/>
  <c r="B1885" i="2"/>
  <c r="B1886" i="2" s="1"/>
  <c r="B1900" i="2" s="1"/>
  <c r="C1884" i="2"/>
  <c r="C1895" i="2" s="1"/>
  <c r="A1883" i="2"/>
  <c r="A1884" i="2" s="1"/>
  <c r="A1885" i="2" s="1"/>
  <c r="A1886" i="2" s="1"/>
  <c r="A1887" i="2" s="1"/>
  <c r="A1888" i="2" s="1"/>
  <c r="A1889" i="2" s="1"/>
  <c r="A1890" i="2" s="1"/>
  <c r="A1891" i="2" s="1"/>
  <c r="A1892" i="2" s="1"/>
  <c r="A1893" i="2" s="1"/>
  <c r="A1894" i="2" s="1"/>
  <c r="A1895" i="2" s="1"/>
  <c r="A1896" i="2" s="1"/>
  <c r="A1897" i="2" s="1"/>
  <c r="A1898" i="2" s="1"/>
  <c r="A1899" i="2" s="1"/>
  <c r="A1900" i="2" s="1"/>
  <c r="A1901" i="2" s="1"/>
  <c r="A1902" i="2" s="1"/>
  <c r="A1903" i="2" s="1"/>
  <c r="A1904" i="2" s="1"/>
  <c r="A1905" i="2" s="1"/>
  <c r="A1906" i="2" s="1"/>
  <c r="A1907" i="2" s="1"/>
  <c r="A1908" i="2" s="1"/>
  <c r="A1909" i="2" s="1"/>
  <c r="A1910" i="2" s="1"/>
  <c r="A1911" i="2" s="1"/>
  <c r="A1912" i="2" s="1"/>
  <c r="A1913" i="2" s="1"/>
  <c r="A1914" i="2" s="1"/>
  <c r="A1915" i="2" s="1"/>
  <c r="A1916" i="2" s="1"/>
  <c r="A1917" i="2" s="1"/>
  <c r="A1918" i="2" s="1"/>
  <c r="A1919" i="2" s="1"/>
  <c r="A1920" i="2" s="1"/>
  <c r="A1921" i="2" s="1"/>
  <c r="B1882" i="2"/>
  <c r="B1883" i="2" s="1"/>
  <c r="B1881" i="2"/>
  <c r="B1870" i="2"/>
  <c r="B1871" i="2" s="1"/>
  <c r="B1872" i="2" s="1"/>
  <c r="B1873" i="2" s="1"/>
  <c r="B1874" i="2" s="1"/>
  <c r="B1875" i="2" s="1"/>
  <c r="B1876" i="2" s="1"/>
  <c r="B1877" i="2" s="1"/>
  <c r="B1878" i="2" s="1"/>
  <c r="B1879" i="2" s="1"/>
  <c r="B1880" i="2" s="1"/>
  <c r="G1869" i="2"/>
  <c r="C1869" i="2"/>
  <c r="C1866" i="2"/>
  <c r="B1866" i="2"/>
  <c r="B1863" i="2" s="1"/>
  <c r="B1867" i="2" s="1"/>
  <c r="C1865" i="2"/>
  <c r="B1865" i="2"/>
  <c r="C1864" i="2"/>
  <c r="C1863" i="2"/>
  <c r="B1862" i="2"/>
  <c r="B1861" i="2"/>
  <c r="B1858" i="2"/>
  <c r="F1857" i="2"/>
  <c r="F1844" i="2" s="1"/>
  <c r="B1857" i="2"/>
  <c r="B1845" i="2"/>
  <c r="B1859" i="2" s="1"/>
  <c r="C1844" i="2"/>
  <c r="C1855" i="2" s="1"/>
  <c r="A1843" i="2"/>
  <c r="A1844" i="2" s="1"/>
  <c r="A1845" i="2" s="1"/>
  <c r="A1846" i="2" s="1"/>
  <c r="A1847" i="2" s="1"/>
  <c r="A1848" i="2" s="1"/>
  <c r="A1849" i="2" s="1"/>
  <c r="A1850" i="2" s="1"/>
  <c r="A1851" i="2" s="1"/>
  <c r="A1852" i="2" s="1"/>
  <c r="A1853" i="2" s="1"/>
  <c r="A1854" i="2" s="1"/>
  <c r="A1855" i="2" s="1"/>
  <c r="A1856" i="2" s="1"/>
  <c r="A1857" i="2" s="1"/>
  <c r="A1858" i="2" s="1"/>
  <c r="A1859" i="2" s="1"/>
  <c r="A1860" i="2" s="1"/>
  <c r="A1861" i="2" s="1"/>
  <c r="A1862" i="2" s="1"/>
  <c r="A1863" i="2" s="1"/>
  <c r="A1864" i="2" s="1"/>
  <c r="A1865" i="2" s="1"/>
  <c r="A1866" i="2" s="1"/>
  <c r="A1867" i="2" s="1"/>
  <c r="A1868" i="2" s="1"/>
  <c r="A1869" i="2" s="1"/>
  <c r="A1870" i="2" s="1"/>
  <c r="A1871" i="2" s="1"/>
  <c r="A1872" i="2" s="1"/>
  <c r="A1873" i="2" s="1"/>
  <c r="A1874" i="2" s="1"/>
  <c r="A1875" i="2" s="1"/>
  <c r="A1876" i="2" s="1"/>
  <c r="A1877" i="2" s="1"/>
  <c r="A1878" i="2" s="1"/>
  <c r="A1879" i="2" s="1"/>
  <c r="A1880" i="2" s="1"/>
  <c r="A1881" i="2" s="1"/>
  <c r="B1842" i="2"/>
  <c r="B1843" i="2" s="1"/>
  <c r="B1841" i="2"/>
  <c r="B1830" i="2"/>
  <c r="B1831" i="2" s="1"/>
  <c r="B1832" i="2" s="1"/>
  <c r="B1833" i="2" s="1"/>
  <c r="B1834" i="2" s="1"/>
  <c r="B1835" i="2" s="1"/>
  <c r="B1836" i="2" s="1"/>
  <c r="B1837" i="2" s="1"/>
  <c r="B1838" i="2" s="1"/>
  <c r="B1839" i="2" s="1"/>
  <c r="B1840" i="2" s="1"/>
  <c r="G1829" i="2"/>
  <c r="C1829" i="2"/>
  <c r="C1826" i="2"/>
  <c r="B1826" i="2"/>
  <c r="B1823" i="2" s="1"/>
  <c r="B1827" i="2" s="1"/>
  <c r="C1825" i="2"/>
  <c r="B1825" i="2"/>
  <c r="C1824" i="2"/>
  <c r="C1823" i="2"/>
  <c r="B1822" i="2"/>
  <c r="B1821" i="2"/>
  <c r="B1818" i="2"/>
  <c r="F1817" i="2"/>
  <c r="F1804" i="2" s="1"/>
  <c r="B1817" i="2"/>
  <c r="B1805" i="2"/>
  <c r="B1819" i="2" s="1"/>
  <c r="C1804" i="2"/>
  <c r="C1815" i="2" s="1"/>
  <c r="A1803" i="2"/>
  <c r="A1804" i="2" s="1"/>
  <c r="A1805" i="2" s="1"/>
  <c r="A1806" i="2" s="1"/>
  <c r="A1807" i="2" s="1"/>
  <c r="A1808" i="2" s="1"/>
  <c r="A1809" i="2" s="1"/>
  <c r="A1810" i="2" s="1"/>
  <c r="A1811" i="2" s="1"/>
  <c r="A1812" i="2" s="1"/>
  <c r="A1813" i="2" s="1"/>
  <c r="A1814" i="2" s="1"/>
  <c r="A1815" i="2" s="1"/>
  <c r="A1816" i="2" s="1"/>
  <c r="A1817" i="2" s="1"/>
  <c r="A1818" i="2" s="1"/>
  <c r="A1819" i="2" s="1"/>
  <c r="A1820" i="2" s="1"/>
  <c r="A1821" i="2" s="1"/>
  <c r="A1822" i="2" s="1"/>
  <c r="A1823" i="2" s="1"/>
  <c r="A1824" i="2" s="1"/>
  <c r="A1825" i="2" s="1"/>
  <c r="A1826" i="2" s="1"/>
  <c r="A1827" i="2" s="1"/>
  <c r="A1828" i="2" s="1"/>
  <c r="A1829" i="2" s="1"/>
  <c r="A1830" i="2" s="1"/>
  <c r="A1831" i="2" s="1"/>
  <c r="A1832" i="2" s="1"/>
  <c r="A1833" i="2" s="1"/>
  <c r="A1834" i="2" s="1"/>
  <c r="A1835" i="2" s="1"/>
  <c r="A1836" i="2" s="1"/>
  <c r="A1837" i="2" s="1"/>
  <c r="A1838" i="2" s="1"/>
  <c r="A1839" i="2" s="1"/>
  <c r="A1840" i="2" s="1"/>
  <c r="A1841" i="2" s="1"/>
  <c r="B1802" i="2"/>
  <c r="B1803" i="2" s="1"/>
  <c r="B1801" i="2"/>
  <c r="B1790" i="2"/>
  <c r="B1791" i="2" s="1"/>
  <c r="B1792" i="2" s="1"/>
  <c r="B1793" i="2" s="1"/>
  <c r="B1794" i="2" s="1"/>
  <c r="B1795" i="2" s="1"/>
  <c r="B1796" i="2" s="1"/>
  <c r="B1797" i="2" s="1"/>
  <c r="B1798" i="2" s="1"/>
  <c r="B1799" i="2" s="1"/>
  <c r="B1800" i="2" s="1"/>
  <c r="G1789" i="2"/>
  <c r="C1789" i="2"/>
  <c r="C1786" i="2"/>
  <c r="B1786" i="2"/>
  <c r="B1783" i="2" s="1"/>
  <c r="C1785" i="2"/>
  <c r="B1785" i="2"/>
  <c r="C1784" i="2"/>
  <c r="C1783" i="2"/>
  <c r="B1782" i="2"/>
  <c r="B1781" i="2"/>
  <c r="B1778" i="2"/>
  <c r="F1777" i="2"/>
  <c r="F1764" i="2" s="1"/>
  <c r="B1777" i="2"/>
  <c r="B1765" i="2"/>
  <c r="B1779" i="2" s="1"/>
  <c r="C1764" i="2"/>
  <c r="C1774" i="2" s="1"/>
  <c r="A1763" i="2"/>
  <c r="A1764" i="2" s="1"/>
  <c r="A1765" i="2" s="1"/>
  <c r="A1766" i="2" s="1"/>
  <c r="A1767" i="2" s="1"/>
  <c r="A1768" i="2" s="1"/>
  <c r="A1769" i="2" s="1"/>
  <c r="A1770" i="2" s="1"/>
  <c r="A1771" i="2" s="1"/>
  <c r="A1772" i="2" s="1"/>
  <c r="A1773" i="2" s="1"/>
  <c r="A1774" i="2" s="1"/>
  <c r="A1775" i="2" s="1"/>
  <c r="A1776" i="2" s="1"/>
  <c r="A1777" i="2" s="1"/>
  <c r="A1778" i="2" s="1"/>
  <c r="A1779" i="2" s="1"/>
  <c r="A1780" i="2" s="1"/>
  <c r="A1781" i="2" s="1"/>
  <c r="A1782" i="2" s="1"/>
  <c r="A1783" i="2" s="1"/>
  <c r="A1784" i="2" s="1"/>
  <c r="A1785" i="2" s="1"/>
  <c r="A1786" i="2" s="1"/>
  <c r="A1787" i="2" s="1"/>
  <c r="A1788" i="2" s="1"/>
  <c r="A1789" i="2" s="1"/>
  <c r="A1790" i="2" s="1"/>
  <c r="A1791" i="2" s="1"/>
  <c r="A1792" i="2" s="1"/>
  <c r="A1793" i="2" s="1"/>
  <c r="A1794" i="2" s="1"/>
  <c r="A1795" i="2" s="1"/>
  <c r="A1796" i="2" s="1"/>
  <c r="A1797" i="2" s="1"/>
  <c r="A1798" i="2" s="1"/>
  <c r="A1799" i="2" s="1"/>
  <c r="A1800" i="2" s="1"/>
  <c r="A1801" i="2" s="1"/>
  <c r="B1762" i="2"/>
  <c r="B1763" i="2" s="1"/>
  <c r="B1761" i="2"/>
  <c r="B1750" i="2"/>
  <c r="B1751" i="2" s="1"/>
  <c r="B1752" i="2" s="1"/>
  <c r="B1753" i="2" s="1"/>
  <c r="B1754" i="2" s="1"/>
  <c r="B1755" i="2" s="1"/>
  <c r="B1756" i="2" s="1"/>
  <c r="B1757" i="2" s="1"/>
  <c r="B1758" i="2" s="1"/>
  <c r="B1759" i="2" s="1"/>
  <c r="B1760" i="2" s="1"/>
  <c r="G1749" i="2"/>
  <c r="C1749" i="2"/>
  <c r="C1746" i="2"/>
  <c r="B1746" i="2"/>
  <c r="B1743" i="2" s="1"/>
  <c r="B1747" i="2" s="1"/>
  <c r="C1745" i="2"/>
  <c r="B1745" i="2"/>
  <c r="C1744" i="2"/>
  <c r="C1743" i="2"/>
  <c r="B1742" i="2"/>
  <c r="B1741" i="2"/>
  <c r="B1738" i="2"/>
  <c r="F1737" i="2"/>
  <c r="F1724" i="2" s="1"/>
  <c r="B1737" i="2"/>
  <c r="B1725" i="2"/>
  <c r="B1739" i="2" s="1"/>
  <c r="C1724" i="2"/>
  <c r="C1735" i="2" s="1"/>
  <c r="A1723" i="2"/>
  <c r="A1724" i="2" s="1"/>
  <c r="A1725" i="2" s="1"/>
  <c r="A1726" i="2" s="1"/>
  <c r="A1727" i="2" s="1"/>
  <c r="A1728" i="2" s="1"/>
  <c r="A1729" i="2" s="1"/>
  <c r="A1730" i="2" s="1"/>
  <c r="A1731" i="2" s="1"/>
  <c r="A1732" i="2" s="1"/>
  <c r="A1733" i="2" s="1"/>
  <c r="A1734" i="2" s="1"/>
  <c r="A1735" i="2" s="1"/>
  <c r="A1736" i="2" s="1"/>
  <c r="A1737" i="2" s="1"/>
  <c r="A1738" i="2" s="1"/>
  <c r="A1739" i="2" s="1"/>
  <c r="A1740" i="2" s="1"/>
  <c r="A1741" i="2" s="1"/>
  <c r="A1742" i="2" s="1"/>
  <c r="A1743" i="2" s="1"/>
  <c r="A1744" i="2" s="1"/>
  <c r="A1745" i="2" s="1"/>
  <c r="A1746" i="2" s="1"/>
  <c r="A1747" i="2" s="1"/>
  <c r="A1748" i="2" s="1"/>
  <c r="A1749" i="2" s="1"/>
  <c r="A1750" i="2" s="1"/>
  <c r="A1751" i="2" s="1"/>
  <c r="A1752" i="2" s="1"/>
  <c r="A1753" i="2" s="1"/>
  <c r="A1754" i="2" s="1"/>
  <c r="A1755" i="2" s="1"/>
  <c r="A1756" i="2" s="1"/>
  <c r="A1757" i="2" s="1"/>
  <c r="A1758" i="2" s="1"/>
  <c r="A1759" i="2" s="1"/>
  <c r="A1760" i="2" s="1"/>
  <c r="A1761" i="2" s="1"/>
  <c r="B1722" i="2"/>
  <c r="B1723" i="2" s="1"/>
  <c r="B1721" i="2"/>
  <c r="B1710" i="2"/>
  <c r="B1711" i="2" s="1"/>
  <c r="B1712" i="2" s="1"/>
  <c r="B1713" i="2" s="1"/>
  <c r="B1714" i="2" s="1"/>
  <c r="B1715" i="2" s="1"/>
  <c r="B1716" i="2" s="1"/>
  <c r="B1717" i="2" s="1"/>
  <c r="B1718" i="2" s="1"/>
  <c r="B1719" i="2" s="1"/>
  <c r="B1720" i="2" s="1"/>
  <c r="G1709" i="2"/>
  <c r="C1709" i="2"/>
  <c r="C1706" i="2"/>
  <c r="B1706" i="2"/>
  <c r="B1703" i="2" s="1"/>
  <c r="C1705" i="2"/>
  <c r="B1705" i="2"/>
  <c r="C1704" i="2"/>
  <c r="C1703" i="2"/>
  <c r="B1702" i="2"/>
  <c r="B1701" i="2"/>
  <c r="B1698" i="2"/>
  <c r="F1697" i="2"/>
  <c r="F1684" i="2" s="1"/>
  <c r="B1697" i="2"/>
  <c r="B1685" i="2"/>
  <c r="B1686" i="2" s="1"/>
  <c r="B1700" i="2" s="1"/>
  <c r="C1684" i="2"/>
  <c r="C1695" i="2" s="1"/>
  <c r="A1683" i="2"/>
  <c r="A1684" i="2" s="1"/>
  <c r="A1685" i="2" s="1"/>
  <c r="A1686" i="2" s="1"/>
  <c r="A1687" i="2" s="1"/>
  <c r="A1688" i="2" s="1"/>
  <c r="A1689" i="2" s="1"/>
  <c r="A1690" i="2" s="1"/>
  <c r="A1691" i="2" s="1"/>
  <c r="A1692" i="2" s="1"/>
  <c r="A1693" i="2" s="1"/>
  <c r="A1694" i="2" s="1"/>
  <c r="A1695" i="2" s="1"/>
  <c r="A1696" i="2" s="1"/>
  <c r="A1697" i="2" s="1"/>
  <c r="A1698" i="2" s="1"/>
  <c r="A1699" i="2" s="1"/>
  <c r="A1700" i="2" s="1"/>
  <c r="A1701" i="2" s="1"/>
  <c r="A1702" i="2" s="1"/>
  <c r="A1703" i="2" s="1"/>
  <c r="A1704" i="2" s="1"/>
  <c r="A1705" i="2" s="1"/>
  <c r="A1706" i="2" s="1"/>
  <c r="A1707" i="2" s="1"/>
  <c r="A1708" i="2" s="1"/>
  <c r="A1709" i="2" s="1"/>
  <c r="A1710" i="2" s="1"/>
  <c r="A1711" i="2" s="1"/>
  <c r="A1712" i="2" s="1"/>
  <c r="A1713" i="2" s="1"/>
  <c r="A1714" i="2" s="1"/>
  <c r="A1715" i="2" s="1"/>
  <c r="A1716" i="2" s="1"/>
  <c r="A1717" i="2" s="1"/>
  <c r="A1718" i="2" s="1"/>
  <c r="A1719" i="2" s="1"/>
  <c r="A1720" i="2" s="1"/>
  <c r="A1721" i="2" s="1"/>
  <c r="B1682" i="2"/>
  <c r="B1683" i="2" s="1"/>
  <c r="B1681" i="2"/>
  <c r="B1670" i="2"/>
  <c r="B1671" i="2" s="1"/>
  <c r="B1672" i="2" s="1"/>
  <c r="B1673" i="2" s="1"/>
  <c r="B1674" i="2" s="1"/>
  <c r="B1675" i="2" s="1"/>
  <c r="B1676" i="2" s="1"/>
  <c r="B1677" i="2" s="1"/>
  <c r="B1678" i="2" s="1"/>
  <c r="B1679" i="2" s="1"/>
  <c r="B1680" i="2" s="1"/>
  <c r="G1669" i="2"/>
  <c r="C1669" i="2"/>
  <c r="C1666" i="2"/>
  <c r="B1666" i="2"/>
  <c r="B1663" i="2" s="1"/>
  <c r="C1665" i="2"/>
  <c r="B1665" i="2"/>
  <c r="C1664" i="2"/>
  <c r="C1663" i="2"/>
  <c r="B1662" i="2"/>
  <c r="B1661" i="2"/>
  <c r="B1658" i="2"/>
  <c r="F1657" i="2"/>
  <c r="F1644" i="2" s="1"/>
  <c r="B1657" i="2"/>
  <c r="B1645" i="2"/>
  <c r="B1646" i="2" s="1"/>
  <c r="B1660" i="2" s="1"/>
  <c r="C1644" i="2"/>
  <c r="C1655" i="2" s="1"/>
  <c r="A1643" i="2"/>
  <c r="A1644" i="2" s="1"/>
  <c r="A1645" i="2" s="1"/>
  <c r="A1646" i="2" s="1"/>
  <c r="A1647" i="2" s="1"/>
  <c r="A1648" i="2" s="1"/>
  <c r="A1649" i="2" s="1"/>
  <c r="A1650" i="2" s="1"/>
  <c r="A1651" i="2" s="1"/>
  <c r="A1652" i="2" s="1"/>
  <c r="A1653" i="2" s="1"/>
  <c r="A1654" i="2" s="1"/>
  <c r="A1655" i="2" s="1"/>
  <c r="A1656" i="2" s="1"/>
  <c r="A1657" i="2" s="1"/>
  <c r="A1658" i="2" s="1"/>
  <c r="A1659" i="2" s="1"/>
  <c r="A1660" i="2" s="1"/>
  <c r="A1661" i="2" s="1"/>
  <c r="A1662" i="2" s="1"/>
  <c r="A1663" i="2" s="1"/>
  <c r="A1664" i="2" s="1"/>
  <c r="A1665" i="2" s="1"/>
  <c r="A1666" i="2" s="1"/>
  <c r="A1667" i="2" s="1"/>
  <c r="A1668" i="2" s="1"/>
  <c r="A1669" i="2" s="1"/>
  <c r="A1670" i="2" s="1"/>
  <c r="A1671" i="2" s="1"/>
  <c r="A1672" i="2" s="1"/>
  <c r="A1673" i="2" s="1"/>
  <c r="A1674" i="2" s="1"/>
  <c r="A1675" i="2" s="1"/>
  <c r="A1676" i="2" s="1"/>
  <c r="A1677" i="2" s="1"/>
  <c r="A1678" i="2" s="1"/>
  <c r="A1679" i="2" s="1"/>
  <c r="A1680" i="2" s="1"/>
  <c r="A1681" i="2" s="1"/>
  <c r="B1642" i="2"/>
  <c r="B1643" i="2" s="1"/>
  <c r="B1641" i="2"/>
  <c r="B1630" i="2"/>
  <c r="B1631" i="2" s="1"/>
  <c r="B1632" i="2" s="1"/>
  <c r="B1633" i="2" s="1"/>
  <c r="B1634" i="2" s="1"/>
  <c r="B1635" i="2" s="1"/>
  <c r="B1636" i="2" s="1"/>
  <c r="B1637" i="2" s="1"/>
  <c r="B1638" i="2" s="1"/>
  <c r="B1639" i="2" s="1"/>
  <c r="B1640" i="2" s="1"/>
  <c r="G1629" i="2"/>
  <c r="C1629" i="2"/>
  <c r="C1626" i="2"/>
  <c r="B1626" i="2"/>
  <c r="B1623" i="2" s="1"/>
  <c r="B1627" i="2" s="1"/>
  <c r="C1625" i="2"/>
  <c r="B1625" i="2"/>
  <c r="C1624" i="2"/>
  <c r="C1623" i="2"/>
  <c r="B1622" i="2"/>
  <c r="B1621" i="2"/>
  <c r="B1618" i="2"/>
  <c r="F1617" i="2"/>
  <c r="F1604" i="2" s="1"/>
  <c r="B1617" i="2"/>
  <c r="B1605" i="2"/>
  <c r="B1606" i="2" s="1"/>
  <c r="B1620" i="2" s="1"/>
  <c r="C1604" i="2"/>
  <c r="C1615" i="2" s="1"/>
  <c r="A1603" i="2"/>
  <c r="A1604" i="2" s="1"/>
  <c r="A1605" i="2" s="1"/>
  <c r="A1606" i="2" s="1"/>
  <c r="A1607" i="2" s="1"/>
  <c r="A1608" i="2" s="1"/>
  <c r="A1609" i="2" s="1"/>
  <c r="A1610" i="2" s="1"/>
  <c r="A1611" i="2" s="1"/>
  <c r="A1612" i="2" s="1"/>
  <c r="A1613" i="2" s="1"/>
  <c r="A1614" i="2" s="1"/>
  <c r="A1615" i="2" s="1"/>
  <c r="A1616" i="2" s="1"/>
  <c r="A1617" i="2" s="1"/>
  <c r="A1618" i="2" s="1"/>
  <c r="A1619" i="2" s="1"/>
  <c r="A1620" i="2" s="1"/>
  <c r="A1621" i="2" s="1"/>
  <c r="A1622" i="2" s="1"/>
  <c r="A1623" i="2" s="1"/>
  <c r="A1624" i="2" s="1"/>
  <c r="A1625" i="2" s="1"/>
  <c r="A1626" i="2" s="1"/>
  <c r="A1627" i="2" s="1"/>
  <c r="A1628" i="2" s="1"/>
  <c r="A1629" i="2" s="1"/>
  <c r="A1630" i="2" s="1"/>
  <c r="A1631" i="2" s="1"/>
  <c r="A1632" i="2" s="1"/>
  <c r="A1633" i="2" s="1"/>
  <c r="A1634" i="2" s="1"/>
  <c r="A1635" i="2" s="1"/>
  <c r="A1636" i="2" s="1"/>
  <c r="A1637" i="2" s="1"/>
  <c r="A1638" i="2" s="1"/>
  <c r="A1639" i="2" s="1"/>
  <c r="A1640" i="2" s="1"/>
  <c r="A1641" i="2" s="1"/>
  <c r="B1602" i="2"/>
  <c r="B1603" i="2" s="1"/>
  <c r="B1601" i="2"/>
  <c r="B1590" i="2"/>
  <c r="B1591" i="2" s="1"/>
  <c r="B1592" i="2" s="1"/>
  <c r="B1593" i="2" s="1"/>
  <c r="B1594" i="2" s="1"/>
  <c r="B1595" i="2" s="1"/>
  <c r="B1596" i="2" s="1"/>
  <c r="B1597" i="2" s="1"/>
  <c r="B1598" i="2" s="1"/>
  <c r="B1599" i="2" s="1"/>
  <c r="B1600" i="2" s="1"/>
  <c r="G1589" i="2"/>
  <c r="C1589" i="2"/>
  <c r="C1586" i="2"/>
  <c r="B1586" i="2"/>
  <c r="B1583" i="2" s="1"/>
  <c r="B1587" i="2" s="1"/>
  <c r="C1585" i="2"/>
  <c r="B1585" i="2"/>
  <c r="C1584" i="2"/>
  <c r="C1583" i="2"/>
  <c r="B1582" i="2"/>
  <c r="B1581" i="2"/>
  <c r="B1578" i="2"/>
  <c r="F1577" i="2"/>
  <c r="F1564" i="2" s="1"/>
  <c r="B1577" i="2"/>
  <c r="B1565" i="2"/>
  <c r="B1579" i="2" s="1"/>
  <c r="C1564" i="2"/>
  <c r="C1575" i="2" s="1"/>
  <c r="A1563" i="2"/>
  <c r="A1564" i="2" s="1"/>
  <c r="A1565" i="2" s="1"/>
  <c r="A1566" i="2" s="1"/>
  <c r="A1567" i="2" s="1"/>
  <c r="A1568" i="2" s="1"/>
  <c r="A1569" i="2" s="1"/>
  <c r="A1570" i="2" s="1"/>
  <c r="A1571" i="2" s="1"/>
  <c r="A1572" i="2" s="1"/>
  <c r="A1573" i="2" s="1"/>
  <c r="A1574" i="2" s="1"/>
  <c r="A1575" i="2" s="1"/>
  <c r="A1576" i="2" s="1"/>
  <c r="A1577" i="2" s="1"/>
  <c r="A1578" i="2" s="1"/>
  <c r="A1579" i="2" s="1"/>
  <c r="A1580" i="2" s="1"/>
  <c r="A1581" i="2" s="1"/>
  <c r="A1582" i="2" s="1"/>
  <c r="A1583" i="2" s="1"/>
  <c r="A1584" i="2" s="1"/>
  <c r="A1585" i="2" s="1"/>
  <c r="A1586" i="2" s="1"/>
  <c r="A1587" i="2" s="1"/>
  <c r="A1588" i="2" s="1"/>
  <c r="A1589" i="2" s="1"/>
  <c r="A1590" i="2" s="1"/>
  <c r="A1591" i="2" s="1"/>
  <c r="A1592" i="2" s="1"/>
  <c r="A1593" i="2" s="1"/>
  <c r="A1594" i="2" s="1"/>
  <c r="A1595" i="2" s="1"/>
  <c r="A1596" i="2" s="1"/>
  <c r="A1597" i="2" s="1"/>
  <c r="A1598" i="2" s="1"/>
  <c r="A1599" i="2" s="1"/>
  <c r="A1600" i="2" s="1"/>
  <c r="A1601" i="2" s="1"/>
  <c r="B1562" i="2"/>
  <c r="B1563" i="2" s="1"/>
  <c r="B1561" i="2"/>
  <c r="B1550" i="2"/>
  <c r="B1551" i="2" s="1"/>
  <c r="B1552" i="2" s="1"/>
  <c r="B1553" i="2" s="1"/>
  <c r="B1554" i="2" s="1"/>
  <c r="B1555" i="2" s="1"/>
  <c r="B1556" i="2" s="1"/>
  <c r="B1557" i="2" s="1"/>
  <c r="B1558" i="2" s="1"/>
  <c r="B1559" i="2" s="1"/>
  <c r="B1560" i="2" s="1"/>
  <c r="G1549" i="2"/>
  <c r="C1549" i="2"/>
  <c r="C1546" i="2"/>
  <c r="B1546" i="2"/>
  <c r="B1543" i="2" s="1"/>
  <c r="B1547" i="2" s="1"/>
  <c r="C1545" i="2"/>
  <c r="B1545" i="2"/>
  <c r="C1544" i="2"/>
  <c r="C1543" i="2"/>
  <c r="B1542" i="2"/>
  <c r="B1541" i="2"/>
  <c r="B1538" i="2"/>
  <c r="F1537" i="2"/>
  <c r="F1524" i="2" s="1"/>
  <c r="B1537" i="2"/>
  <c r="B1525" i="2"/>
  <c r="B1539" i="2" s="1"/>
  <c r="C1524" i="2"/>
  <c r="C1535" i="2" s="1"/>
  <c r="A1523" i="2"/>
  <c r="A1524" i="2" s="1"/>
  <c r="A1525" i="2" s="1"/>
  <c r="A1526" i="2" s="1"/>
  <c r="A1527" i="2" s="1"/>
  <c r="A1528" i="2" s="1"/>
  <c r="A1529" i="2" s="1"/>
  <c r="A1530" i="2" s="1"/>
  <c r="A1531" i="2" s="1"/>
  <c r="A1532" i="2" s="1"/>
  <c r="A1533" i="2" s="1"/>
  <c r="A1534" i="2" s="1"/>
  <c r="A1535" i="2" s="1"/>
  <c r="A1536" i="2" s="1"/>
  <c r="A1537" i="2" s="1"/>
  <c r="A1538" i="2" s="1"/>
  <c r="A1539" i="2" s="1"/>
  <c r="A1540" i="2" s="1"/>
  <c r="A1541" i="2" s="1"/>
  <c r="A1542" i="2" s="1"/>
  <c r="A1543" i="2" s="1"/>
  <c r="A1544" i="2" s="1"/>
  <c r="A1545" i="2" s="1"/>
  <c r="A1546" i="2" s="1"/>
  <c r="A1547" i="2" s="1"/>
  <c r="A1548" i="2" s="1"/>
  <c r="A1549" i="2" s="1"/>
  <c r="A1550" i="2" s="1"/>
  <c r="A1551" i="2" s="1"/>
  <c r="A1552" i="2" s="1"/>
  <c r="A1553" i="2" s="1"/>
  <c r="A1554" i="2" s="1"/>
  <c r="A1555" i="2" s="1"/>
  <c r="A1556" i="2" s="1"/>
  <c r="A1557" i="2" s="1"/>
  <c r="A1558" i="2" s="1"/>
  <c r="A1559" i="2" s="1"/>
  <c r="A1560" i="2" s="1"/>
  <c r="A1561" i="2" s="1"/>
  <c r="B1522" i="2"/>
  <c r="B1523" i="2" s="1"/>
  <c r="B1521" i="2"/>
  <c r="B1510" i="2"/>
  <c r="B1511" i="2" s="1"/>
  <c r="B1512" i="2" s="1"/>
  <c r="B1513" i="2" s="1"/>
  <c r="B1514" i="2" s="1"/>
  <c r="B1515" i="2" s="1"/>
  <c r="B1516" i="2" s="1"/>
  <c r="B1517" i="2" s="1"/>
  <c r="B1518" i="2" s="1"/>
  <c r="B1519" i="2" s="1"/>
  <c r="B1520" i="2" s="1"/>
  <c r="G1509" i="2"/>
  <c r="C1509" i="2"/>
  <c r="C1506" i="2"/>
  <c r="B1506" i="2"/>
  <c r="B1503" i="2" s="1"/>
  <c r="C1505" i="2"/>
  <c r="B1505" i="2"/>
  <c r="C1504" i="2"/>
  <c r="C1503" i="2"/>
  <c r="B1502" i="2"/>
  <c r="B1501" i="2"/>
  <c r="B1498" i="2"/>
  <c r="F1497" i="2"/>
  <c r="F1484" i="2" s="1"/>
  <c r="B1497" i="2"/>
  <c r="B1485" i="2"/>
  <c r="B1486" i="2" s="1"/>
  <c r="B1500" i="2" s="1"/>
  <c r="C1484" i="2"/>
  <c r="C1495" i="2" s="1"/>
  <c r="A1483" i="2"/>
  <c r="A1484" i="2" s="1"/>
  <c r="A1485" i="2" s="1"/>
  <c r="A1486" i="2" s="1"/>
  <c r="A1487" i="2" s="1"/>
  <c r="A1488" i="2" s="1"/>
  <c r="A1489" i="2" s="1"/>
  <c r="A1490" i="2" s="1"/>
  <c r="A1491" i="2" s="1"/>
  <c r="A1492" i="2" s="1"/>
  <c r="A1493" i="2" s="1"/>
  <c r="A1494" i="2" s="1"/>
  <c r="A1495" i="2" s="1"/>
  <c r="A1496" i="2" s="1"/>
  <c r="A1497" i="2" s="1"/>
  <c r="A1498" i="2" s="1"/>
  <c r="A1499" i="2" s="1"/>
  <c r="A1500" i="2" s="1"/>
  <c r="A1501" i="2" s="1"/>
  <c r="A1502" i="2" s="1"/>
  <c r="A1503" i="2" s="1"/>
  <c r="A1504" i="2" s="1"/>
  <c r="A1505" i="2" s="1"/>
  <c r="A1506" i="2" s="1"/>
  <c r="A1507" i="2" s="1"/>
  <c r="A1508" i="2" s="1"/>
  <c r="A1509" i="2" s="1"/>
  <c r="A1510" i="2" s="1"/>
  <c r="A1511" i="2" s="1"/>
  <c r="A1512" i="2" s="1"/>
  <c r="A1513" i="2" s="1"/>
  <c r="A1514" i="2" s="1"/>
  <c r="A1515" i="2" s="1"/>
  <c r="A1516" i="2" s="1"/>
  <c r="A1517" i="2" s="1"/>
  <c r="A1518" i="2" s="1"/>
  <c r="A1519" i="2" s="1"/>
  <c r="A1520" i="2" s="1"/>
  <c r="A1521" i="2" s="1"/>
  <c r="B1482" i="2"/>
  <c r="B1483" i="2" s="1"/>
  <c r="B1481" i="2"/>
  <c r="B1470" i="2"/>
  <c r="B1471" i="2" s="1"/>
  <c r="B1472" i="2" s="1"/>
  <c r="B1473" i="2" s="1"/>
  <c r="B1474" i="2" s="1"/>
  <c r="B1475" i="2" s="1"/>
  <c r="B1476" i="2" s="1"/>
  <c r="B1477" i="2" s="1"/>
  <c r="B1478" i="2" s="1"/>
  <c r="B1479" i="2" s="1"/>
  <c r="B1480" i="2" s="1"/>
  <c r="G1469" i="2"/>
  <c r="C1469" i="2"/>
  <c r="C1466" i="2"/>
  <c r="B1466" i="2"/>
  <c r="B1463" i="2" s="1"/>
  <c r="B1467" i="2" s="1"/>
  <c r="C1465" i="2"/>
  <c r="B1465" i="2"/>
  <c r="C1464" i="2"/>
  <c r="C1463" i="2"/>
  <c r="B1462" i="2"/>
  <c r="B1461" i="2"/>
  <c r="B1458" i="2"/>
  <c r="F1457" i="2"/>
  <c r="F1444" i="2" s="1"/>
  <c r="B1457" i="2"/>
  <c r="B1445" i="2"/>
  <c r="B1459" i="2" s="1"/>
  <c r="C1444" i="2"/>
  <c r="C1455" i="2" s="1"/>
  <c r="A1443" i="2"/>
  <c r="A1444" i="2" s="1"/>
  <c r="A1445" i="2" s="1"/>
  <c r="A1446" i="2" s="1"/>
  <c r="A1447" i="2" s="1"/>
  <c r="A1448" i="2" s="1"/>
  <c r="A1449" i="2" s="1"/>
  <c r="A1450" i="2" s="1"/>
  <c r="A1451" i="2" s="1"/>
  <c r="A1452" i="2" s="1"/>
  <c r="A1453" i="2" s="1"/>
  <c r="A1454" i="2" s="1"/>
  <c r="A1455" i="2" s="1"/>
  <c r="A1456" i="2" s="1"/>
  <c r="A1457" i="2" s="1"/>
  <c r="A1458" i="2" s="1"/>
  <c r="A1459" i="2" s="1"/>
  <c r="A1460" i="2" s="1"/>
  <c r="A1461" i="2" s="1"/>
  <c r="A1462" i="2" s="1"/>
  <c r="A1463" i="2" s="1"/>
  <c r="A1464" i="2" s="1"/>
  <c r="A1465" i="2" s="1"/>
  <c r="A1466" i="2" s="1"/>
  <c r="A1467" i="2" s="1"/>
  <c r="A1468" i="2" s="1"/>
  <c r="A1469" i="2" s="1"/>
  <c r="A1470" i="2" s="1"/>
  <c r="A1471" i="2" s="1"/>
  <c r="A1472" i="2" s="1"/>
  <c r="A1473" i="2" s="1"/>
  <c r="A1474" i="2" s="1"/>
  <c r="A1475" i="2" s="1"/>
  <c r="A1476" i="2" s="1"/>
  <c r="A1477" i="2" s="1"/>
  <c r="A1478" i="2" s="1"/>
  <c r="A1479" i="2" s="1"/>
  <c r="A1480" i="2" s="1"/>
  <c r="A1481" i="2" s="1"/>
  <c r="B1442" i="2"/>
  <c r="B1443" i="2" s="1"/>
  <c r="B1441" i="2"/>
  <c r="B1430" i="2"/>
  <c r="B1431" i="2" s="1"/>
  <c r="B1432" i="2" s="1"/>
  <c r="B1433" i="2" s="1"/>
  <c r="B1434" i="2" s="1"/>
  <c r="B1435" i="2" s="1"/>
  <c r="B1436" i="2" s="1"/>
  <c r="B1437" i="2" s="1"/>
  <c r="B1438" i="2" s="1"/>
  <c r="B1439" i="2" s="1"/>
  <c r="B1440" i="2" s="1"/>
  <c r="G1429" i="2"/>
  <c r="C1429" i="2"/>
  <c r="C1426" i="2"/>
  <c r="B1426" i="2"/>
  <c r="B1423" i="2" s="1"/>
  <c r="B1427" i="2" s="1"/>
  <c r="C1425" i="2"/>
  <c r="B1425" i="2"/>
  <c r="C1424" i="2"/>
  <c r="C1423" i="2"/>
  <c r="B1422" i="2"/>
  <c r="B1421" i="2"/>
  <c r="B1418" i="2"/>
  <c r="F1417" i="2"/>
  <c r="F1404" i="2" s="1"/>
  <c r="B1417" i="2"/>
  <c r="B1405" i="2"/>
  <c r="B1406" i="2" s="1"/>
  <c r="B1420" i="2" s="1"/>
  <c r="C1404" i="2"/>
  <c r="C1415" i="2" s="1"/>
  <c r="A1403" i="2"/>
  <c r="A1404" i="2" s="1"/>
  <c r="A1405" i="2" s="1"/>
  <c r="A1406" i="2" s="1"/>
  <c r="A1407" i="2" s="1"/>
  <c r="A1408" i="2" s="1"/>
  <c r="A1409" i="2" s="1"/>
  <c r="A1410" i="2" s="1"/>
  <c r="A1411" i="2" s="1"/>
  <c r="A1412" i="2" s="1"/>
  <c r="A1413" i="2" s="1"/>
  <c r="A1414" i="2" s="1"/>
  <c r="A1415" i="2" s="1"/>
  <c r="A1416" i="2" s="1"/>
  <c r="A1417" i="2" s="1"/>
  <c r="A1418" i="2" s="1"/>
  <c r="A1419" i="2" s="1"/>
  <c r="A1420" i="2" s="1"/>
  <c r="A1421" i="2" s="1"/>
  <c r="A1422" i="2" s="1"/>
  <c r="A1423" i="2" s="1"/>
  <c r="A1424" i="2" s="1"/>
  <c r="A1425" i="2" s="1"/>
  <c r="A1426" i="2" s="1"/>
  <c r="A1427" i="2" s="1"/>
  <c r="A1428" i="2" s="1"/>
  <c r="A1429" i="2" s="1"/>
  <c r="A1430" i="2" s="1"/>
  <c r="A1431" i="2" s="1"/>
  <c r="A1432" i="2" s="1"/>
  <c r="A1433" i="2" s="1"/>
  <c r="A1434" i="2" s="1"/>
  <c r="A1435" i="2" s="1"/>
  <c r="A1436" i="2" s="1"/>
  <c r="A1437" i="2" s="1"/>
  <c r="A1438" i="2" s="1"/>
  <c r="A1439" i="2" s="1"/>
  <c r="A1440" i="2" s="1"/>
  <c r="A1441" i="2" s="1"/>
  <c r="B1402" i="2"/>
  <c r="B1403" i="2" s="1"/>
  <c r="B1401" i="2"/>
  <c r="B1390" i="2"/>
  <c r="B1391" i="2" s="1"/>
  <c r="B1392" i="2" s="1"/>
  <c r="B1393" i="2" s="1"/>
  <c r="B1394" i="2" s="1"/>
  <c r="B1395" i="2" s="1"/>
  <c r="B1396" i="2" s="1"/>
  <c r="B1397" i="2" s="1"/>
  <c r="B1398" i="2" s="1"/>
  <c r="B1399" i="2" s="1"/>
  <c r="B1400" i="2" s="1"/>
  <c r="G1389" i="2"/>
  <c r="C1389" i="2"/>
  <c r="C1386" i="2"/>
  <c r="B1386" i="2"/>
  <c r="B1383" i="2" s="1"/>
  <c r="B1387" i="2" s="1"/>
  <c r="C1385" i="2"/>
  <c r="B1385" i="2"/>
  <c r="C1384" i="2"/>
  <c r="C1383" i="2"/>
  <c r="B1382" i="2"/>
  <c r="B1381" i="2"/>
  <c r="B1378" i="2"/>
  <c r="F1377" i="2"/>
  <c r="F1364" i="2" s="1"/>
  <c r="B1377" i="2"/>
  <c r="B1365" i="2"/>
  <c r="B1366" i="2" s="1"/>
  <c r="B1380" i="2" s="1"/>
  <c r="C1364" i="2"/>
  <c r="C1375" i="2" s="1"/>
  <c r="A1363" i="2"/>
  <c r="A1364" i="2" s="1"/>
  <c r="A1365" i="2" s="1"/>
  <c r="A1366" i="2" s="1"/>
  <c r="A1367" i="2" s="1"/>
  <c r="A1368" i="2" s="1"/>
  <c r="A1369" i="2" s="1"/>
  <c r="A1370" i="2" s="1"/>
  <c r="A1371" i="2" s="1"/>
  <c r="A1372" i="2" s="1"/>
  <c r="A1373" i="2" s="1"/>
  <c r="A1374" i="2" s="1"/>
  <c r="A1375" i="2" s="1"/>
  <c r="A1376" i="2" s="1"/>
  <c r="A1377" i="2" s="1"/>
  <c r="A1378" i="2" s="1"/>
  <c r="A1379" i="2" s="1"/>
  <c r="A1380" i="2" s="1"/>
  <c r="A1381" i="2" s="1"/>
  <c r="A1382" i="2" s="1"/>
  <c r="A1383" i="2" s="1"/>
  <c r="A1384" i="2" s="1"/>
  <c r="A1385" i="2" s="1"/>
  <c r="A1386" i="2" s="1"/>
  <c r="A1387" i="2" s="1"/>
  <c r="A1388" i="2" s="1"/>
  <c r="A1389" i="2" s="1"/>
  <c r="A1390" i="2" s="1"/>
  <c r="A1391" i="2" s="1"/>
  <c r="A1392" i="2" s="1"/>
  <c r="A1393" i="2" s="1"/>
  <c r="A1394" i="2" s="1"/>
  <c r="A1395" i="2" s="1"/>
  <c r="A1396" i="2" s="1"/>
  <c r="A1397" i="2" s="1"/>
  <c r="A1398" i="2" s="1"/>
  <c r="A1399" i="2" s="1"/>
  <c r="A1400" i="2" s="1"/>
  <c r="A1401" i="2" s="1"/>
  <c r="B1362" i="2"/>
  <c r="B1363" i="2" s="1"/>
  <c r="B1361" i="2"/>
  <c r="B1350" i="2"/>
  <c r="B1351" i="2" s="1"/>
  <c r="B1352" i="2" s="1"/>
  <c r="B1353" i="2" s="1"/>
  <c r="B1354" i="2" s="1"/>
  <c r="B1355" i="2" s="1"/>
  <c r="B1356" i="2" s="1"/>
  <c r="B1357" i="2" s="1"/>
  <c r="B1358" i="2" s="1"/>
  <c r="B1359" i="2" s="1"/>
  <c r="B1360" i="2" s="1"/>
  <c r="G1349" i="2"/>
  <c r="C1349" i="2"/>
  <c r="C1346" i="2"/>
  <c r="B1346" i="2"/>
  <c r="B1343" i="2" s="1"/>
  <c r="B1347" i="2" s="1"/>
  <c r="C1345" i="2"/>
  <c r="B1345" i="2"/>
  <c r="C1344" i="2"/>
  <c r="C1343" i="2"/>
  <c r="B1342" i="2"/>
  <c r="B1341" i="2"/>
  <c r="B1338" i="2"/>
  <c r="F1337" i="2"/>
  <c r="F1324" i="2" s="1"/>
  <c r="B1337" i="2"/>
  <c r="B1325" i="2"/>
  <c r="B1326" i="2" s="1"/>
  <c r="B1340" i="2" s="1"/>
  <c r="C1324" i="2"/>
  <c r="C1335" i="2" s="1"/>
  <c r="A1323" i="2"/>
  <c r="A1324" i="2" s="1"/>
  <c r="A1325" i="2" s="1"/>
  <c r="A1326" i="2" s="1"/>
  <c r="A1327" i="2" s="1"/>
  <c r="A1328" i="2" s="1"/>
  <c r="A1329" i="2" s="1"/>
  <c r="A1330" i="2" s="1"/>
  <c r="A1331" i="2" s="1"/>
  <c r="A1332" i="2" s="1"/>
  <c r="A1333" i="2" s="1"/>
  <c r="A1334" i="2" s="1"/>
  <c r="A1335" i="2" s="1"/>
  <c r="A1336" i="2" s="1"/>
  <c r="A1337" i="2" s="1"/>
  <c r="A1338" i="2" s="1"/>
  <c r="A1339" i="2" s="1"/>
  <c r="A1340" i="2" s="1"/>
  <c r="A1341" i="2" s="1"/>
  <c r="A1342" i="2" s="1"/>
  <c r="A1343" i="2" s="1"/>
  <c r="A1344" i="2" s="1"/>
  <c r="A1345" i="2" s="1"/>
  <c r="A1346" i="2" s="1"/>
  <c r="A1347" i="2" s="1"/>
  <c r="A1348" i="2" s="1"/>
  <c r="A1349" i="2" s="1"/>
  <c r="A1350" i="2" s="1"/>
  <c r="A1351" i="2" s="1"/>
  <c r="A1352" i="2" s="1"/>
  <c r="A1353" i="2" s="1"/>
  <c r="A1354" i="2" s="1"/>
  <c r="A1355" i="2" s="1"/>
  <c r="A1356" i="2" s="1"/>
  <c r="A1357" i="2" s="1"/>
  <c r="A1358" i="2" s="1"/>
  <c r="A1359" i="2" s="1"/>
  <c r="A1360" i="2" s="1"/>
  <c r="A1361" i="2" s="1"/>
  <c r="B1322" i="2"/>
  <c r="B1323" i="2" s="1"/>
  <c r="B1321" i="2"/>
  <c r="B1310" i="2"/>
  <c r="B1311" i="2" s="1"/>
  <c r="B1312" i="2" s="1"/>
  <c r="B1313" i="2" s="1"/>
  <c r="B1314" i="2" s="1"/>
  <c r="B1315" i="2" s="1"/>
  <c r="B1316" i="2" s="1"/>
  <c r="B1317" i="2" s="1"/>
  <c r="B1318" i="2" s="1"/>
  <c r="B1319" i="2" s="1"/>
  <c r="B1320" i="2" s="1"/>
  <c r="G1309" i="2"/>
  <c r="C1309" i="2"/>
  <c r="C1306" i="2"/>
  <c r="B1306" i="2"/>
  <c r="B1303" i="2" s="1"/>
  <c r="B1307" i="2" s="1"/>
  <c r="C1305" i="2"/>
  <c r="B1305" i="2"/>
  <c r="C1304" i="2"/>
  <c r="C1303" i="2"/>
  <c r="B1302" i="2"/>
  <c r="B1301" i="2"/>
  <c r="B1298" i="2"/>
  <c r="F1297" i="2"/>
  <c r="F1284" i="2" s="1"/>
  <c r="B1297" i="2"/>
  <c r="B1285" i="2"/>
  <c r="B1286" i="2" s="1"/>
  <c r="B1300" i="2" s="1"/>
  <c r="C1284" i="2"/>
  <c r="C1295" i="2" s="1"/>
  <c r="A1283" i="2"/>
  <c r="A1284" i="2" s="1"/>
  <c r="A1285" i="2" s="1"/>
  <c r="A1286" i="2" s="1"/>
  <c r="A1287" i="2" s="1"/>
  <c r="A1288" i="2" s="1"/>
  <c r="A1289" i="2" s="1"/>
  <c r="A1290" i="2" s="1"/>
  <c r="A1291" i="2" s="1"/>
  <c r="A1292" i="2" s="1"/>
  <c r="A1293" i="2" s="1"/>
  <c r="A1294" i="2" s="1"/>
  <c r="A1295" i="2" s="1"/>
  <c r="A1296" i="2" s="1"/>
  <c r="A1297" i="2" s="1"/>
  <c r="A1298" i="2" s="1"/>
  <c r="A1299" i="2" s="1"/>
  <c r="A1300" i="2" s="1"/>
  <c r="A1301" i="2" s="1"/>
  <c r="A1302" i="2" s="1"/>
  <c r="A1303" i="2" s="1"/>
  <c r="A1304" i="2" s="1"/>
  <c r="A1305" i="2" s="1"/>
  <c r="A1306" i="2" s="1"/>
  <c r="A1307" i="2" s="1"/>
  <c r="A1308" i="2" s="1"/>
  <c r="A1309" i="2" s="1"/>
  <c r="A1310" i="2" s="1"/>
  <c r="A1311" i="2" s="1"/>
  <c r="A1312" i="2" s="1"/>
  <c r="A1313" i="2" s="1"/>
  <c r="A1314" i="2" s="1"/>
  <c r="A1315" i="2" s="1"/>
  <c r="A1316" i="2" s="1"/>
  <c r="A1317" i="2" s="1"/>
  <c r="A1318" i="2" s="1"/>
  <c r="A1319" i="2" s="1"/>
  <c r="A1320" i="2" s="1"/>
  <c r="A1321" i="2" s="1"/>
  <c r="B1282" i="2"/>
  <c r="B1283" i="2" s="1"/>
  <c r="B1281" i="2"/>
  <c r="B1270" i="2"/>
  <c r="B1271" i="2" s="1"/>
  <c r="B1272" i="2" s="1"/>
  <c r="B1273" i="2" s="1"/>
  <c r="B1274" i="2" s="1"/>
  <c r="B1275" i="2" s="1"/>
  <c r="B1276" i="2" s="1"/>
  <c r="B1277" i="2" s="1"/>
  <c r="B1278" i="2" s="1"/>
  <c r="B1279" i="2" s="1"/>
  <c r="B1280" i="2" s="1"/>
  <c r="G1269" i="2"/>
  <c r="C1269" i="2"/>
  <c r="C1266" i="2"/>
  <c r="B1266" i="2"/>
  <c r="B1263" i="2" s="1"/>
  <c r="B1267" i="2" s="1"/>
  <c r="C1265" i="2"/>
  <c r="B1265" i="2"/>
  <c r="C1264" i="2"/>
  <c r="C1263" i="2"/>
  <c r="B1262" i="2"/>
  <c r="B1261" i="2"/>
  <c r="B1258" i="2"/>
  <c r="F1257" i="2"/>
  <c r="F1244" i="2" s="1"/>
  <c r="B1257" i="2"/>
  <c r="B1245" i="2"/>
  <c r="B1246" i="2" s="1"/>
  <c r="B1260" i="2" s="1"/>
  <c r="C1244" i="2"/>
  <c r="C1255" i="2" s="1"/>
  <c r="A1243" i="2"/>
  <c r="A1244" i="2" s="1"/>
  <c r="A1245" i="2" s="1"/>
  <c r="A1246" i="2" s="1"/>
  <c r="A1247" i="2" s="1"/>
  <c r="A1248" i="2" s="1"/>
  <c r="A1249" i="2" s="1"/>
  <c r="A1250" i="2" s="1"/>
  <c r="A1251" i="2" s="1"/>
  <c r="A1252" i="2" s="1"/>
  <c r="A1253" i="2" s="1"/>
  <c r="A1254" i="2" s="1"/>
  <c r="A1255" i="2" s="1"/>
  <c r="A1256" i="2" s="1"/>
  <c r="A1257" i="2" s="1"/>
  <c r="A1258" i="2" s="1"/>
  <c r="A1259" i="2" s="1"/>
  <c r="A1260" i="2" s="1"/>
  <c r="A1261" i="2" s="1"/>
  <c r="A1262" i="2" s="1"/>
  <c r="A1263" i="2" s="1"/>
  <c r="A1264" i="2" s="1"/>
  <c r="A1265" i="2" s="1"/>
  <c r="A1266" i="2" s="1"/>
  <c r="A1267" i="2" s="1"/>
  <c r="A1268" i="2" s="1"/>
  <c r="A1269" i="2" s="1"/>
  <c r="A1270" i="2" s="1"/>
  <c r="A1271" i="2" s="1"/>
  <c r="A1272" i="2" s="1"/>
  <c r="A1273" i="2" s="1"/>
  <c r="A1274" i="2" s="1"/>
  <c r="A1275" i="2" s="1"/>
  <c r="A1276" i="2" s="1"/>
  <c r="A1277" i="2" s="1"/>
  <c r="A1278" i="2" s="1"/>
  <c r="A1279" i="2" s="1"/>
  <c r="A1280" i="2" s="1"/>
  <c r="A1281" i="2" s="1"/>
  <c r="B1242" i="2"/>
  <c r="B1243" i="2" s="1"/>
  <c r="B1241" i="2"/>
  <c r="B1230" i="2"/>
  <c r="B1231" i="2" s="1"/>
  <c r="B1232" i="2" s="1"/>
  <c r="B1233" i="2" s="1"/>
  <c r="B1234" i="2" s="1"/>
  <c r="B1235" i="2" s="1"/>
  <c r="B1236" i="2" s="1"/>
  <c r="B1237" i="2" s="1"/>
  <c r="B1238" i="2" s="1"/>
  <c r="B1239" i="2" s="1"/>
  <c r="B1240" i="2" s="1"/>
  <c r="G1229" i="2"/>
  <c r="C1229" i="2"/>
  <c r="C1226" i="2"/>
  <c r="B1226" i="2"/>
  <c r="B1223" i="2" s="1"/>
  <c r="B1227" i="2" s="1"/>
  <c r="C1225" i="2"/>
  <c r="B1225" i="2"/>
  <c r="C1224" i="2"/>
  <c r="C1223" i="2"/>
  <c r="B1222" i="2"/>
  <c r="B1221" i="2"/>
  <c r="B1218" i="2"/>
  <c r="F1217" i="2"/>
  <c r="F1204" i="2" s="1"/>
  <c r="B1217" i="2"/>
  <c r="B1205" i="2"/>
  <c r="B1206" i="2" s="1"/>
  <c r="B1220" i="2" s="1"/>
  <c r="C1204" i="2"/>
  <c r="C1215" i="2" s="1"/>
  <c r="A1203" i="2"/>
  <c r="A1204" i="2" s="1"/>
  <c r="A1205" i="2" s="1"/>
  <c r="A1206" i="2" s="1"/>
  <c r="A1207" i="2" s="1"/>
  <c r="A1208" i="2" s="1"/>
  <c r="A1209" i="2" s="1"/>
  <c r="A1210" i="2" s="1"/>
  <c r="A1211" i="2" s="1"/>
  <c r="A1212" i="2" s="1"/>
  <c r="A1213" i="2" s="1"/>
  <c r="A1214" i="2" s="1"/>
  <c r="A1215" i="2" s="1"/>
  <c r="A1216" i="2" s="1"/>
  <c r="A1217" i="2" s="1"/>
  <c r="A1218" i="2" s="1"/>
  <c r="A1219" i="2" s="1"/>
  <c r="A1220" i="2" s="1"/>
  <c r="A1221" i="2" s="1"/>
  <c r="A1222" i="2" s="1"/>
  <c r="A1223" i="2" s="1"/>
  <c r="A1224" i="2" s="1"/>
  <c r="A1225" i="2" s="1"/>
  <c r="A1226" i="2" s="1"/>
  <c r="A1227" i="2" s="1"/>
  <c r="A1228" i="2" s="1"/>
  <c r="A1229" i="2" s="1"/>
  <c r="A1230" i="2" s="1"/>
  <c r="A1231" i="2" s="1"/>
  <c r="A1232" i="2" s="1"/>
  <c r="A1233" i="2" s="1"/>
  <c r="A1234" i="2" s="1"/>
  <c r="A1235" i="2" s="1"/>
  <c r="A1236" i="2" s="1"/>
  <c r="A1237" i="2" s="1"/>
  <c r="A1238" i="2" s="1"/>
  <c r="A1239" i="2" s="1"/>
  <c r="A1240" i="2" s="1"/>
  <c r="A1241" i="2" s="1"/>
  <c r="B1202" i="2"/>
  <c r="B1203" i="2" s="1"/>
  <c r="B1201" i="2"/>
  <c r="B1190" i="2"/>
  <c r="B1191" i="2" s="1"/>
  <c r="B1192" i="2" s="1"/>
  <c r="B1193" i="2" s="1"/>
  <c r="B1194" i="2" s="1"/>
  <c r="B1195" i="2" s="1"/>
  <c r="B1196" i="2" s="1"/>
  <c r="B1197" i="2" s="1"/>
  <c r="B1198" i="2" s="1"/>
  <c r="B1199" i="2" s="1"/>
  <c r="B1200" i="2" s="1"/>
  <c r="G1189" i="2"/>
  <c r="C1189" i="2"/>
  <c r="C1186" i="2"/>
  <c r="B1186" i="2"/>
  <c r="B1183" i="2" s="1"/>
  <c r="B1187" i="2" s="1"/>
  <c r="C1185" i="2"/>
  <c r="B1185" i="2"/>
  <c r="C1184" i="2"/>
  <c r="C1183" i="2"/>
  <c r="B1182" i="2"/>
  <c r="B1181" i="2"/>
  <c r="B1178" i="2"/>
  <c r="F1177" i="2"/>
  <c r="F1164" i="2" s="1"/>
  <c r="B1177" i="2"/>
  <c r="B1165" i="2"/>
  <c r="B1179" i="2" s="1"/>
  <c r="C1164" i="2"/>
  <c r="C1175" i="2" s="1"/>
  <c r="A1163" i="2"/>
  <c r="A1164" i="2" s="1"/>
  <c r="A1165" i="2" s="1"/>
  <c r="A1166" i="2" s="1"/>
  <c r="A1167" i="2" s="1"/>
  <c r="A1168" i="2" s="1"/>
  <c r="A1169" i="2" s="1"/>
  <c r="A1170" i="2" s="1"/>
  <c r="A1171" i="2" s="1"/>
  <c r="A1172" i="2" s="1"/>
  <c r="A1173" i="2" s="1"/>
  <c r="A1174" i="2" s="1"/>
  <c r="A1175" i="2" s="1"/>
  <c r="A1176" i="2" s="1"/>
  <c r="A1177" i="2" s="1"/>
  <c r="A1178" i="2" s="1"/>
  <c r="A1179" i="2" s="1"/>
  <c r="A1180" i="2" s="1"/>
  <c r="A1181" i="2" s="1"/>
  <c r="A1182" i="2" s="1"/>
  <c r="A1183" i="2" s="1"/>
  <c r="A1184" i="2" s="1"/>
  <c r="A1185" i="2" s="1"/>
  <c r="A1186" i="2" s="1"/>
  <c r="A1187" i="2" s="1"/>
  <c r="A1188" i="2" s="1"/>
  <c r="A1189" i="2" s="1"/>
  <c r="A1190" i="2" s="1"/>
  <c r="A1191" i="2" s="1"/>
  <c r="A1192" i="2" s="1"/>
  <c r="A1193" i="2" s="1"/>
  <c r="A1194" i="2" s="1"/>
  <c r="A1195" i="2" s="1"/>
  <c r="A1196" i="2" s="1"/>
  <c r="A1197" i="2" s="1"/>
  <c r="A1198" i="2" s="1"/>
  <c r="A1199" i="2" s="1"/>
  <c r="A1200" i="2" s="1"/>
  <c r="A1201" i="2" s="1"/>
  <c r="B1162" i="2"/>
  <c r="B1163" i="2" s="1"/>
  <c r="B1161" i="2"/>
  <c r="B1150" i="2"/>
  <c r="B1151" i="2" s="1"/>
  <c r="B1152" i="2" s="1"/>
  <c r="B1153" i="2" s="1"/>
  <c r="B1154" i="2" s="1"/>
  <c r="B1155" i="2" s="1"/>
  <c r="B1156" i="2" s="1"/>
  <c r="B1157" i="2" s="1"/>
  <c r="B1158" i="2" s="1"/>
  <c r="B1159" i="2" s="1"/>
  <c r="B1160" i="2" s="1"/>
  <c r="G1149" i="2"/>
  <c r="C1149" i="2"/>
  <c r="C1146" i="2"/>
  <c r="B1146" i="2"/>
  <c r="B1143" i="2" s="1"/>
  <c r="B1147" i="2" s="1"/>
  <c r="C1145" i="2"/>
  <c r="B1145" i="2"/>
  <c r="C1144" i="2"/>
  <c r="C1143" i="2"/>
  <c r="B1142" i="2"/>
  <c r="B1141" i="2"/>
  <c r="B1138" i="2"/>
  <c r="F1137" i="2"/>
  <c r="F1124" i="2" s="1"/>
  <c r="B1137" i="2"/>
  <c r="B1125" i="2"/>
  <c r="B1126" i="2" s="1"/>
  <c r="B1140" i="2" s="1"/>
  <c r="C1124" i="2"/>
  <c r="C1135" i="2" s="1"/>
  <c r="A1123" i="2"/>
  <c r="A1124" i="2" s="1"/>
  <c r="A1125" i="2" s="1"/>
  <c r="A1126" i="2" s="1"/>
  <c r="A1127" i="2" s="1"/>
  <c r="A1128" i="2" s="1"/>
  <c r="A1129" i="2" s="1"/>
  <c r="A1130" i="2" s="1"/>
  <c r="A1131" i="2" s="1"/>
  <c r="A1132" i="2" s="1"/>
  <c r="A1133" i="2" s="1"/>
  <c r="A1134" i="2" s="1"/>
  <c r="A1135" i="2" s="1"/>
  <c r="A1136" i="2" s="1"/>
  <c r="A1137" i="2" s="1"/>
  <c r="A1138" i="2" s="1"/>
  <c r="A1139" i="2" s="1"/>
  <c r="A1140" i="2" s="1"/>
  <c r="A1141" i="2" s="1"/>
  <c r="A1142" i="2" s="1"/>
  <c r="A1143" i="2" s="1"/>
  <c r="A1144" i="2" s="1"/>
  <c r="A1145" i="2" s="1"/>
  <c r="A1146" i="2" s="1"/>
  <c r="A1147" i="2" s="1"/>
  <c r="A1148" i="2" s="1"/>
  <c r="A1149" i="2" s="1"/>
  <c r="A1150" i="2" s="1"/>
  <c r="A1151" i="2" s="1"/>
  <c r="A1152" i="2" s="1"/>
  <c r="A1153" i="2" s="1"/>
  <c r="A1154" i="2" s="1"/>
  <c r="A1155" i="2" s="1"/>
  <c r="A1156" i="2" s="1"/>
  <c r="A1157" i="2" s="1"/>
  <c r="A1158" i="2" s="1"/>
  <c r="A1159" i="2" s="1"/>
  <c r="A1160" i="2" s="1"/>
  <c r="A1161" i="2" s="1"/>
  <c r="B1122" i="2"/>
  <c r="B1123" i="2" s="1"/>
  <c r="B1121" i="2"/>
  <c r="B1110" i="2"/>
  <c r="B1111" i="2" s="1"/>
  <c r="B1112" i="2" s="1"/>
  <c r="B1113" i="2" s="1"/>
  <c r="B1114" i="2" s="1"/>
  <c r="B1115" i="2" s="1"/>
  <c r="B1116" i="2" s="1"/>
  <c r="B1117" i="2" s="1"/>
  <c r="B1118" i="2" s="1"/>
  <c r="B1119" i="2" s="1"/>
  <c r="B1120" i="2" s="1"/>
  <c r="G1109" i="2"/>
  <c r="C1109" i="2"/>
  <c r="C1106" i="2"/>
  <c r="B1106" i="2"/>
  <c r="B1103" i="2" s="1"/>
  <c r="B1107" i="2" s="1"/>
  <c r="C1105" i="2"/>
  <c r="B1105" i="2"/>
  <c r="C1104" i="2"/>
  <c r="C1103" i="2"/>
  <c r="B1102" i="2"/>
  <c r="B1101" i="2"/>
  <c r="B1098" i="2"/>
  <c r="F1097" i="2"/>
  <c r="F1084" i="2" s="1"/>
  <c r="B1097" i="2"/>
  <c r="B1085" i="2"/>
  <c r="B1086" i="2" s="1"/>
  <c r="B1100" i="2" s="1"/>
  <c r="C1084" i="2"/>
  <c r="C1095" i="2" s="1"/>
  <c r="A1083" i="2"/>
  <c r="A1084" i="2" s="1"/>
  <c r="A1085" i="2" s="1"/>
  <c r="A1086" i="2" s="1"/>
  <c r="A1087" i="2" s="1"/>
  <c r="A1088" i="2" s="1"/>
  <c r="A1089" i="2" s="1"/>
  <c r="A1090" i="2" s="1"/>
  <c r="A1091" i="2" s="1"/>
  <c r="A1092" i="2" s="1"/>
  <c r="A1093" i="2" s="1"/>
  <c r="A1094" i="2" s="1"/>
  <c r="A1095" i="2" s="1"/>
  <c r="A1096" i="2" s="1"/>
  <c r="A1097" i="2" s="1"/>
  <c r="A1098" i="2" s="1"/>
  <c r="A1099" i="2" s="1"/>
  <c r="A1100" i="2" s="1"/>
  <c r="A1101" i="2" s="1"/>
  <c r="A1102" i="2" s="1"/>
  <c r="A1103" i="2" s="1"/>
  <c r="A1104" i="2" s="1"/>
  <c r="A1105" i="2" s="1"/>
  <c r="A1106" i="2" s="1"/>
  <c r="A1107" i="2" s="1"/>
  <c r="A1108" i="2" s="1"/>
  <c r="A1109" i="2" s="1"/>
  <c r="A1110" i="2" s="1"/>
  <c r="A1111" i="2" s="1"/>
  <c r="A1112" i="2" s="1"/>
  <c r="A1113" i="2" s="1"/>
  <c r="A1114" i="2" s="1"/>
  <c r="A1115" i="2" s="1"/>
  <c r="A1116" i="2" s="1"/>
  <c r="A1117" i="2" s="1"/>
  <c r="A1118" i="2" s="1"/>
  <c r="A1119" i="2" s="1"/>
  <c r="A1120" i="2" s="1"/>
  <c r="A1121" i="2" s="1"/>
  <c r="B1082" i="2"/>
  <c r="B1083" i="2" s="1"/>
  <c r="B1081" i="2"/>
  <c r="B1070" i="2"/>
  <c r="B1071" i="2" s="1"/>
  <c r="B1072" i="2" s="1"/>
  <c r="B1073" i="2" s="1"/>
  <c r="B1074" i="2" s="1"/>
  <c r="B1075" i="2" s="1"/>
  <c r="B1076" i="2" s="1"/>
  <c r="B1077" i="2" s="1"/>
  <c r="B1078" i="2" s="1"/>
  <c r="B1079" i="2" s="1"/>
  <c r="B1080" i="2" s="1"/>
  <c r="G1069" i="2"/>
  <c r="C1069" i="2"/>
  <c r="C1066" i="2"/>
  <c r="B1066" i="2"/>
  <c r="B1063" i="2" s="1"/>
  <c r="B1067" i="2" s="1"/>
  <c r="C1065" i="2"/>
  <c r="B1065" i="2"/>
  <c r="C1064" i="2"/>
  <c r="C1063" i="2"/>
  <c r="B1062" i="2"/>
  <c r="B1061" i="2"/>
  <c r="B1058" i="2"/>
  <c r="F1057" i="2"/>
  <c r="F1044" i="2" s="1"/>
  <c r="B1057" i="2"/>
  <c r="B1045" i="2"/>
  <c r="B1046" i="2" s="1"/>
  <c r="B1060" i="2" s="1"/>
  <c r="C1044" i="2"/>
  <c r="C1055" i="2" s="1"/>
  <c r="A1043" i="2"/>
  <c r="A1044" i="2" s="1"/>
  <c r="A1045" i="2" s="1"/>
  <c r="A1046" i="2" s="1"/>
  <c r="A1047" i="2" s="1"/>
  <c r="A1048" i="2" s="1"/>
  <c r="A1049" i="2" s="1"/>
  <c r="A1050" i="2" s="1"/>
  <c r="A1051" i="2" s="1"/>
  <c r="A1052" i="2" s="1"/>
  <c r="A1053" i="2" s="1"/>
  <c r="A1054" i="2" s="1"/>
  <c r="A1055" i="2" s="1"/>
  <c r="A1056" i="2" s="1"/>
  <c r="A1057" i="2" s="1"/>
  <c r="A1058" i="2" s="1"/>
  <c r="A1059" i="2" s="1"/>
  <c r="A1060" i="2" s="1"/>
  <c r="A1061" i="2" s="1"/>
  <c r="A1062" i="2" s="1"/>
  <c r="A1063" i="2" s="1"/>
  <c r="A1064" i="2" s="1"/>
  <c r="A1065" i="2" s="1"/>
  <c r="A1066" i="2" s="1"/>
  <c r="A1067" i="2" s="1"/>
  <c r="A1068" i="2" s="1"/>
  <c r="A1069" i="2" s="1"/>
  <c r="A1070" i="2" s="1"/>
  <c r="A1071" i="2" s="1"/>
  <c r="A1072" i="2" s="1"/>
  <c r="A1073" i="2" s="1"/>
  <c r="A1074" i="2" s="1"/>
  <c r="A1075" i="2" s="1"/>
  <c r="A1076" i="2" s="1"/>
  <c r="A1077" i="2" s="1"/>
  <c r="A1078" i="2" s="1"/>
  <c r="A1079" i="2" s="1"/>
  <c r="A1080" i="2" s="1"/>
  <c r="A1081" i="2" s="1"/>
  <c r="B1042" i="2"/>
  <c r="B1043" i="2" s="1"/>
  <c r="B1041" i="2"/>
  <c r="B1030" i="2"/>
  <c r="B1031" i="2" s="1"/>
  <c r="B1032" i="2" s="1"/>
  <c r="B1033" i="2" s="1"/>
  <c r="B1034" i="2" s="1"/>
  <c r="B1035" i="2" s="1"/>
  <c r="B1036" i="2" s="1"/>
  <c r="B1037" i="2" s="1"/>
  <c r="B1038" i="2" s="1"/>
  <c r="B1039" i="2" s="1"/>
  <c r="B1040" i="2" s="1"/>
  <c r="G1029" i="2"/>
  <c r="C1029" i="2"/>
  <c r="C1026" i="2"/>
  <c r="B1026" i="2"/>
  <c r="B1023" i="2" s="1"/>
  <c r="B1027" i="2" s="1"/>
  <c r="C1025" i="2"/>
  <c r="B1025" i="2"/>
  <c r="C1024" i="2"/>
  <c r="C1023" i="2"/>
  <c r="B1022" i="2"/>
  <c r="B1021" i="2"/>
  <c r="B1018" i="2"/>
  <c r="F1017" i="2"/>
  <c r="F1004" i="2" s="1"/>
  <c r="B1017" i="2"/>
  <c r="B1005" i="2"/>
  <c r="B1019" i="2" s="1"/>
  <c r="C1004" i="2"/>
  <c r="C1015" i="2" s="1"/>
  <c r="A1003" i="2"/>
  <c r="A1004" i="2" s="1"/>
  <c r="A1005" i="2" s="1"/>
  <c r="A1006" i="2" s="1"/>
  <c r="A1007" i="2" s="1"/>
  <c r="A1008" i="2" s="1"/>
  <c r="A1009" i="2" s="1"/>
  <c r="A1010" i="2" s="1"/>
  <c r="A1011" i="2" s="1"/>
  <c r="A1012" i="2" s="1"/>
  <c r="A1013" i="2" s="1"/>
  <c r="A1014" i="2" s="1"/>
  <c r="A1015" i="2" s="1"/>
  <c r="A1016" i="2" s="1"/>
  <c r="A1017" i="2" s="1"/>
  <c r="A1018" i="2" s="1"/>
  <c r="A1019" i="2" s="1"/>
  <c r="A1020" i="2" s="1"/>
  <c r="A1021" i="2" s="1"/>
  <c r="A1022" i="2" s="1"/>
  <c r="A1023" i="2" s="1"/>
  <c r="A1024" i="2" s="1"/>
  <c r="A1025" i="2" s="1"/>
  <c r="A1026" i="2" s="1"/>
  <c r="A1027" i="2" s="1"/>
  <c r="A1028" i="2" s="1"/>
  <c r="A1029" i="2" s="1"/>
  <c r="A1030" i="2" s="1"/>
  <c r="A1031" i="2" s="1"/>
  <c r="A1032" i="2" s="1"/>
  <c r="A1033" i="2" s="1"/>
  <c r="A1034" i="2" s="1"/>
  <c r="A1035" i="2" s="1"/>
  <c r="A1036" i="2" s="1"/>
  <c r="A1037" i="2" s="1"/>
  <c r="A1038" i="2" s="1"/>
  <c r="A1039" i="2" s="1"/>
  <c r="A1040" i="2" s="1"/>
  <c r="A1041" i="2" s="1"/>
  <c r="B1002" i="2"/>
  <c r="B1003" i="2" s="1"/>
  <c r="B1001" i="2"/>
  <c r="B990" i="2"/>
  <c r="B991" i="2" s="1"/>
  <c r="B992" i="2" s="1"/>
  <c r="B993" i="2" s="1"/>
  <c r="B994" i="2" s="1"/>
  <c r="B995" i="2" s="1"/>
  <c r="B996" i="2" s="1"/>
  <c r="B997" i="2" s="1"/>
  <c r="B998" i="2" s="1"/>
  <c r="B999" i="2" s="1"/>
  <c r="B1000" i="2" s="1"/>
  <c r="G989" i="2"/>
  <c r="C989" i="2"/>
  <c r="C986" i="2"/>
  <c r="B986" i="2"/>
  <c r="B983" i="2" s="1"/>
  <c r="B987" i="2" s="1"/>
  <c r="C985" i="2"/>
  <c r="B985" i="2"/>
  <c r="C984" i="2"/>
  <c r="C983" i="2"/>
  <c r="B982" i="2"/>
  <c r="B981" i="2"/>
  <c r="B978" i="2"/>
  <c r="F977" i="2"/>
  <c r="F964" i="2" s="1"/>
  <c r="B977" i="2"/>
  <c r="B965" i="2"/>
  <c r="B966" i="2" s="1"/>
  <c r="B980" i="2" s="1"/>
  <c r="C964" i="2"/>
  <c r="C975" i="2" s="1"/>
  <c r="A963" i="2"/>
  <c r="A964" i="2" s="1"/>
  <c r="A965" i="2" s="1"/>
  <c r="A966" i="2" s="1"/>
  <c r="A967" i="2" s="1"/>
  <c r="A968" i="2" s="1"/>
  <c r="A969" i="2" s="1"/>
  <c r="A970" i="2" s="1"/>
  <c r="A971" i="2" s="1"/>
  <c r="A972" i="2" s="1"/>
  <c r="A973" i="2" s="1"/>
  <c r="A974" i="2" s="1"/>
  <c r="A975" i="2" s="1"/>
  <c r="A976" i="2" s="1"/>
  <c r="A977" i="2" s="1"/>
  <c r="A978" i="2" s="1"/>
  <c r="A979" i="2" s="1"/>
  <c r="A980" i="2" s="1"/>
  <c r="A981" i="2" s="1"/>
  <c r="A982" i="2" s="1"/>
  <c r="A983" i="2" s="1"/>
  <c r="A984" i="2" s="1"/>
  <c r="A985" i="2" s="1"/>
  <c r="A986" i="2" s="1"/>
  <c r="A987" i="2" s="1"/>
  <c r="A988" i="2" s="1"/>
  <c r="A989" i="2" s="1"/>
  <c r="A990" i="2" s="1"/>
  <c r="A991" i="2" s="1"/>
  <c r="A992" i="2" s="1"/>
  <c r="A993" i="2" s="1"/>
  <c r="A994" i="2" s="1"/>
  <c r="A995" i="2" s="1"/>
  <c r="A996" i="2" s="1"/>
  <c r="A997" i="2" s="1"/>
  <c r="A998" i="2" s="1"/>
  <c r="A999" i="2" s="1"/>
  <c r="A1000" i="2" s="1"/>
  <c r="A1001" i="2" s="1"/>
  <c r="B962" i="2"/>
  <c r="B963" i="2" s="1"/>
  <c r="B961" i="2"/>
  <c r="B950" i="2"/>
  <c r="B951" i="2" s="1"/>
  <c r="B952" i="2" s="1"/>
  <c r="B953" i="2" s="1"/>
  <c r="B954" i="2" s="1"/>
  <c r="B955" i="2" s="1"/>
  <c r="B956" i="2" s="1"/>
  <c r="B957" i="2" s="1"/>
  <c r="B958" i="2" s="1"/>
  <c r="B959" i="2" s="1"/>
  <c r="B960" i="2" s="1"/>
  <c r="G949" i="2"/>
  <c r="C949" i="2"/>
  <c r="C946" i="2"/>
  <c r="B946" i="2"/>
  <c r="B943" i="2" s="1"/>
  <c r="B947" i="2" s="1"/>
  <c r="C945" i="2"/>
  <c r="B945" i="2"/>
  <c r="C944" i="2"/>
  <c r="C943" i="2"/>
  <c r="B942" i="2"/>
  <c r="B941" i="2"/>
  <c r="B938" i="2"/>
  <c r="F937" i="2"/>
  <c r="F924" i="2" s="1"/>
  <c r="B937" i="2"/>
  <c r="B925" i="2"/>
  <c r="B926" i="2" s="1"/>
  <c r="B940" i="2" s="1"/>
  <c r="C924" i="2"/>
  <c r="C935" i="2" s="1"/>
  <c r="A923" i="2"/>
  <c r="A924" i="2" s="1"/>
  <c r="A925" i="2" s="1"/>
  <c r="A926" i="2" s="1"/>
  <c r="A927" i="2" s="1"/>
  <c r="A928" i="2" s="1"/>
  <c r="A929" i="2" s="1"/>
  <c r="A930" i="2" s="1"/>
  <c r="A931" i="2" s="1"/>
  <c r="A932" i="2" s="1"/>
  <c r="A933" i="2" s="1"/>
  <c r="A934" i="2" s="1"/>
  <c r="A935" i="2" s="1"/>
  <c r="A936" i="2" s="1"/>
  <c r="A937" i="2" s="1"/>
  <c r="A938" i="2" s="1"/>
  <c r="A939" i="2" s="1"/>
  <c r="A940" i="2" s="1"/>
  <c r="A941" i="2" s="1"/>
  <c r="A942" i="2" s="1"/>
  <c r="A943" i="2" s="1"/>
  <c r="A944" i="2" s="1"/>
  <c r="A945" i="2" s="1"/>
  <c r="A946" i="2" s="1"/>
  <c r="A947" i="2" s="1"/>
  <c r="A948" i="2" s="1"/>
  <c r="A949" i="2" s="1"/>
  <c r="A950" i="2" s="1"/>
  <c r="A951" i="2" s="1"/>
  <c r="A952" i="2" s="1"/>
  <c r="A953" i="2" s="1"/>
  <c r="A954" i="2" s="1"/>
  <c r="A955" i="2" s="1"/>
  <c r="A956" i="2" s="1"/>
  <c r="A957" i="2" s="1"/>
  <c r="A958" i="2" s="1"/>
  <c r="A959" i="2" s="1"/>
  <c r="A960" i="2" s="1"/>
  <c r="A961" i="2" s="1"/>
  <c r="B922" i="2"/>
  <c r="B923" i="2" s="1"/>
  <c r="B921" i="2"/>
  <c r="B910" i="2"/>
  <c r="B911" i="2" s="1"/>
  <c r="B912" i="2" s="1"/>
  <c r="B913" i="2" s="1"/>
  <c r="B914" i="2" s="1"/>
  <c r="B915" i="2" s="1"/>
  <c r="B916" i="2" s="1"/>
  <c r="B917" i="2" s="1"/>
  <c r="B918" i="2" s="1"/>
  <c r="B919" i="2" s="1"/>
  <c r="B920" i="2" s="1"/>
  <c r="G909" i="2"/>
  <c r="C909" i="2"/>
  <c r="C906" i="2"/>
  <c r="B906" i="2"/>
  <c r="B903" i="2" s="1"/>
  <c r="B907" i="2" s="1"/>
  <c r="C905" i="2"/>
  <c r="B905" i="2"/>
  <c r="C904" i="2"/>
  <c r="C903" i="2"/>
  <c r="B902" i="2"/>
  <c r="B901" i="2"/>
  <c r="B898" i="2"/>
  <c r="F897" i="2"/>
  <c r="F884" i="2" s="1"/>
  <c r="B897" i="2"/>
  <c r="B885" i="2"/>
  <c r="B886" i="2" s="1"/>
  <c r="B900" i="2" s="1"/>
  <c r="C884" i="2"/>
  <c r="C895" i="2" s="1"/>
  <c r="A883" i="2"/>
  <c r="A884" i="2" s="1"/>
  <c r="A885" i="2" s="1"/>
  <c r="A886" i="2" s="1"/>
  <c r="A887" i="2" s="1"/>
  <c r="A888" i="2" s="1"/>
  <c r="A889" i="2" s="1"/>
  <c r="A890" i="2" s="1"/>
  <c r="A891" i="2" s="1"/>
  <c r="A892" i="2" s="1"/>
  <c r="A893" i="2" s="1"/>
  <c r="A894" i="2" s="1"/>
  <c r="A895" i="2" s="1"/>
  <c r="A896" i="2" s="1"/>
  <c r="A897" i="2" s="1"/>
  <c r="A898" i="2" s="1"/>
  <c r="A899" i="2" s="1"/>
  <c r="A900" i="2" s="1"/>
  <c r="A901" i="2" s="1"/>
  <c r="A902" i="2" s="1"/>
  <c r="A903" i="2" s="1"/>
  <c r="A904" i="2" s="1"/>
  <c r="A905" i="2" s="1"/>
  <c r="A906" i="2" s="1"/>
  <c r="A907" i="2" s="1"/>
  <c r="A908" i="2" s="1"/>
  <c r="A909" i="2" s="1"/>
  <c r="A910" i="2" s="1"/>
  <c r="A911" i="2" s="1"/>
  <c r="A912" i="2" s="1"/>
  <c r="A913" i="2" s="1"/>
  <c r="A914" i="2" s="1"/>
  <c r="A915" i="2" s="1"/>
  <c r="A916" i="2" s="1"/>
  <c r="A917" i="2" s="1"/>
  <c r="A918" i="2" s="1"/>
  <c r="A919" i="2" s="1"/>
  <c r="A920" i="2" s="1"/>
  <c r="A921" i="2" s="1"/>
  <c r="B882" i="2"/>
  <c r="B883" i="2" s="1"/>
  <c r="B881" i="2"/>
  <c r="B870" i="2"/>
  <c r="B871" i="2" s="1"/>
  <c r="B872" i="2" s="1"/>
  <c r="B873" i="2" s="1"/>
  <c r="B874" i="2" s="1"/>
  <c r="B875" i="2" s="1"/>
  <c r="B876" i="2" s="1"/>
  <c r="B877" i="2" s="1"/>
  <c r="B878" i="2" s="1"/>
  <c r="B879" i="2" s="1"/>
  <c r="B880" i="2" s="1"/>
  <c r="G869" i="2"/>
  <c r="C869" i="2"/>
  <c r="C866" i="2"/>
  <c r="B866" i="2"/>
  <c r="B863" i="2" s="1"/>
  <c r="B867" i="2" s="1"/>
  <c r="C865" i="2"/>
  <c r="B865" i="2"/>
  <c r="C864" i="2"/>
  <c r="C863" i="2"/>
  <c r="B862" i="2"/>
  <c r="B861" i="2"/>
  <c r="B858" i="2"/>
  <c r="F857" i="2"/>
  <c r="F844" i="2" s="1"/>
  <c r="B857" i="2"/>
  <c r="B845" i="2"/>
  <c r="B846" i="2" s="1"/>
  <c r="B860" i="2" s="1"/>
  <c r="C844" i="2"/>
  <c r="C855" i="2" s="1"/>
  <c r="A843" i="2"/>
  <c r="A844" i="2" s="1"/>
  <c r="A845" i="2" s="1"/>
  <c r="A846" i="2" s="1"/>
  <c r="A847" i="2" s="1"/>
  <c r="A848" i="2" s="1"/>
  <c r="A849" i="2" s="1"/>
  <c r="A850" i="2" s="1"/>
  <c r="A851" i="2" s="1"/>
  <c r="A852" i="2" s="1"/>
  <c r="A853" i="2" s="1"/>
  <c r="A854" i="2" s="1"/>
  <c r="A855" i="2" s="1"/>
  <c r="A856" i="2" s="1"/>
  <c r="A857" i="2" s="1"/>
  <c r="A858" i="2" s="1"/>
  <c r="A859" i="2" s="1"/>
  <c r="A860" i="2" s="1"/>
  <c r="A861" i="2" s="1"/>
  <c r="A862" i="2" s="1"/>
  <c r="A863" i="2" s="1"/>
  <c r="A864" i="2" s="1"/>
  <c r="A865" i="2" s="1"/>
  <c r="A866" i="2" s="1"/>
  <c r="A867" i="2" s="1"/>
  <c r="A868" i="2" s="1"/>
  <c r="A869" i="2" s="1"/>
  <c r="A870" i="2" s="1"/>
  <c r="A871" i="2" s="1"/>
  <c r="A872" i="2" s="1"/>
  <c r="A873" i="2" s="1"/>
  <c r="A874" i="2" s="1"/>
  <c r="A875" i="2" s="1"/>
  <c r="A876" i="2" s="1"/>
  <c r="A877" i="2" s="1"/>
  <c r="A878" i="2" s="1"/>
  <c r="A879" i="2" s="1"/>
  <c r="A880" i="2" s="1"/>
  <c r="A881" i="2" s="1"/>
  <c r="B842" i="2"/>
  <c r="B843" i="2" s="1"/>
  <c r="B841" i="2"/>
  <c r="B830" i="2"/>
  <c r="B831" i="2" s="1"/>
  <c r="B832" i="2" s="1"/>
  <c r="B833" i="2" s="1"/>
  <c r="B834" i="2" s="1"/>
  <c r="B835" i="2" s="1"/>
  <c r="B836" i="2" s="1"/>
  <c r="B837" i="2" s="1"/>
  <c r="B838" i="2" s="1"/>
  <c r="B839" i="2" s="1"/>
  <c r="B840" i="2" s="1"/>
  <c r="G829" i="2"/>
  <c r="C829" i="2"/>
  <c r="C826" i="2"/>
  <c r="B826" i="2"/>
  <c r="B823" i="2" s="1"/>
  <c r="B827" i="2" s="1"/>
  <c r="C825" i="2"/>
  <c r="B825" i="2"/>
  <c r="C824" i="2"/>
  <c r="C823" i="2"/>
  <c r="B822" i="2"/>
  <c r="B821" i="2"/>
  <c r="B818" i="2"/>
  <c r="F817" i="2"/>
  <c r="F804" i="2" s="1"/>
  <c r="B817" i="2"/>
  <c r="B805" i="2"/>
  <c r="B806" i="2" s="1"/>
  <c r="B820" i="2" s="1"/>
  <c r="C804" i="2"/>
  <c r="C815" i="2" s="1"/>
  <c r="A803" i="2"/>
  <c r="A804" i="2" s="1"/>
  <c r="A805" i="2" s="1"/>
  <c r="A806" i="2" s="1"/>
  <c r="A807" i="2" s="1"/>
  <c r="A808" i="2" s="1"/>
  <c r="A809" i="2" s="1"/>
  <c r="A810" i="2" s="1"/>
  <c r="A811" i="2" s="1"/>
  <c r="A812" i="2" s="1"/>
  <c r="A813" i="2" s="1"/>
  <c r="A814" i="2" s="1"/>
  <c r="A815" i="2" s="1"/>
  <c r="A816" i="2" s="1"/>
  <c r="A817" i="2" s="1"/>
  <c r="A818" i="2" s="1"/>
  <c r="A819" i="2" s="1"/>
  <c r="A820" i="2" s="1"/>
  <c r="A821" i="2" s="1"/>
  <c r="A822" i="2" s="1"/>
  <c r="A823" i="2" s="1"/>
  <c r="A824" i="2" s="1"/>
  <c r="A825" i="2" s="1"/>
  <c r="A826" i="2" s="1"/>
  <c r="A827" i="2" s="1"/>
  <c r="A828" i="2" s="1"/>
  <c r="A829" i="2" s="1"/>
  <c r="A830" i="2" s="1"/>
  <c r="A831" i="2" s="1"/>
  <c r="A832" i="2" s="1"/>
  <c r="A833" i="2" s="1"/>
  <c r="A834" i="2" s="1"/>
  <c r="A835" i="2" s="1"/>
  <c r="A836" i="2" s="1"/>
  <c r="A837" i="2" s="1"/>
  <c r="A838" i="2" s="1"/>
  <c r="A839" i="2" s="1"/>
  <c r="A840" i="2" s="1"/>
  <c r="A841" i="2" s="1"/>
  <c r="B802" i="2"/>
  <c r="B803" i="2" s="1"/>
  <c r="B801" i="2"/>
  <c r="B790" i="2"/>
  <c r="B791" i="2" s="1"/>
  <c r="B792" i="2" s="1"/>
  <c r="B793" i="2" s="1"/>
  <c r="B794" i="2" s="1"/>
  <c r="B795" i="2" s="1"/>
  <c r="B796" i="2" s="1"/>
  <c r="B797" i="2" s="1"/>
  <c r="B798" i="2" s="1"/>
  <c r="B799" i="2" s="1"/>
  <c r="B800" i="2" s="1"/>
  <c r="G789" i="2"/>
  <c r="C789" i="2"/>
  <c r="C786" i="2"/>
  <c r="B786" i="2"/>
  <c r="B783" i="2" s="1"/>
  <c r="B787" i="2" s="1"/>
  <c r="C785" i="2"/>
  <c r="B785" i="2"/>
  <c r="C784" i="2"/>
  <c r="C783" i="2"/>
  <c r="B782" i="2"/>
  <c r="B781" i="2"/>
  <c r="B778" i="2"/>
  <c r="F777" i="2"/>
  <c r="F764" i="2" s="1"/>
  <c r="B777" i="2"/>
  <c r="B765" i="2"/>
  <c r="B779" i="2" s="1"/>
  <c r="C764" i="2"/>
  <c r="C775" i="2" s="1"/>
  <c r="A763" i="2"/>
  <c r="A764" i="2" s="1"/>
  <c r="A765" i="2" s="1"/>
  <c r="A766" i="2" s="1"/>
  <c r="A767" i="2" s="1"/>
  <c r="A768" i="2" s="1"/>
  <c r="A769" i="2" s="1"/>
  <c r="A770" i="2" s="1"/>
  <c r="A771" i="2" s="1"/>
  <c r="A772" i="2" s="1"/>
  <c r="A773" i="2" s="1"/>
  <c r="A774" i="2" s="1"/>
  <c r="A775" i="2" s="1"/>
  <c r="A776" i="2" s="1"/>
  <c r="A777" i="2" s="1"/>
  <c r="A778" i="2" s="1"/>
  <c r="A779" i="2" s="1"/>
  <c r="A780" i="2" s="1"/>
  <c r="A781" i="2" s="1"/>
  <c r="A782" i="2" s="1"/>
  <c r="A783" i="2" s="1"/>
  <c r="A784" i="2" s="1"/>
  <c r="A785" i="2" s="1"/>
  <c r="A786" i="2" s="1"/>
  <c r="A787" i="2" s="1"/>
  <c r="A788" i="2" s="1"/>
  <c r="A789" i="2" s="1"/>
  <c r="A790" i="2" s="1"/>
  <c r="A791" i="2" s="1"/>
  <c r="A792" i="2" s="1"/>
  <c r="A793" i="2" s="1"/>
  <c r="A794" i="2" s="1"/>
  <c r="A795" i="2" s="1"/>
  <c r="A796" i="2" s="1"/>
  <c r="A797" i="2" s="1"/>
  <c r="A798" i="2" s="1"/>
  <c r="A799" i="2" s="1"/>
  <c r="A800" i="2" s="1"/>
  <c r="A801" i="2" s="1"/>
  <c r="B762" i="2"/>
  <c r="B763" i="2" s="1"/>
  <c r="B761" i="2"/>
  <c r="B750" i="2"/>
  <c r="B751" i="2" s="1"/>
  <c r="B752" i="2" s="1"/>
  <c r="B753" i="2" s="1"/>
  <c r="B754" i="2" s="1"/>
  <c r="B755" i="2" s="1"/>
  <c r="B756" i="2" s="1"/>
  <c r="B757" i="2" s="1"/>
  <c r="B758" i="2" s="1"/>
  <c r="B759" i="2" s="1"/>
  <c r="B760" i="2" s="1"/>
  <c r="G749" i="2"/>
  <c r="C749" i="2"/>
  <c r="C746" i="2"/>
  <c r="B746" i="2"/>
  <c r="B743" i="2" s="1"/>
  <c r="B747" i="2" s="1"/>
  <c r="C745" i="2"/>
  <c r="B745" i="2"/>
  <c r="C744" i="2"/>
  <c r="C743" i="2"/>
  <c r="B742" i="2"/>
  <c r="B741" i="2"/>
  <c r="B738" i="2"/>
  <c r="F737" i="2"/>
  <c r="F724" i="2" s="1"/>
  <c r="B737" i="2"/>
  <c r="B725" i="2"/>
  <c r="B726" i="2" s="1"/>
  <c r="B740" i="2" s="1"/>
  <c r="C724" i="2"/>
  <c r="C735" i="2" s="1"/>
  <c r="A723" i="2"/>
  <c r="A724" i="2" s="1"/>
  <c r="A725" i="2" s="1"/>
  <c r="A726" i="2" s="1"/>
  <c r="A727" i="2" s="1"/>
  <c r="A728" i="2" s="1"/>
  <c r="A729" i="2" s="1"/>
  <c r="A730" i="2" s="1"/>
  <c r="A731" i="2" s="1"/>
  <c r="A732" i="2" s="1"/>
  <c r="A733" i="2" s="1"/>
  <c r="A734" i="2" s="1"/>
  <c r="A735" i="2" s="1"/>
  <c r="A736" i="2" s="1"/>
  <c r="A737" i="2" s="1"/>
  <c r="A738" i="2" s="1"/>
  <c r="A739" i="2" s="1"/>
  <c r="A740" i="2" s="1"/>
  <c r="A741" i="2" s="1"/>
  <c r="A742" i="2" s="1"/>
  <c r="A743" i="2" s="1"/>
  <c r="A744" i="2" s="1"/>
  <c r="A745" i="2" s="1"/>
  <c r="A746" i="2" s="1"/>
  <c r="A747" i="2" s="1"/>
  <c r="A748" i="2" s="1"/>
  <c r="A749" i="2" s="1"/>
  <c r="A750" i="2" s="1"/>
  <c r="A751" i="2" s="1"/>
  <c r="A752" i="2" s="1"/>
  <c r="A753" i="2" s="1"/>
  <c r="A754" i="2" s="1"/>
  <c r="A755" i="2" s="1"/>
  <c r="A756" i="2" s="1"/>
  <c r="A757" i="2" s="1"/>
  <c r="A758" i="2" s="1"/>
  <c r="A759" i="2" s="1"/>
  <c r="A760" i="2" s="1"/>
  <c r="A761" i="2" s="1"/>
  <c r="B722" i="2"/>
  <c r="B723" i="2" s="1"/>
  <c r="B721" i="2"/>
  <c r="B710" i="2"/>
  <c r="B711" i="2" s="1"/>
  <c r="B712" i="2" s="1"/>
  <c r="B713" i="2" s="1"/>
  <c r="B714" i="2" s="1"/>
  <c r="B715" i="2" s="1"/>
  <c r="B716" i="2" s="1"/>
  <c r="B717" i="2" s="1"/>
  <c r="B718" i="2" s="1"/>
  <c r="B719" i="2" s="1"/>
  <c r="B720" i="2" s="1"/>
  <c r="G709" i="2"/>
  <c r="C709" i="2"/>
  <c r="C706" i="2"/>
  <c r="B706" i="2"/>
  <c r="B703" i="2" s="1"/>
  <c r="C705" i="2"/>
  <c r="B705" i="2"/>
  <c r="C704" i="2"/>
  <c r="C703" i="2"/>
  <c r="B702" i="2"/>
  <c r="B701" i="2"/>
  <c r="B698" i="2"/>
  <c r="F697" i="2"/>
  <c r="F684" i="2" s="1"/>
  <c r="B697" i="2"/>
  <c r="B685" i="2"/>
  <c r="B699" i="2" s="1"/>
  <c r="C684" i="2"/>
  <c r="C694" i="2" s="1"/>
  <c r="A683" i="2"/>
  <c r="A684" i="2" s="1"/>
  <c r="A685" i="2" s="1"/>
  <c r="A686" i="2" s="1"/>
  <c r="A687" i="2" s="1"/>
  <c r="A688" i="2" s="1"/>
  <c r="A689" i="2" s="1"/>
  <c r="A690" i="2" s="1"/>
  <c r="A691" i="2" s="1"/>
  <c r="A692" i="2" s="1"/>
  <c r="A693" i="2" s="1"/>
  <c r="A694" i="2" s="1"/>
  <c r="A695" i="2" s="1"/>
  <c r="A696" i="2" s="1"/>
  <c r="A697" i="2" s="1"/>
  <c r="A698" i="2" s="1"/>
  <c r="A699" i="2" s="1"/>
  <c r="A700" i="2" s="1"/>
  <c r="A701" i="2" s="1"/>
  <c r="A702" i="2" s="1"/>
  <c r="A703" i="2" s="1"/>
  <c r="A704" i="2" s="1"/>
  <c r="A705" i="2" s="1"/>
  <c r="A706" i="2" s="1"/>
  <c r="A707" i="2" s="1"/>
  <c r="A708" i="2" s="1"/>
  <c r="A709" i="2" s="1"/>
  <c r="A710" i="2" s="1"/>
  <c r="A711" i="2" s="1"/>
  <c r="A712" i="2" s="1"/>
  <c r="A713" i="2" s="1"/>
  <c r="A714" i="2" s="1"/>
  <c r="A715" i="2" s="1"/>
  <c r="A716" i="2" s="1"/>
  <c r="A717" i="2" s="1"/>
  <c r="A718" i="2" s="1"/>
  <c r="A719" i="2" s="1"/>
  <c r="A720" i="2" s="1"/>
  <c r="A721" i="2" s="1"/>
  <c r="B682" i="2"/>
  <c r="B683" i="2" s="1"/>
  <c r="B681" i="2"/>
  <c r="B670" i="2"/>
  <c r="B671" i="2" s="1"/>
  <c r="B672" i="2" s="1"/>
  <c r="B673" i="2" s="1"/>
  <c r="B674" i="2" s="1"/>
  <c r="B675" i="2" s="1"/>
  <c r="B676" i="2" s="1"/>
  <c r="B677" i="2" s="1"/>
  <c r="B678" i="2" s="1"/>
  <c r="B679" i="2" s="1"/>
  <c r="B680" i="2" s="1"/>
  <c r="G669" i="2"/>
  <c r="C669" i="2"/>
  <c r="C666" i="2"/>
  <c r="B666" i="2"/>
  <c r="B663" i="2" s="1"/>
  <c r="B667" i="2" s="1"/>
  <c r="C665" i="2"/>
  <c r="B665" i="2"/>
  <c r="C664" i="2"/>
  <c r="C663" i="2"/>
  <c r="B662" i="2"/>
  <c r="B661" i="2"/>
  <c r="B658" i="2"/>
  <c r="F657" i="2"/>
  <c r="F644" i="2" s="1"/>
  <c r="B657" i="2"/>
  <c r="B645" i="2"/>
  <c r="B646" i="2" s="1"/>
  <c r="B660" i="2" s="1"/>
  <c r="C644" i="2"/>
  <c r="C655" i="2" s="1"/>
  <c r="A643" i="2"/>
  <c r="A644" i="2" s="1"/>
  <c r="A645" i="2" s="1"/>
  <c r="A646" i="2" s="1"/>
  <c r="A647" i="2" s="1"/>
  <c r="A648" i="2" s="1"/>
  <c r="A649" i="2" s="1"/>
  <c r="A650" i="2" s="1"/>
  <c r="A651" i="2" s="1"/>
  <c r="A652" i="2" s="1"/>
  <c r="A653" i="2" s="1"/>
  <c r="A654" i="2" s="1"/>
  <c r="A655" i="2" s="1"/>
  <c r="A656" i="2" s="1"/>
  <c r="A657" i="2" s="1"/>
  <c r="A658" i="2" s="1"/>
  <c r="A659" i="2" s="1"/>
  <c r="A660" i="2" s="1"/>
  <c r="A661" i="2" s="1"/>
  <c r="A662" i="2" s="1"/>
  <c r="A663" i="2" s="1"/>
  <c r="A664" i="2" s="1"/>
  <c r="A665" i="2" s="1"/>
  <c r="A666" i="2" s="1"/>
  <c r="A667" i="2" s="1"/>
  <c r="A668" i="2" s="1"/>
  <c r="A669" i="2" s="1"/>
  <c r="A670" i="2" s="1"/>
  <c r="A671" i="2" s="1"/>
  <c r="A672" i="2" s="1"/>
  <c r="A673" i="2" s="1"/>
  <c r="A674" i="2" s="1"/>
  <c r="A675" i="2" s="1"/>
  <c r="A676" i="2" s="1"/>
  <c r="A677" i="2" s="1"/>
  <c r="A678" i="2" s="1"/>
  <c r="A679" i="2" s="1"/>
  <c r="A680" i="2" s="1"/>
  <c r="A681" i="2" s="1"/>
  <c r="B642" i="2"/>
  <c r="B643" i="2" s="1"/>
  <c r="B641" i="2"/>
  <c r="B630" i="2"/>
  <c r="B631" i="2" s="1"/>
  <c r="B632" i="2" s="1"/>
  <c r="B633" i="2" s="1"/>
  <c r="B634" i="2" s="1"/>
  <c r="B635" i="2" s="1"/>
  <c r="B636" i="2" s="1"/>
  <c r="B637" i="2" s="1"/>
  <c r="B638" i="2" s="1"/>
  <c r="B639" i="2" s="1"/>
  <c r="B640" i="2" s="1"/>
  <c r="G629" i="2"/>
  <c r="C629" i="2"/>
  <c r="C626" i="2"/>
  <c r="B626" i="2"/>
  <c r="B623" i="2" s="1"/>
  <c r="C625" i="2"/>
  <c r="B625" i="2"/>
  <c r="C624" i="2"/>
  <c r="C623" i="2"/>
  <c r="B622" i="2"/>
  <c r="B621" i="2"/>
  <c r="B618" i="2"/>
  <c r="F617" i="2"/>
  <c r="F604" i="2" s="1"/>
  <c r="B617" i="2"/>
  <c r="B605" i="2"/>
  <c r="B619" i="2" s="1"/>
  <c r="C604" i="2"/>
  <c r="C614" i="2" s="1"/>
  <c r="A603" i="2"/>
  <c r="A604" i="2" s="1"/>
  <c r="A605" i="2" s="1"/>
  <c r="A606" i="2" s="1"/>
  <c r="A607" i="2" s="1"/>
  <c r="A608" i="2" s="1"/>
  <c r="A609" i="2" s="1"/>
  <c r="A610" i="2" s="1"/>
  <c r="A611" i="2" s="1"/>
  <c r="A612" i="2" s="1"/>
  <c r="A613" i="2" s="1"/>
  <c r="A614" i="2" s="1"/>
  <c r="A615" i="2" s="1"/>
  <c r="A616" i="2" s="1"/>
  <c r="A617" i="2" s="1"/>
  <c r="A618" i="2" s="1"/>
  <c r="A619" i="2" s="1"/>
  <c r="A620" i="2" s="1"/>
  <c r="A621" i="2" s="1"/>
  <c r="A622" i="2" s="1"/>
  <c r="A623" i="2" s="1"/>
  <c r="A624" i="2" s="1"/>
  <c r="A625" i="2" s="1"/>
  <c r="A626" i="2" s="1"/>
  <c r="A627" i="2" s="1"/>
  <c r="A628" i="2" s="1"/>
  <c r="A629" i="2" s="1"/>
  <c r="A630" i="2" s="1"/>
  <c r="A631" i="2" s="1"/>
  <c r="A632" i="2" s="1"/>
  <c r="A633" i="2" s="1"/>
  <c r="A634" i="2" s="1"/>
  <c r="A635" i="2" s="1"/>
  <c r="A636" i="2" s="1"/>
  <c r="A637" i="2" s="1"/>
  <c r="A638" i="2" s="1"/>
  <c r="A639" i="2" s="1"/>
  <c r="A640" i="2" s="1"/>
  <c r="A641" i="2" s="1"/>
  <c r="B602" i="2"/>
  <c r="B603" i="2" s="1"/>
  <c r="B601" i="2"/>
  <c r="B590" i="2"/>
  <c r="B591" i="2" s="1"/>
  <c r="B592" i="2" s="1"/>
  <c r="B593" i="2" s="1"/>
  <c r="B594" i="2" s="1"/>
  <c r="B595" i="2" s="1"/>
  <c r="B596" i="2" s="1"/>
  <c r="B597" i="2" s="1"/>
  <c r="B598" i="2" s="1"/>
  <c r="B599" i="2" s="1"/>
  <c r="B600" i="2" s="1"/>
  <c r="G589" i="2"/>
  <c r="C589" i="2"/>
  <c r="C586" i="2"/>
  <c r="B586" i="2"/>
  <c r="B583" i="2" s="1"/>
  <c r="B587" i="2" s="1"/>
  <c r="C585" i="2"/>
  <c r="B585" i="2"/>
  <c r="C584" i="2"/>
  <c r="C583" i="2"/>
  <c r="B582" i="2"/>
  <c r="B581" i="2"/>
  <c r="B578" i="2"/>
  <c r="F577" i="2"/>
  <c r="F564" i="2" s="1"/>
  <c r="B577" i="2"/>
  <c r="B565" i="2"/>
  <c r="B566" i="2" s="1"/>
  <c r="B580" i="2" s="1"/>
  <c r="C564" i="2"/>
  <c r="C575" i="2" s="1"/>
  <c r="A563" i="2"/>
  <c r="A564" i="2" s="1"/>
  <c r="A565" i="2" s="1"/>
  <c r="A566" i="2" s="1"/>
  <c r="A567" i="2" s="1"/>
  <c r="A568" i="2" s="1"/>
  <c r="A569" i="2" s="1"/>
  <c r="A570" i="2" s="1"/>
  <c r="A571" i="2" s="1"/>
  <c r="A572" i="2" s="1"/>
  <c r="A573" i="2" s="1"/>
  <c r="A574" i="2" s="1"/>
  <c r="A575" i="2" s="1"/>
  <c r="A576" i="2" s="1"/>
  <c r="A577" i="2" s="1"/>
  <c r="A578" i="2" s="1"/>
  <c r="A579" i="2" s="1"/>
  <c r="A580" i="2" s="1"/>
  <c r="A581" i="2" s="1"/>
  <c r="A582" i="2" s="1"/>
  <c r="A583" i="2" s="1"/>
  <c r="A584" i="2" s="1"/>
  <c r="A585" i="2" s="1"/>
  <c r="A586" i="2" s="1"/>
  <c r="A587" i="2" s="1"/>
  <c r="A588" i="2" s="1"/>
  <c r="A589" i="2" s="1"/>
  <c r="A590" i="2" s="1"/>
  <c r="A591" i="2" s="1"/>
  <c r="A592" i="2" s="1"/>
  <c r="A593" i="2" s="1"/>
  <c r="A594" i="2" s="1"/>
  <c r="A595" i="2" s="1"/>
  <c r="A596" i="2" s="1"/>
  <c r="A597" i="2" s="1"/>
  <c r="A598" i="2" s="1"/>
  <c r="A599" i="2" s="1"/>
  <c r="A600" i="2" s="1"/>
  <c r="A601" i="2" s="1"/>
  <c r="B562" i="2"/>
  <c r="B563" i="2" s="1"/>
  <c r="B561" i="2"/>
  <c r="B550" i="2"/>
  <c r="B551" i="2" s="1"/>
  <c r="B552" i="2" s="1"/>
  <c r="B553" i="2" s="1"/>
  <c r="B554" i="2" s="1"/>
  <c r="B555" i="2" s="1"/>
  <c r="B556" i="2" s="1"/>
  <c r="B557" i="2" s="1"/>
  <c r="B558" i="2" s="1"/>
  <c r="B559" i="2" s="1"/>
  <c r="B560" i="2" s="1"/>
  <c r="G549" i="2"/>
  <c r="C549" i="2"/>
  <c r="C546" i="2"/>
  <c r="B546" i="2"/>
  <c r="B543" i="2" s="1"/>
  <c r="C545" i="2"/>
  <c r="B545" i="2"/>
  <c r="C544" i="2"/>
  <c r="C543" i="2"/>
  <c r="B542" i="2"/>
  <c r="B541" i="2"/>
  <c r="B538" i="2"/>
  <c r="F537" i="2"/>
  <c r="F524" i="2" s="1"/>
  <c r="B537" i="2"/>
  <c r="B525" i="2"/>
  <c r="B526" i="2" s="1"/>
  <c r="B540" i="2" s="1"/>
  <c r="C524" i="2"/>
  <c r="C536" i="2" s="1"/>
  <c r="A523" i="2"/>
  <c r="A524" i="2" s="1"/>
  <c r="A525" i="2" s="1"/>
  <c r="A526" i="2" s="1"/>
  <c r="A527" i="2" s="1"/>
  <c r="A528" i="2" s="1"/>
  <c r="A529" i="2" s="1"/>
  <c r="A530" i="2" s="1"/>
  <c r="A531" i="2" s="1"/>
  <c r="A532" i="2" s="1"/>
  <c r="A533" i="2" s="1"/>
  <c r="A534" i="2" s="1"/>
  <c r="A535" i="2" s="1"/>
  <c r="A536" i="2" s="1"/>
  <c r="A537" i="2" s="1"/>
  <c r="A538" i="2" s="1"/>
  <c r="A539" i="2" s="1"/>
  <c r="A540" i="2" s="1"/>
  <c r="A541" i="2" s="1"/>
  <c r="A542" i="2" s="1"/>
  <c r="A543" i="2" s="1"/>
  <c r="A544" i="2" s="1"/>
  <c r="A545" i="2" s="1"/>
  <c r="A546" i="2" s="1"/>
  <c r="A547" i="2" s="1"/>
  <c r="A548" i="2" s="1"/>
  <c r="A549" i="2" s="1"/>
  <c r="A550" i="2" s="1"/>
  <c r="A551" i="2" s="1"/>
  <c r="A552" i="2" s="1"/>
  <c r="A553" i="2" s="1"/>
  <c r="A554" i="2" s="1"/>
  <c r="A555" i="2" s="1"/>
  <c r="A556" i="2" s="1"/>
  <c r="A557" i="2" s="1"/>
  <c r="A558" i="2" s="1"/>
  <c r="A559" i="2" s="1"/>
  <c r="A560" i="2" s="1"/>
  <c r="A561" i="2" s="1"/>
  <c r="B522" i="2"/>
  <c r="B523" i="2" s="1"/>
  <c r="B521" i="2"/>
  <c r="B510" i="2"/>
  <c r="B511" i="2" s="1"/>
  <c r="B512" i="2" s="1"/>
  <c r="B513" i="2" s="1"/>
  <c r="B514" i="2" s="1"/>
  <c r="B515" i="2" s="1"/>
  <c r="B516" i="2" s="1"/>
  <c r="B517" i="2" s="1"/>
  <c r="B518" i="2" s="1"/>
  <c r="B519" i="2" s="1"/>
  <c r="B520" i="2" s="1"/>
  <c r="G509" i="2"/>
  <c r="C509" i="2"/>
  <c r="C506" i="2"/>
  <c r="B506" i="2"/>
  <c r="B503" i="2" s="1"/>
  <c r="C505" i="2"/>
  <c r="B505" i="2"/>
  <c r="C504" i="2"/>
  <c r="C503" i="2"/>
  <c r="B502" i="2"/>
  <c r="B501" i="2"/>
  <c r="B498" i="2"/>
  <c r="F497" i="2"/>
  <c r="F484" i="2" s="1"/>
  <c r="B497" i="2"/>
  <c r="B485" i="2"/>
  <c r="B499" i="2" s="1"/>
  <c r="C484" i="2"/>
  <c r="C496" i="2" s="1"/>
  <c r="A483" i="2"/>
  <c r="A484" i="2" s="1"/>
  <c r="A485" i="2" s="1"/>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A510" i="2" s="1"/>
  <c r="A511" i="2" s="1"/>
  <c r="A512" i="2" s="1"/>
  <c r="A513" i="2" s="1"/>
  <c r="A514" i="2" s="1"/>
  <c r="A515" i="2" s="1"/>
  <c r="A516" i="2" s="1"/>
  <c r="A517" i="2" s="1"/>
  <c r="A518" i="2" s="1"/>
  <c r="A519" i="2" s="1"/>
  <c r="A520" i="2" s="1"/>
  <c r="A521" i="2" s="1"/>
  <c r="B482" i="2"/>
  <c r="B483" i="2" s="1"/>
  <c r="B481" i="2"/>
  <c r="B470" i="2"/>
  <c r="B471" i="2" s="1"/>
  <c r="B472" i="2" s="1"/>
  <c r="B473" i="2" s="1"/>
  <c r="B474" i="2" s="1"/>
  <c r="B475" i="2" s="1"/>
  <c r="B476" i="2" s="1"/>
  <c r="B477" i="2" s="1"/>
  <c r="B478" i="2" s="1"/>
  <c r="B479" i="2" s="1"/>
  <c r="B480" i="2" s="1"/>
  <c r="G469" i="2"/>
  <c r="C469" i="2"/>
  <c r="C466" i="2"/>
  <c r="B466" i="2"/>
  <c r="B463" i="2" s="1"/>
  <c r="B467" i="2" s="1"/>
  <c r="C465" i="2"/>
  <c r="B465" i="2"/>
  <c r="C464" i="2"/>
  <c r="C463" i="2"/>
  <c r="B462" i="2"/>
  <c r="B461" i="2"/>
  <c r="B458" i="2"/>
  <c r="F457" i="2"/>
  <c r="F444" i="2" s="1"/>
  <c r="B457" i="2"/>
  <c r="B445" i="2"/>
  <c r="B459" i="2" s="1"/>
  <c r="C444" i="2"/>
  <c r="C455" i="2" s="1"/>
  <c r="A443" i="2"/>
  <c r="A444" i="2" s="1"/>
  <c r="A445" i="2" s="1"/>
  <c r="A446" i="2" s="1"/>
  <c r="A447" i="2" s="1"/>
  <c r="A448" i="2" s="1"/>
  <c r="A449" i="2" s="1"/>
  <c r="A450" i="2" s="1"/>
  <c r="A451" i="2" s="1"/>
  <c r="A452" i="2" s="1"/>
  <c r="A453" i="2" s="1"/>
  <c r="A454" i="2" s="1"/>
  <c r="A455" i="2" s="1"/>
  <c r="A456" i="2" s="1"/>
  <c r="A457" i="2" s="1"/>
  <c r="A458" i="2" s="1"/>
  <c r="A459" i="2" s="1"/>
  <c r="A460" i="2" s="1"/>
  <c r="A461" i="2" s="1"/>
  <c r="A462" i="2" s="1"/>
  <c r="A463" i="2" s="1"/>
  <c r="A464" i="2" s="1"/>
  <c r="A465" i="2" s="1"/>
  <c r="A466" i="2" s="1"/>
  <c r="A467" i="2" s="1"/>
  <c r="A468" i="2" s="1"/>
  <c r="A469" i="2" s="1"/>
  <c r="A470" i="2" s="1"/>
  <c r="A471" i="2" s="1"/>
  <c r="A472" i="2" s="1"/>
  <c r="A473" i="2" s="1"/>
  <c r="A474" i="2" s="1"/>
  <c r="A475" i="2" s="1"/>
  <c r="A476" i="2" s="1"/>
  <c r="A477" i="2" s="1"/>
  <c r="A478" i="2" s="1"/>
  <c r="A479" i="2" s="1"/>
  <c r="A480" i="2" s="1"/>
  <c r="A481" i="2" s="1"/>
  <c r="B442" i="2"/>
  <c r="B443" i="2" s="1"/>
  <c r="B441" i="2"/>
  <c r="B430" i="2"/>
  <c r="B431" i="2" s="1"/>
  <c r="B432" i="2" s="1"/>
  <c r="B433" i="2" s="1"/>
  <c r="B434" i="2" s="1"/>
  <c r="B435" i="2" s="1"/>
  <c r="B436" i="2" s="1"/>
  <c r="B437" i="2" s="1"/>
  <c r="B438" i="2" s="1"/>
  <c r="B439" i="2" s="1"/>
  <c r="B440" i="2" s="1"/>
  <c r="G429" i="2"/>
  <c r="C429" i="2"/>
  <c r="C426" i="2"/>
  <c r="B426" i="2"/>
  <c r="B423" i="2" s="1"/>
  <c r="B427" i="2" s="1"/>
  <c r="C425" i="2"/>
  <c r="B425" i="2"/>
  <c r="C424" i="2"/>
  <c r="C423" i="2"/>
  <c r="B422" i="2"/>
  <c r="B421" i="2"/>
  <c r="B418" i="2"/>
  <c r="F417" i="2"/>
  <c r="F404" i="2" s="1"/>
  <c r="B417" i="2"/>
  <c r="B405" i="2"/>
  <c r="B419" i="2" s="1"/>
  <c r="C404" i="2"/>
  <c r="C415" i="2" s="1"/>
  <c r="A403" i="2"/>
  <c r="A404" i="2" s="1"/>
  <c r="A405" i="2" s="1"/>
  <c r="A406" i="2" s="1"/>
  <c r="A407" i="2" s="1"/>
  <c r="A408" i="2" s="1"/>
  <c r="A409" i="2" s="1"/>
  <c r="A410" i="2" s="1"/>
  <c r="A411" i="2" s="1"/>
  <c r="A412" i="2" s="1"/>
  <c r="A413" i="2" s="1"/>
  <c r="A414" i="2" s="1"/>
  <c r="A415" i="2" s="1"/>
  <c r="A416" i="2" s="1"/>
  <c r="A417" i="2" s="1"/>
  <c r="A418" i="2" s="1"/>
  <c r="A419" i="2" s="1"/>
  <c r="A420" i="2" s="1"/>
  <c r="A421" i="2" s="1"/>
  <c r="A422" i="2" s="1"/>
  <c r="A423" i="2" s="1"/>
  <c r="A424" i="2" s="1"/>
  <c r="A425" i="2" s="1"/>
  <c r="A426" i="2" s="1"/>
  <c r="A427" i="2" s="1"/>
  <c r="A428" i="2" s="1"/>
  <c r="A429" i="2" s="1"/>
  <c r="A430" i="2" s="1"/>
  <c r="A431" i="2" s="1"/>
  <c r="A432" i="2" s="1"/>
  <c r="A433" i="2" s="1"/>
  <c r="A434" i="2" s="1"/>
  <c r="A435" i="2" s="1"/>
  <c r="A436" i="2" s="1"/>
  <c r="A437" i="2" s="1"/>
  <c r="A438" i="2" s="1"/>
  <c r="A439" i="2" s="1"/>
  <c r="A440" i="2" s="1"/>
  <c r="A441" i="2" s="1"/>
  <c r="B402" i="2"/>
  <c r="B403" i="2" s="1"/>
  <c r="B401" i="2"/>
  <c r="B390" i="2"/>
  <c r="B391" i="2" s="1"/>
  <c r="B392" i="2" s="1"/>
  <c r="B393" i="2" s="1"/>
  <c r="B394" i="2" s="1"/>
  <c r="B395" i="2" s="1"/>
  <c r="B396" i="2" s="1"/>
  <c r="B397" i="2" s="1"/>
  <c r="B398" i="2" s="1"/>
  <c r="B399" i="2" s="1"/>
  <c r="B400" i="2" s="1"/>
  <c r="G389" i="2"/>
  <c r="C389" i="2"/>
  <c r="C386" i="2"/>
  <c r="B386" i="2"/>
  <c r="B383" i="2" s="1"/>
  <c r="B387" i="2" s="1"/>
  <c r="C385" i="2"/>
  <c r="B385" i="2"/>
  <c r="C384" i="2"/>
  <c r="C383" i="2"/>
  <c r="B382" i="2"/>
  <c r="B381" i="2"/>
  <c r="B378" i="2"/>
  <c r="F377" i="2"/>
  <c r="F364" i="2" s="1"/>
  <c r="B377" i="2"/>
  <c r="B365" i="2"/>
  <c r="B379" i="2" s="1"/>
  <c r="C364" i="2"/>
  <c r="C375" i="2" s="1"/>
  <c r="A363" i="2"/>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A398" i="2" s="1"/>
  <c r="A399" i="2" s="1"/>
  <c r="A400" i="2" s="1"/>
  <c r="A401" i="2" s="1"/>
  <c r="B362" i="2"/>
  <c r="B363" i="2" s="1"/>
  <c r="B361" i="2"/>
  <c r="B350" i="2"/>
  <c r="B351" i="2" s="1"/>
  <c r="B352" i="2" s="1"/>
  <c r="B353" i="2" s="1"/>
  <c r="B354" i="2" s="1"/>
  <c r="B355" i="2" s="1"/>
  <c r="B356" i="2" s="1"/>
  <c r="B357" i="2" s="1"/>
  <c r="B358" i="2" s="1"/>
  <c r="B359" i="2" s="1"/>
  <c r="B360" i="2" s="1"/>
  <c r="G349" i="2"/>
  <c r="C349" i="2"/>
  <c r="C346" i="2"/>
  <c r="B346" i="2"/>
  <c r="B343" i="2" s="1"/>
  <c r="B347" i="2" s="1"/>
  <c r="C345" i="2"/>
  <c r="B345" i="2"/>
  <c r="C344" i="2"/>
  <c r="C343" i="2"/>
  <c r="B342" i="2"/>
  <c r="B341" i="2"/>
  <c r="B338" i="2"/>
  <c r="F337" i="2"/>
  <c r="F324" i="2" s="1"/>
  <c r="B337" i="2"/>
  <c r="B325" i="2"/>
  <c r="B339" i="2" s="1"/>
  <c r="C324" i="2"/>
  <c r="C335" i="2" s="1"/>
  <c r="A323" i="2"/>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B322" i="2"/>
  <c r="B323" i="2" s="1"/>
  <c r="B321" i="2"/>
  <c r="B310" i="2"/>
  <c r="B311" i="2" s="1"/>
  <c r="B312" i="2" s="1"/>
  <c r="B313" i="2" s="1"/>
  <c r="B314" i="2" s="1"/>
  <c r="B315" i="2" s="1"/>
  <c r="B316" i="2" s="1"/>
  <c r="B317" i="2" s="1"/>
  <c r="B318" i="2" s="1"/>
  <c r="B319" i="2" s="1"/>
  <c r="B320" i="2" s="1"/>
  <c r="G309" i="2"/>
  <c r="C309" i="2"/>
  <c r="C306" i="2"/>
  <c r="B306" i="2"/>
  <c r="B303" i="2" s="1"/>
  <c r="B307" i="2" s="1"/>
  <c r="C305" i="2"/>
  <c r="B305" i="2"/>
  <c r="C304" i="2"/>
  <c r="C303" i="2"/>
  <c r="B302" i="2"/>
  <c r="B301" i="2"/>
  <c r="B298" i="2"/>
  <c r="F297" i="2"/>
  <c r="F284" i="2" s="1"/>
  <c r="B297" i="2"/>
  <c r="B285" i="2"/>
  <c r="B299" i="2" s="1"/>
  <c r="C284" i="2"/>
  <c r="C295" i="2" s="1"/>
  <c r="A283" i="2"/>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B282" i="2"/>
  <c r="B283" i="2" s="1"/>
  <c r="B281" i="2"/>
  <c r="B270" i="2"/>
  <c r="B271" i="2" s="1"/>
  <c r="B272" i="2" s="1"/>
  <c r="B273" i="2" s="1"/>
  <c r="B274" i="2" s="1"/>
  <c r="B275" i="2" s="1"/>
  <c r="B276" i="2" s="1"/>
  <c r="B277" i="2" s="1"/>
  <c r="B278" i="2" s="1"/>
  <c r="B279" i="2" s="1"/>
  <c r="B280" i="2" s="1"/>
  <c r="G269" i="2"/>
  <c r="C269" i="2"/>
  <c r="C266" i="2"/>
  <c r="B266" i="2"/>
  <c r="B263" i="2" s="1"/>
  <c r="C265" i="2"/>
  <c r="B265" i="2"/>
  <c r="C264" i="2"/>
  <c r="C263" i="2"/>
  <c r="B262" i="2"/>
  <c r="B261" i="2"/>
  <c r="B258" i="2"/>
  <c r="F257" i="2"/>
  <c r="F244" i="2" s="1"/>
  <c r="B257" i="2"/>
  <c r="B245" i="2"/>
  <c r="B259" i="2" s="1"/>
  <c r="C244" i="2"/>
  <c r="C255" i="2" s="1"/>
  <c r="A243" i="2"/>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B242" i="2"/>
  <c r="B243" i="2" s="1"/>
  <c r="B241" i="2"/>
  <c r="B230" i="2"/>
  <c r="B231" i="2" s="1"/>
  <c r="B232" i="2" s="1"/>
  <c r="B233" i="2" s="1"/>
  <c r="B234" i="2" s="1"/>
  <c r="B235" i="2" s="1"/>
  <c r="B236" i="2" s="1"/>
  <c r="B237" i="2" s="1"/>
  <c r="B238" i="2" s="1"/>
  <c r="B239" i="2" s="1"/>
  <c r="B240" i="2" s="1"/>
  <c r="G229" i="2"/>
  <c r="C229" i="2"/>
  <c r="C226" i="2"/>
  <c r="B226" i="2"/>
  <c r="B223" i="2" s="1"/>
  <c r="C225" i="2"/>
  <c r="B225" i="2"/>
  <c r="C224" i="2"/>
  <c r="C223" i="2"/>
  <c r="B222" i="2"/>
  <c r="B221" i="2"/>
  <c r="B218" i="2"/>
  <c r="F217" i="2"/>
  <c r="F204" i="2" s="1"/>
  <c r="B217" i="2"/>
  <c r="B205" i="2"/>
  <c r="B219" i="2" s="1"/>
  <c r="C204" i="2"/>
  <c r="C215" i="2" s="1"/>
  <c r="A203" i="2"/>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B202" i="2"/>
  <c r="B203" i="2" s="1"/>
  <c r="B201" i="2"/>
  <c r="B190" i="2"/>
  <c r="B191" i="2" s="1"/>
  <c r="B192" i="2" s="1"/>
  <c r="B193" i="2" s="1"/>
  <c r="B194" i="2" s="1"/>
  <c r="B195" i="2" s="1"/>
  <c r="B196" i="2" s="1"/>
  <c r="B197" i="2" s="1"/>
  <c r="B198" i="2" s="1"/>
  <c r="B199" i="2" s="1"/>
  <c r="B200" i="2" s="1"/>
  <c r="G189" i="2"/>
  <c r="C189" i="2"/>
  <c r="C186" i="2"/>
  <c r="B186" i="2"/>
  <c r="B183" i="2" s="1"/>
  <c r="C185" i="2"/>
  <c r="B185" i="2"/>
  <c r="C184" i="2"/>
  <c r="C183" i="2"/>
  <c r="B182" i="2"/>
  <c r="B181" i="2"/>
  <c r="B178" i="2"/>
  <c r="F177" i="2"/>
  <c r="F164" i="2" s="1"/>
  <c r="B177" i="2"/>
  <c r="B165" i="2"/>
  <c r="B179" i="2" s="1"/>
  <c r="C164" i="2"/>
  <c r="C175" i="2" s="1"/>
  <c r="A163" i="2"/>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B162" i="2"/>
  <c r="B163" i="2" s="1"/>
  <c r="B161" i="2"/>
  <c r="B150" i="2"/>
  <c r="B151" i="2" s="1"/>
  <c r="B152" i="2" s="1"/>
  <c r="B153" i="2" s="1"/>
  <c r="B154" i="2" s="1"/>
  <c r="B155" i="2" s="1"/>
  <c r="B156" i="2" s="1"/>
  <c r="B157" i="2" s="1"/>
  <c r="B158" i="2" s="1"/>
  <c r="B159" i="2" s="1"/>
  <c r="B160" i="2" s="1"/>
  <c r="G149" i="2"/>
  <c r="C149" i="2"/>
  <c r="C146" i="2"/>
  <c r="B146" i="2"/>
  <c r="B143" i="2" s="1"/>
  <c r="B147" i="2" s="1"/>
  <c r="C145" i="2"/>
  <c r="B145" i="2"/>
  <c r="C144" i="2"/>
  <c r="C143" i="2"/>
  <c r="B142" i="2"/>
  <c r="B141" i="2"/>
  <c r="B138" i="2"/>
  <c r="F137" i="2"/>
  <c r="F124" i="2" s="1"/>
  <c r="B137" i="2"/>
  <c r="B125" i="2"/>
  <c r="B139" i="2" s="1"/>
  <c r="C124" i="2"/>
  <c r="C135" i="2" s="1"/>
  <c r="A123" i="2"/>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B122" i="2"/>
  <c r="B123" i="2" s="1"/>
  <c r="B121" i="2"/>
  <c r="B110" i="2"/>
  <c r="B111" i="2" s="1"/>
  <c r="B112" i="2" s="1"/>
  <c r="B113" i="2" s="1"/>
  <c r="B114" i="2" s="1"/>
  <c r="B115" i="2" s="1"/>
  <c r="B116" i="2" s="1"/>
  <c r="B117" i="2" s="1"/>
  <c r="B118" i="2" s="1"/>
  <c r="B119" i="2" s="1"/>
  <c r="B120" i="2" s="1"/>
  <c r="G109" i="2"/>
  <c r="C109" i="2"/>
  <c r="C106" i="2"/>
  <c r="B106" i="2"/>
  <c r="B103" i="2" s="1"/>
  <c r="B107" i="2" s="1"/>
  <c r="C105" i="2"/>
  <c r="B105" i="2"/>
  <c r="C104" i="2"/>
  <c r="C103" i="2"/>
  <c r="B102" i="2"/>
  <c r="B101" i="2"/>
  <c r="B98" i="2"/>
  <c r="F97" i="2"/>
  <c r="F84" i="2" s="1"/>
  <c r="B97" i="2"/>
  <c r="B85" i="2"/>
  <c r="B99" i="2" s="1"/>
  <c r="C84" i="2"/>
  <c r="C95" i="2" s="1"/>
  <c r="A83" i="2"/>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B82" i="2"/>
  <c r="B83" i="2" s="1"/>
  <c r="B81" i="2"/>
  <c r="B70" i="2"/>
  <c r="B71" i="2" s="1"/>
  <c r="B72" i="2" s="1"/>
  <c r="B73" i="2" s="1"/>
  <c r="B74" i="2" s="1"/>
  <c r="B75" i="2" s="1"/>
  <c r="B76" i="2" s="1"/>
  <c r="B77" i="2" s="1"/>
  <c r="B78" i="2" s="1"/>
  <c r="B79" i="2" s="1"/>
  <c r="B80" i="2" s="1"/>
  <c r="G69" i="2"/>
  <c r="C69" i="2"/>
  <c r="C66" i="2"/>
  <c r="B66" i="2"/>
  <c r="B63" i="2" s="1"/>
  <c r="B67" i="2" s="1"/>
  <c r="C65" i="2"/>
  <c r="B65" i="2"/>
  <c r="C64" i="2"/>
  <c r="C63" i="2"/>
  <c r="B62" i="2"/>
  <c r="B61" i="2"/>
  <c r="B58" i="2"/>
  <c r="F57" i="2"/>
  <c r="F44" i="2" s="1"/>
  <c r="B57" i="2"/>
  <c r="B45" i="2"/>
  <c r="B59" i="2" s="1"/>
  <c r="C44" i="2"/>
  <c r="C55" i="2" s="1"/>
  <c r="A43" i="2"/>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B42" i="2"/>
  <c r="B43" i="2" s="1"/>
  <c r="C2014" i="2" l="1"/>
  <c r="C1454" i="2"/>
  <c r="C2134" i="2"/>
  <c r="C974" i="2"/>
  <c r="C531" i="2"/>
  <c r="C854" i="2"/>
  <c r="C1174" i="2"/>
  <c r="C1894" i="2"/>
  <c r="C934" i="2"/>
  <c r="C1014" i="2"/>
  <c r="C1614" i="2"/>
  <c r="C2174" i="2"/>
  <c r="C1094" i="2"/>
  <c r="C1854" i="2"/>
  <c r="C1254" i="2"/>
  <c r="C1374" i="2"/>
  <c r="C2374" i="2"/>
  <c r="C2494" i="2"/>
  <c r="C535" i="2"/>
  <c r="C527" i="2"/>
  <c r="C1414" i="2"/>
  <c r="B1526" i="2"/>
  <c r="B1540" i="2" s="1"/>
  <c r="C1734" i="2"/>
  <c r="B1926" i="2"/>
  <c r="B1940" i="2" s="1"/>
  <c r="C2214" i="2"/>
  <c r="C2574" i="2"/>
  <c r="C2694" i="2"/>
  <c r="B2806" i="2"/>
  <c r="B2820" i="2" s="1"/>
  <c r="C533" i="2"/>
  <c r="C814" i="2"/>
  <c r="C1214" i="2"/>
  <c r="C1294" i="2"/>
  <c r="C1574" i="2"/>
  <c r="C1974" i="2"/>
  <c r="C2054" i="2"/>
  <c r="C2294" i="2"/>
  <c r="C2454" i="2"/>
  <c r="C2614" i="2"/>
  <c r="C1534" i="2"/>
  <c r="C1932" i="2"/>
  <c r="C2774" i="2"/>
  <c r="C2814" i="2"/>
  <c r="C2812" i="2"/>
  <c r="C1934" i="2"/>
  <c r="C2334" i="2"/>
  <c r="C2654" i="2"/>
  <c r="C2734" i="2"/>
  <c r="B2859" i="2"/>
  <c r="C2848" i="2"/>
  <c r="C2850" i="2"/>
  <c r="C2852" i="2"/>
  <c r="C2854" i="2"/>
  <c r="C2856" i="2"/>
  <c r="B2868" i="2"/>
  <c r="C2847" i="2"/>
  <c r="C2849" i="2"/>
  <c r="C2851" i="2"/>
  <c r="C2853" i="2"/>
  <c r="B2828" i="2"/>
  <c r="C2808" i="2"/>
  <c r="C2816" i="2"/>
  <c r="C2810" i="2"/>
  <c r="C2807" i="2"/>
  <c r="C2809" i="2"/>
  <c r="C2811" i="2"/>
  <c r="C2813" i="2"/>
  <c r="B2766" i="2"/>
  <c r="B2780" i="2" s="1"/>
  <c r="B2788" i="2"/>
  <c r="C2768" i="2"/>
  <c r="C2776" i="2"/>
  <c r="C2770" i="2"/>
  <c r="C2772" i="2"/>
  <c r="C2767" i="2"/>
  <c r="C2769" i="2"/>
  <c r="C2771" i="2"/>
  <c r="C2773" i="2"/>
  <c r="B2726" i="2"/>
  <c r="B2740" i="2" s="1"/>
  <c r="B2748" i="2"/>
  <c r="C2728" i="2"/>
  <c r="C2736" i="2"/>
  <c r="C2730" i="2"/>
  <c r="C2732" i="2"/>
  <c r="C2727" i="2"/>
  <c r="C2729" i="2"/>
  <c r="C2731" i="2"/>
  <c r="C2733" i="2"/>
  <c r="B2686" i="2"/>
  <c r="B2700" i="2" s="1"/>
  <c r="B2707" i="2"/>
  <c r="B2708" i="2"/>
  <c r="C2688" i="2"/>
  <c r="C2696" i="2"/>
  <c r="C2690" i="2"/>
  <c r="C2692" i="2"/>
  <c r="C2687" i="2"/>
  <c r="C2689" i="2"/>
  <c r="C2691" i="2"/>
  <c r="C2693" i="2"/>
  <c r="B2646" i="2"/>
  <c r="B2660" i="2" s="1"/>
  <c r="B2668" i="2"/>
  <c r="C2648" i="2"/>
  <c r="C2656" i="2"/>
  <c r="C2650" i="2"/>
  <c r="C2652" i="2"/>
  <c r="C2647" i="2"/>
  <c r="C2649" i="2"/>
  <c r="C2651" i="2"/>
  <c r="C2653" i="2"/>
  <c r="B2619" i="2"/>
  <c r="B2628" i="2"/>
  <c r="C2608" i="2"/>
  <c r="C2616" i="2"/>
  <c r="C2610" i="2"/>
  <c r="C2612" i="2"/>
  <c r="C2607" i="2"/>
  <c r="C2609" i="2"/>
  <c r="C2611" i="2"/>
  <c r="C2613" i="2"/>
  <c r="B2579" i="2"/>
  <c r="B2588" i="2"/>
  <c r="C2570" i="2"/>
  <c r="C2568" i="2"/>
  <c r="C2576" i="2"/>
  <c r="C2572" i="2"/>
  <c r="C2567" i="2"/>
  <c r="C2569" i="2"/>
  <c r="C2571" i="2"/>
  <c r="C2573" i="2"/>
  <c r="B2539" i="2"/>
  <c r="C2528" i="2"/>
  <c r="C2530" i="2"/>
  <c r="C2532" i="2"/>
  <c r="C2534" i="2"/>
  <c r="C2536" i="2"/>
  <c r="B2548" i="2"/>
  <c r="C2527" i="2"/>
  <c r="C2529" i="2"/>
  <c r="C2531" i="2"/>
  <c r="C2533" i="2"/>
  <c r="B2499" i="2"/>
  <c r="B2508" i="2"/>
  <c r="C2488" i="2"/>
  <c r="C2496" i="2"/>
  <c r="C2490" i="2"/>
  <c r="C2492" i="2"/>
  <c r="C2487" i="2"/>
  <c r="C2489" i="2"/>
  <c r="C2491" i="2"/>
  <c r="C2493" i="2"/>
  <c r="B2446" i="2"/>
  <c r="B2460" i="2" s="1"/>
  <c r="B2467" i="2"/>
  <c r="B2468" i="2"/>
  <c r="C2448" i="2"/>
  <c r="C2456" i="2"/>
  <c r="C2450" i="2"/>
  <c r="C2452" i="2"/>
  <c r="C2447" i="2"/>
  <c r="C2449" i="2"/>
  <c r="C2451" i="2"/>
  <c r="C2453" i="2"/>
  <c r="B2419" i="2"/>
  <c r="C2408" i="2"/>
  <c r="C2410" i="2"/>
  <c r="C2412" i="2"/>
  <c r="C2414" i="2"/>
  <c r="C2416" i="2"/>
  <c r="B2428" i="2"/>
  <c r="C2407" i="2"/>
  <c r="C2409" i="2"/>
  <c r="C2411" i="2"/>
  <c r="C2413" i="2"/>
  <c r="B2379" i="2"/>
  <c r="B2388" i="2"/>
  <c r="C2368" i="2"/>
  <c r="C2376" i="2"/>
  <c r="C2370" i="2"/>
  <c r="C2372" i="2"/>
  <c r="C2367" i="2"/>
  <c r="C2369" i="2"/>
  <c r="C2371" i="2"/>
  <c r="C2373" i="2"/>
  <c r="B2339" i="2"/>
  <c r="B2348" i="2"/>
  <c r="C2328" i="2"/>
  <c r="C2336" i="2"/>
  <c r="C2330" i="2"/>
  <c r="C2332" i="2"/>
  <c r="C2327" i="2"/>
  <c r="C2329" i="2"/>
  <c r="C2331" i="2"/>
  <c r="C2333" i="2"/>
  <c r="B2299" i="2"/>
  <c r="B2308" i="2"/>
  <c r="C2288" i="2"/>
  <c r="C2296" i="2"/>
  <c r="C2290" i="2"/>
  <c r="C2292" i="2"/>
  <c r="C2287" i="2"/>
  <c r="C2289" i="2"/>
  <c r="C2291" i="2"/>
  <c r="C2293" i="2"/>
  <c r="B2259" i="2"/>
  <c r="C2248" i="2"/>
  <c r="C2250" i="2"/>
  <c r="C2252" i="2"/>
  <c r="C2254" i="2"/>
  <c r="C2256" i="2"/>
  <c r="B2268" i="2"/>
  <c r="C2247" i="2"/>
  <c r="C2249" i="2"/>
  <c r="C2251" i="2"/>
  <c r="C2253" i="2"/>
  <c r="B2219" i="2"/>
  <c r="B2228" i="2"/>
  <c r="C2210" i="2"/>
  <c r="C2208" i="2"/>
  <c r="C2216" i="2"/>
  <c r="C2212" i="2"/>
  <c r="C2207" i="2"/>
  <c r="C2209" i="2"/>
  <c r="C2211" i="2"/>
  <c r="C2213" i="2"/>
  <c r="B2166" i="2"/>
  <c r="B2180" i="2" s="1"/>
  <c r="B2188" i="2"/>
  <c r="C2168" i="2"/>
  <c r="C2176" i="2"/>
  <c r="C2170" i="2"/>
  <c r="C2172" i="2"/>
  <c r="C2167" i="2"/>
  <c r="C2169" i="2"/>
  <c r="C2171" i="2"/>
  <c r="C2173" i="2"/>
  <c r="B2139" i="2"/>
  <c r="B2148" i="2"/>
  <c r="C2128" i="2"/>
  <c r="C2136" i="2"/>
  <c r="C2130" i="2"/>
  <c r="C2132" i="2"/>
  <c r="C2127" i="2"/>
  <c r="C2129" i="2"/>
  <c r="C2131" i="2"/>
  <c r="C2133" i="2"/>
  <c r="B2099" i="2"/>
  <c r="B2107" i="2"/>
  <c r="B2108" i="2"/>
  <c r="C2088" i="2"/>
  <c r="C2090" i="2"/>
  <c r="C2092" i="2"/>
  <c r="C2094" i="2"/>
  <c r="C2096" i="2"/>
  <c r="C2087" i="2"/>
  <c r="C2089" i="2"/>
  <c r="C2091" i="2"/>
  <c r="C2093" i="2"/>
  <c r="B2059" i="2"/>
  <c r="B2068" i="2"/>
  <c r="C2048" i="2"/>
  <c r="C2056" i="2"/>
  <c r="C2050" i="2"/>
  <c r="C2052" i="2"/>
  <c r="C2047" i="2"/>
  <c r="C2049" i="2"/>
  <c r="C2051" i="2"/>
  <c r="C2053" i="2"/>
  <c r="B2019" i="2"/>
  <c r="B2028" i="2"/>
  <c r="C2008" i="2"/>
  <c r="C2016" i="2"/>
  <c r="C2010" i="2"/>
  <c r="C2012" i="2"/>
  <c r="C2007" i="2"/>
  <c r="C2009" i="2"/>
  <c r="C2011" i="2"/>
  <c r="C2013" i="2"/>
  <c r="B1979" i="2"/>
  <c r="B1988" i="2"/>
  <c r="C1968" i="2"/>
  <c r="C1976" i="2"/>
  <c r="C1970" i="2"/>
  <c r="C1972" i="2"/>
  <c r="C1967" i="2"/>
  <c r="C1969" i="2"/>
  <c r="C1971" i="2"/>
  <c r="C1973" i="2"/>
  <c r="B1947" i="2"/>
  <c r="B1948" i="2"/>
  <c r="C1928" i="2"/>
  <c r="C1936" i="2"/>
  <c r="C1930" i="2"/>
  <c r="C1927" i="2"/>
  <c r="C1929" i="2"/>
  <c r="C1931" i="2"/>
  <c r="C1933" i="2"/>
  <c r="B1899" i="2"/>
  <c r="B1908" i="2"/>
  <c r="C1888" i="2"/>
  <c r="C1896" i="2"/>
  <c r="C1890" i="2"/>
  <c r="C1892" i="2"/>
  <c r="C1887" i="2"/>
  <c r="C1889" i="2"/>
  <c r="C1891" i="2"/>
  <c r="C1893" i="2"/>
  <c r="B1846" i="2"/>
  <c r="B1860" i="2" s="1"/>
  <c r="B1868" i="2"/>
  <c r="C1848" i="2"/>
  <c r="C1856" i="2"/>
  <c r="C1850" i="2"/>
  <c r="C1852" i="2"/>
  <c r="C1847" i="2"/>
  <c r="C1849" i="2"/>
  <c r="C1851" i="2"/>
  <c r="C1853" i="2"/>
  <c r="B1806" i="2"/>
  <c r="B1820" i="2" s="1"/>
  <c r="B1828" i="2"/>
  <c r="C1814" i="2"/>
  <c r="C1810" i="2"/>
  <c r="C1808" i="2"/>
  <c r="C1816" i="2"/>
  <c r="C1812" i="2"/>
  <c r="C1807" i="2"/>
  <c r="C1809" i="2"/>
  <c r="C1811" i="2"/>
  <c r="C1813" i="2"/>
  <c r="B1766" i="2"/>
  <c r="B1780" i="2" s="1"/>
  <c r="B1788" i="2"/>
  <c r="B1787" i="2"/>
  <c r="C1767" i="2"/>
  <c r="C1771" i="2"/>
  <c r="C1775" i="2"/>
  <c r="C1768" i="2"/>
  <c r="C1772" i="2"/>
  <c r="C1776" i="2"/>
  <c r="C1769" i="2"/>
  <c r="C1773" i="2"/>
  <c r="C1770" i="2"/>
  <c r="B1726" i="2"/>
  <c r="B1740" i="2" s="1"/>
  <c r="B1748" i="2"/>
  <c r="C1730" i="2"/>
  <c r="C1728" i="2"/>
  <c r="C1736" i="2"/>
  <c r="C1732" i="2"/>
  <c r="C1727" i="2"/>
  <c r="C1729" i="2"/>
  <c r="C1731" i="2"/>
  <c r="C1733" i="2"/>
  <c r="B1699" i="2"/>
  <c r="B1707" i="2"/>
  <c r="B1708" i="2"/>
  <c r="C1688" i="2"/>
  <c r="C1690" i="2"/>
  <c r="C1692" i="2"/>
  <c r="C1694" i="2"/>
  <c r="C1696" i="2"/>
  <c r="C1687" i="2"/>
  <c r="C1689" i="2"/>
  <c r="C1691" i="2"/>
  <c r="C1693" i="2"/>
  <c r="B1659" i="2"/>
  <c r="B1667" i="2"/>
  <c r="B1668" i="2"/>
  <c r="C1648" i="2"/>
  <c r="C1650" i="2"/>
  <c r="C1652" i="2"/>
  <c r="C1654" i="2"/>
  <c r="C1656" i="2"/>
  <c r="C1647" i="2"/>
  <c r="C1649" i="2"/>
  <c r="C1651" i="2"/>
  <c r="C1653" i="2"/>
  <c r="B1619" i="2"/>
  <c r="B1628" i="2"/>
  <c r="C1608" i="2"/>
  <c r="C1616" i="2"/>
  <c r="C1610" i="2"/>
  <c r="C1612" i="2"/>
  <c r="C1607" i="2"/>
  <c r="C1609" i="2"/>
  <c r="C1611" i="2"/>
  <c r="C1613" i="2"/>
  <c r="B1566" i="2"/>
  <c r="B1580" i="2" s="1"/>
  <c r="B1588" i="2"/>
  <c r="C1568" i="2"/>
  <c r="C1576" i="2"/>
  <c r="C1570" i="2"/>
  <c r="C1572" i="2"/>
  <c r="C1567" i="2"/>
  <c r="C1569" i="2"/>
  <c r="C1571" i="2"/>
  <c r="C1573" i="2"/>
  <c r="B1548" i="2"/>
  <c r="C1528" i="2"/>
  <c r="C1536" i="2"/>
  <c r="C1530" i="2"/>
  <c r="C1532" i="2"/>
  <c r="C1527" i="2"/>
  <c r="C1529" i="2"/>
  <c r="C1531" i="2"/>
  <c r="C1533" i="2"/>
  <c r="B1499" i="2"/>
  <c r="B1507" i="2"/>
  <c r="B1508" i="2"/>
  <c r="C1488" i="2"/>
  <c r="C1490" i="2"/>
  <c r="C1492" i="2"/>
  <c r="C1494" i="2"/>
  <c r="C1496" i="2"/>
  <c r="C1487" i="2"/>
  <c r="C1489" i="2"/>
  <c r="C1491" i="2"/>
  <c r="C1493" i="2"/>
  <c r="B1446" i="2"/>
  <c r="B1460" i="2" s="1"/>
  <c r="B1468" i="2"/>
  <c r="C1448" i="2"/>
  <c r="C1456" i="2"/>
  <c r="C1450" i="2"/>
  <c r="C1452" i="2"/>
  <c r="C1447" i="2"/>
  <c r="C1449" i="2"/>
  <c r="C1451" i="2"/>
  <c r="C1453" i="2"/>
  <c r="B1419" i="2"/>
  <c r="B1428" i="2"/>
  <c r="C1408" i="2"/>
  <c r="C1416" i="2"/>
  <c r="C1410" i="2"/>
  <c r="C1412" i="2"/>
  <c r="C1407" i="2"/>
  <c r="C1409" i="2"/>
  <c r="C1411" i="2"/>
  <c r="C1413" i="2"/>
  <c r="B1379" i="2"/>
  <c r="B1388" i="2"/>
  <c r="C1368" i="2"/>
  <c r="C1376" i="2"/>
  <c r="C1370" i="2"/>
  <c r="C1372" i="2"/>
  <c r="C1367" i="2"/>
  <c r="C1369" i="2"/>
  <c r="C1371" i="2"/>
  <c r="C1373" i="2"/>
  <c r="B1339" i="2"/>
  <c r="C1328" i="2"/>
  <c r="C1330" i="2"/>
  <c r="C1332" i="2"/>
  <c r="C1334" i="2"/>
  <c r="C1336" i="2"/>
  <c r="B1348" i="2"/>
  <c r="C1327" i="2"/>
  <c r="C1329" i="2"/>
  <c r="C1331" i="2"/>
  <c r="C1333" i="2"/>
  <c r="B1299" i="2"/>
  <c r="B1308" i="2"/>
  <c r="C1288" i="2"/>
  <c r="C1296" i="2"/>
  <c r="C1290" i="2"/>
  <c r="C1292" i="2"/>
  <c r="C1287" i="2"/>
  <c r="C1289" i="2"/>
  <c r="C1291" i="2"/>
  <c r="C1293" i="2"/>
  <c r="B1259" i="2"/>
  <c r="B1268" i="2"/>
  <c r="C1248" i="2"/>
  <c r="C1256" i="2"/>
  <c r="C1250" i="2"/>
  <c r="C1252" i="2"/>
  <c r="C1247" i="2"/>
  <c r="C1249" i="2"/>
  <c r="C1251" i="2"/>
  <c r="C1253" i="2"/>
  <c r="B1219" i="2"/>
  <c r="B1228" i="2"/>
  <c r="C1208" i="2"/>
  <c r="C1216" i="2"/>
  <c r="C1210" i="2"/>
  <c r="C1212" i="2"/>
  <c r="C1207" i="2"/>
  <c r="C1209" i="2"/>
  <c r="C1211" i="2"/>
  <c r="C1213" i="2"/>
  <c r="B1166" i="2"/>
  <c r="B1180" i="2" s="1"/>
  <c r="B1188" i="2"/>
  <c r="C1168" i="2"/>
  <c r="C1176" i="2"/>
  <c r="C1170" i="2"/>
  <c r="C1172" i="2"/>
  <c r="C1167" i="2"/>
  <c r="C1169" i="2"/>
  <c r="C1171" i="2"/>
  <c r="C1173" i="2"/>
  <c r="B1139" i="2"/>
  <c r="C1128" i="2"/>
  <c r="C1130" i="2"/>
  <c r="C1132" i="2"/>
  <c r="C1134" i="2"/>
  <c r="C1136" i="2"/>
  <c r="B1148" i="2"/>
  <c r="C1127" i="2"/>
  <c r="C1129" i="2"/>
  <c r="C1131" i="2"/>
  <c r="C1133" i="2"/>
  <c r="B1099" i="2"/>
  <c r="B1108" i="2"/>
  <c r="C1088" i="2"/>
  <c r="C1096" i="2"/>
  <c r="C1090" i="2"/>
  <c r="C1092" i="2"/>
  <c r="C1087" i="2"/>
  <c r="C1089" i="2"/>
  <c r="C1091" i="2"/>
  <c r="C1093" i="2"/>
  <c r="B1059" i="2"/>
  <c r="C1048" i="2"/>
  <c r="C1050" i="2"/>
  <c r="C1052" i="2"/>
  <c r="C1054" i="2"/>
  <c r="C1056" i="2"/>
  <c r="B1068" i="2"/>
  <c r="C1047" i="2"/>
  <c r="C1049" i="2"/>
  <c r="C1051" i="2"/>
  <c r="C1053" i="2"/>
  <c r="B1006" i="2"/>
  <c r="B1020" i="2" s="1"/>
  <c r="B1028" i="2"/>
  <c r="C1008" i="2"/>
  <c r="C1016" i="2"/>
  <c r="C1010" i="2"/>
  <c r="C1012" i="2"/>
  <c r="C1007" i="2"/>
  <c r="C1009" i="2"/>
  <c r="C1011" i="2"/>
  <c r="C1013" i="2"/>
  <c r="B979" i="2"/>
  <c r="B988" i="2"/>
  <c r="C968" i="2"/>
  <c r="C976" i="2"/>
  <c r="C970" i="2"/>
  <c r="C972" i="2"/>
  <c r="C967" i="2"/>
  <c r="C969" i="2"/>
  <c r="C971" i="2"/>
  <c r="C973" i="2"/>
  <c r="B939" i="2"/>
  <c r="B948" i="2"/>
  <c r="C928" i="2"/>
  <c r="C936" i="2"/>
  <c r="C930" i="2"/>
  <c r="C932" i="2"/>
  <c r="C927" i="2"/>
  <c r="C929" i="2"/>
  <c r="C931" i="2"/>
  <c r="C933" i="2"/>
  <c r="B899" i="2"/>
  <c r="C888" i="2"/>
  <c r="C890" i="2"/>
  <c r="C892" i="2"/>
  <c r="C894" i="2"/>
  <c r="C896" i="2"/>
  <c r="B908" i="2"/>
  <c r="C887" i="2"/>
  <c r="C889" i="2"/>
  <c r="C891" i="2"/>
  <c r="C893" i="2"/>
  <c r="B859" i="2"/>
  <c r="B868" i="2"/>
  <c r="C848" i="2"/>
  <c r="C856" i="2"/>
  <c r="C850" i="2"/>
  <c r="C852" i="2"/>
  <c r="C847" i="2"/>
  <c r="C849" i="2"/>
  <c r="C851" i="2"/>
  <c r="C853" i="2"/>
  <c r="B819" i="2"/>
  <c r="B828" i="2"/>
  <c r="C808" i="2"/>
  <c r="C816" i="2"/>
  <c r="C810" i="2"/>
  <c r="C812" i="2"/>
  <c r="C807" i="2"/>
  <c r="C809" i="2"/>
  <c r="C811" i="2"/>
  <c r="C813" i="2"/>
  <c r="B766" i="2"/>
  <c r="B780" i="2" s="1"/>
  <c r="C768" i="2"/>
  <c r="C770" i="2"/>
  <c r="C772" i="2"/>
  <c r="C774" i="2"/>
  <c r="C776" i="2"/>
  <c r="B788" i="2"/>
  <c r="C767" i="2"/>
  <c r="C769" i="2"/>
  <c r="C771" i="2"/>
  <c r="C773" i="2"/>
  <c r="B739" i="2"/>
  <c r="C728" i="2"/>
  <c r="C730" i="2"/>
  <c r="C732" i="2"/>
  <c r="C734" i="2"/>
  <c r="C736" i="2"/>
  <c r="B748" i="2"/>
  <c r="C727" i="2"/>
  <c r="C729" i="2"/>
  <c r="C731" i="2"/>
  <c r="C733" i="2"/>
  <c r="B686" i="2"/>
  <c r="B700" i="2" s="1"/>
  <c r="B708" i="2"/>
  <c r="B707" i="2"/>
  <c r="C687" i="2"/>
  <c r="C691" i="2"/>
  <c r="C695" i="2"/>
  <c r="C688" i="2"/>
  <c r="C692" i="2"/>
  <c r="C696" i="2"/>
  <c r="C689" i="2"/>
  <c r="C693" i="2"/>
  <c r="C690" i="2"/>
  <c r="B659" i="2"/>
  <c r="C648" i="2"/>
  <c r="C650" i="2"/>
  <c r="C652" i="2"/>
  <c r="C654" i="2"/>
  <c r="C656" i="2"/>
  <c r="B668" i="2"/>
  <c r="C647" i="2"/>
  <c r="C649" i="2"/>
  <c r="C651" i="2"/>
  <c r="C653" i="2"/>
  <c r="B606" i="2"/>
  <c r="B620" i="2" s="1"/>
  <c r="B628" i="2"/>
  <c r="B627" i="2"/>
  <c r="C607" i="2"/>
  <c r="C611" i="2"/>
  <c r="C615" i="2"/>
  <c r="C608" i="2"/>
  <c r="C612" i="2"/>
  <c r="C616" i="2"/>
  <c r="C609" i="2"/>
  <c r="C613" i="2"/>
  <c r="C610" i="2"/>
  <c r="B579" i="2"/>
  <c r="C568" i="2"/>
  <c r="C570" i="2"/>
  <c r="C572" i="2"/>
  <c r="C574" i="2"/>
  <c r="C576" i="2"/>
  <c r="B588" i="2"/>
  <c r="C567" i="2"/>
  <c r="C569" i="2"/>
  <c r="C571" i="2"/>
  <c r="C573" i="2"/>
  <c r="B548" i="2"/>
  <c r="B547" i="2"/>
  <c r="C529" i="2"/>
  <c r="B539" i="2"/>
  <c r="C528" i="2"/>
  <c r="C530" i="2"/>
  <c r="C532" i="2"/>
  <c r="C534" i="2"/>
  <c r="C489" i="2"/>
  <c r="C487" i="2"/>
  <c r="C495" i="2"/>
  <c r="C491" i="2"/>
  <c r="C493" i="2"/>
  <c r="B508" i="2"/>
  <c r="B507" i="2"/>
  <c r="B486" i="2"/>
  <c r="B500" i="2" s="1"/>
  <c r="C488" i="2"/>
  <c r="C490" i="2"/>
  <c r="C492" i="2"/>
  <c r="C494" i="2"/>
  <c r="B446" i="2"/>
  <c r="B460" i="2" s="1"/>
  <c r="C448" i="2"/>
  <c r="C450" i="2"/>
  <c r="C452" i="2"/>
  <c r="C454" i="2"/>
  <c r="C456" i="2"/>
  <c r="B468" i="2"/>
  <c r="C447" i="2"/>
  <c r="C449" i="2"/>
  <c r="C451" i="2"/>
  <c r="C453" i="2"/>
  <c r="B406" i="2"/>
  <c r="B420" i="2" s="1"/>
  <c r="C408" i="2"/>
  <c r="C410" i="2"/>
  <c r="C412" i="2"/>
  <c r="C414" i="2"/>
  <c r="C416" i="2"/>
  <c r="B428" i="2"/>
  <c r="C407" i="2"/>
  <c r="C409" i="2"/>
  <c r="C411" i="2"/>
  <c r="C413" i="2"/>
  <c r="B366" i="2"/>
  <c r="B380" i="2" s="1"/>
  <c r="C368" i="2"/>
  <c r="C370" i="2"/>
  <c r="C372" i="2"/>
  <c r="C374" i="2"/>
  <c r="C376" i="2"/>
  <c r="B388" i="2"/>
  <c r="C367" i="2"/>
  <c r="C369" i="2"/>
  <c r="C371" i="2"/>
  <c r="C373" i="2"/>
  <c r="B326" i="2"/>
  <c r="B340" i="2" s="1"/>
  <c r="C328" i="2"/>
  <c r="C330" i="2"/>
  <c r="C332" i="2"/>
  <c r="C334" i="2"/>
  <c r="C336" i="2"/>
  <c r="B348" i="2"/>
  <c r="C327" i="2"/>
  <c r="C329" i="2"/>
  <c r="C331" i="2"/>
  <c r="C333" i="2"/>
  <c r="B286" i="2"/>
  <c r="B300" i="2" s="1"/>
  <c r="C288" i="2"/>
  <c r="C290" i="2"/>
  <c r="C292" i="2"/>
  <c r="C294" i="2"/>
  <c r="C296" i="2"/>
  <c r="B308" i="2"/>
  <c r="C287" i="2"/>
  <c r="C289" i="2"/>
  <c r="C291" i="2"/>
  <c r="C293" i="2"/>
  <c r="B246" i="2"/>
  <c r="B260" i="2" s="1"/>
  <c r="B267" i="2"/>
  <c r="B268" i="2"/>
  <c r="C248" i="2"/>
  <c r="C250" i="2"/>
  <c r="C252" i="2"/>
  <c r="C254" i="2"/>
  <c r="C256" i="2"/>
  <c r="C247" i="2"/>
  <c r="C249" i="2"/>
  <c r="C251" i="2"/>
  <c r="C253" i="2"/>
  <c r="B206" i="2"/>
  <c r="B220" i="2" s="1"/>
  <c r="B227" i="2"/>
  <c r="B228" i="2"/>
  <c r="C208" i="2"/>
  <c r="C210" i="2"/>
  <c r="C212" i="2"/>
  <c r="C214" i="2"/>
  <c r="C216" i="2"/>
  <c r="C207" i="2"/>
  <c r="C209" i="2"/>
  <c r="C211" i="2"/>
  <c r="C213" i="2"/>
  <c r="B166" i="2"/>
  <c r="B180" i="2" s="1"/>
  <c r="B187" i="2"/>
  <c r="B188" i="2"/>
  <c r="C168" i="2"/>
  <c r="C170" i="2"/>
  <c r="C172" i="2"/>
  <c r="C174" i="2"/>
  <c r="C176" i="2"/>
  <c r="C167" i="2"/>
  <c r="C169" i="2"/>
  <c r="C171" i="2"/>
  <c r="C173" i="2"/>
  <c r="B126" i="2"/>
  <c r="B140" i="2" s="1"/>
  <c r="C128" i="2"/>
  <c r="C130" i="2"/>
  <c r="C132" i="2"/>
  <c r="C134" i="2"/>
  <c r="C136" i="2"/>
  <c r="B148" i="2"/>
  <c r="C127" i="2"/>
  <c r="C129" i="2"/>
  <c r="C131" i="2"/>
  <c r="C133" i="2"/>
  <c r="B86" i="2"/>
  <c r="B100" i="2" s="1"/>
  <c r="C88" i="2"/>
  <c r="C90" i="2"/>
  <c r="C92" i="2"/>
  <c r="C94" i="2"/>
  <c r="C96" i="2"/>
  <c r="B108" i="2"/>
  <c r="C87" i="2"/>
  <c r="C89" i="2"/>
  <c r="C91" i="2"/>
  <c r="C93" i="2"/>
  <c r="B46" i="2"/>
  <c r="B60" i="2" s="1"/>
  <c r="C48" i="2"/>
  <c r="C50" i="2"/>
  <c r="C52" i="2"/>
  <c r="C54" i="2"/>
  <c r="C56" i="2"/>
  <c r="B68" i="2"/>
  <c r="C47" i="2"/>
  <c r="C49" i="2"/>
  <c r="C51" i="2"/>
  <c r="C53" i="2"/>
  <c r="DL2" i="4" l="1"/>
  <c r="DL3" i="4"/>
  <c r="DL4" i="4"/>
  <c r="DL5" i="4"/>
  <c r="DL6" i="4"/>
  <c r="DL7" i="4"/>
  <c r="DL8" i="4"/>
  <c r="DL9" i="4"/>
  <c r="DL10" i="4"/>
  <c r="DL11" i="4"/>
  <c r="DL12" i="4"/>
  <c r="DL13" i="4"/>
  <c r="DL14" i="4"/>
  <c r="DL15" i="4"/>
  <c r="DL16" i="4"/>
  <c r="DL17" i="4"/>
  <c r="DL18" i="4"/>
  <c r="DL19" i="4"/>
  <c r="DL20" i="4"/>
  <c r="DL21" i="4"/>
  <c r="DL22" i="4"/>
  <c r="DL23" i="4"/>
  <c r="DL24" i="4"/>
  <c r="DL25" i="4"/>
  <c r="DL26" i="4"/>
  <c r="DL27" i="4"/>
  <c r="DL28" i="4"/>
  <c r="DL29" i="4"/>
  <c r="DL30" i="4"/>
  <c r="DL31" i="4"/>
  <c r="DL32" i="4"/>
  <c r="DL33" i="4"/>
  <c r="DL34" i="4"/>
  <c r="DL35" i="4"/>
  <c r="DL36" i="4"/>
  <c r="DL37" i="4"/>
  <c r="DL38" i="4"/>
  <c r="DL39" i="4"/>
  <c r="DL40" i="4"/>
  <c r="DL41" i="4"/>
  <c r="DL42" i="4"/>
  <c r="DL43" i="4"/>
  <c r="DL44" i="4"/>
  <c r="DL45" i="4"/>
  <c r="DL46" i="4"/>
  <c r="DL47" i="4"/>
  <c r="DL48" i="4"/>
  <c r="DL49" i="4"/>
  <c r="DL50" i="4"/>
  <c r="DL51" i="4"/>
  <c r="DL52" i="4"/>
  <c r="DL53" i="4"/>
  <c r="DL54" i="4"/>
  <c r="DL55" i="4"/>
  <c r="DL56" i="4"/>
  <c r="DL57" i="4"/>
  <c r="DL58" i="4"/>
  <c r="DL59" i="4"/>
  <c r="DL60" i="4"/>
  <c r="DL61" i="4"/>
  <c r="DL62" i="4"/>
  <c r="DL63" i="4"/>
  <c r="DL64" i="4"/>
  <c r="DL65" i="4"/>
  <c r="DL66" i="4"/>
  <c r="DL67" i="4"/>
  <c r="DL68" i="4"/>
  <c r="DL69" i="4"/>
  <c r="DL70" i="4"/>
  <c r="DL71" i="4"/>
  <c r="DL72" i="4"/>
  <c r="DL73" i="4"/>
  <c r="DL1" i="4"/>
  <c r="AY1" i="4" l="1"/>
  <c r="AZ1" i="4"/>
  <c r="BA1" i="4"/>
  <c r="BB1" i="4"/>
  <c r="BC1" i="4"/>
  <c r="BD1" i="4"/>
  <c r="BE1" i="4"/>
  <c r="BF1" i="4"/>
  <c r="BG1" i="4"/>
  <c r="BH1" i="4"/>
  <c r="BI1" i="4"/>
  <c r="BJ1" i="4"/>
  <c r="BK1" i="4"/>
  <c r="BL1" i="4"/>
  <c r="BM1" i="4"/>
  <c r="BN1" i="4"/>
  <c r="BO1" i="4"/>
  <c r="BP1" i="4"/>
  <c r="BQ1" i="4"/>
  <c r="BR1" i="4"/>
  <c r="BS1" i="4"/>
  <c r="BT1" i="4"/>
  <c r="BU1" i="4"/>
  <c r="BV1" i="4"/>
  <c r="BW1" i="4"/>
  <c r="BX1" i="4"/>
  <c r="BY1" i="4"/>
  <c r="BZ1" i="4"/>
  <c r="CA1" i="4"/>
  <c r="CB1" i="4"/>
  <c r="CC1" i="4"/>
  <c r="CD1" i="4"/>
  <c r="CE1" i="4"/>
  <c r="CF1" i="4"/>
  <c r="CG1" i="4"/>
  <c r="CH1" i="4"/>
  <c r="CI1" i="4"/>
  <c r="CJ1" i="4"/>
  <c r="CK1" i="4"/>
  <c r="CL1" i="4"/>
  <c r="CM1" i="4"/>
  <c r="CN1" i="4"/>
  <c r="CO1" i="4"/>
  <c r="CP1" i="4"/>
  <c r="CQ1" i="4"/>
  <c r="CR1" i="4"/>
  <c r="CS1" i="4"/>
  <c r="CT1" i="4"/>
  <c r="CU1" i="4"/>
  <c r="CV1" i="4"/>
  <c r="CW1" i="4"/>
  <c r="CX1" i="4"/>
  <c r="CY1" i="4"/>
  <c r="CZ1" i="4"/>
  <c r="DA1" i="4"/>
  <c r="DB1" i="4"/>
  <c r="DC1" i="4"/>
  <c r="DD1" i="4"/>
  <c r="DE1" i="4"/>
  <c r="DF1" i="4"/>
  <c r="DG1" i="4"/>
  <c r="DH1" i="4"/>
  <c r="C1" i="4"/>
  <c r="B41" i="2"/>
  <c r="B2" i="2"/>
  <c r="CA13" i="5" l="1"/>
  <c r="CA14" i="5" s="1"/>
  <c r="CA15" i="5" s="1"/>
  <c r="CA16" i="5" s="1"/>
  <c r="CA17" i="5" s="1"/>
  <c r="CA18" i="5" s="1"/>
  <c r="CA19" i="5" s="1"/>
  <c r="CA20" i="5" s="1"/>
  <c r="CA21" i="5" s="1"/>
  <c r="CA22" i="5" s="1"/>
  <c r="CA23" i="5" s="1"/>
  <c r="CA24" i="5" s="1"/>
  <c r="CA25" i="5" s="1"/>
  <c r="CA26" i="5" s="1"/>
  <c r="CA27" i="5" s="1"/>
  <c r="CA28" i="5" s="1"/>
  <c r="CA29" i="5" s="1"/>
  <c r="CA30" i="5" s="1"/>
  <c r="CA31" i="5" s="1"/>
  <c r="CA32" i="5" s="1"/>
  <c r="CA33" i="5" s="1"/>
  <c r="CA34" i="5" s="1"/>
  <c r="CA35" i="5" s="1"/>
  <c r="CA36" i="5" s="1"/>
  <c r="CA37" i="5" s="1"/>
  <c r="CA38" i="5" s="1"/>
  <c r="CA39" i="5" s="1"/>
  <c r="CA40" i="5" s="1"/>
  <c r="CA41" i="5" s="1"/>
  <c r="CA42" i="5" s="1"/>
  <c r="CA43" i="5" s="1"/>
  <c r="CA44" i="5" s="1"/>
  <c r="CA45" i="5" s="1"/>
  <c r="CA46" i="5" s="1"/>
  <c r="CA47" i="5" s="1"/>
  <c r="CA48" i="5" s="1"/>
  <c r="CA49" i="5" s="1"/>
  <c r="CA50" i="5" s="1"/>
  <c r="CA51" i="5" s="1"/>
  <c r="CA52" i="5" s="1"/>
  <c r="CA53" i="5" s="1"/>
  <c r="CA54" i="5" s="1"/>
  <c r="CA55" i="5" s="1"/>
  <c r="CA56" i="5" s="1"/>
  <c r="CA57" i="5" s="1"/>
  <c r="CA58" i="5" s="1"/>
  <c r="CA59" i="5" s="1"/>
  <c r="CA60" i="5" s="1"/>
  <c r="CA61" i="5" s="1"/>
  <c r="CA62" i="5" s="1"/>
  <c r="CA63" i="5" s="1"/>
  <c r="CA64" i="5" s="1"/>
  <c r="CA65" i="5" s="1"/>
  <c r="CA66" i="5" s="1"/>
  <c r="CA67" i="5" s="1"/>
  <c r="CA68" i="5" s="1"/>
  <c r="CA69" i="5" s="1"/>
  <c r="CA70" i="5" s="1"/>
  <c r="CA71" i="5" s="1"/>
  <c r="CA72" i="5" s="1"/>
  <c r="CA73" i="5" s="1"/>
  <c r="CA74" i="5" s="1"/>
  <c r="CA75" i="5" s="1"/>
  <c r="CA76" i="5" s="1"/>
  <c r="CA77" i="5" s="1"/>
  <c r="CA78" i="5" s="1"/>
  <c r="CA79" i="5" s="1"/>
  <c r="CA80" i="5" s="1"/>
  <c r="CA81" i="5" s="1"/>
  <c r="CA82" i="5" s="1"/>
  <c r="CA83" i="5" s="1"/>
  <c r="BZ13" i="5"/>
  <c r="BZ14" i="5" s="1"/>
  <c r="BZ15" i="5" s="1"/>
  <c r="BW13" i="5"/>
  <c r="BW14" i="5" s="1"/>
  <c r="BW15" i="5" s="1"/>
  <c r="BW16" i="5" s="1"/>
  <c r="BT13" i="5"/>
  <c r="BX13" i="5"/>
  <c r="BX14" i="5" s="1"/>
  <c r="BX15" i="5" s="1"/>
  <c r="BX16" i="5" s="1"/>
  <c r="BX17" i="5" s="1"/>
  <c r="BX18" i="5" s="1"/>
  <c r="BX19" i="5" s="1"/>
  <c r="BX20" i="5" s="1"/>
  <c r="BX21" i="5" s="1"/>
  <c r="BX22" i="5" s="1"/>
  <c r="BX23" i="5" s="1"/>
  <c r="BX24" i="5" s="1"/>
  <c r="BX25" i="5" s="1"/>
  <c r="BX26" i="5" s="1"/>
  <c r="BX27" i="5" s="1"/>
  <c r="BX28" i="5" s="1"/>
  <c r="BX29" i="5" s="1"/>
  <c r="BX30" i="5" s="1"/>
  <c r="BX31" i="5" s="1"/>
  <c r="BX32" i="5" s="1"/>
  <c r="BX33" i="5" s="1"/>
  <c r="BX34" i="5" s="1"/>
  <c r="BX35" i="5" s="1"/>
  <c r="BX36" i="5" s="1"/>
  <c r="BX37" i="5" s="1"/>
  <c r="BX38" i="5" s="1"/>
  <c r="BX39" i="5" s="1"/>
  <c r="BX40" i="5" s="1"/>
  <c r="BX41" i="5" s="1"/>
  <c r="BX42" i="5" s="1"/>
  <c r="BX43" i="5" s="1"/>
  <c r="BX44" i="5" s="1"/>
  <c r="BX45" i="5" s="1"/>
  <c r="BX46" i="5" s="1"/>
  <c r="BX47" i="5" s="1"/>
  <c r="BX48" i="5" s="1"/>
  <c r="BX49" i="5" s="1"/>
  <c r="BX50" i="5" s="1"/>
  <c r="BX51" i="5" s="1"/>
  <c r="BX52" i="5" s="1"/>
  <c r="BX53" i="5" s="1"/>
  <c r="BX54" i="5" s="1"/>
  <c r="BX55" i="5" s="1"/>
  <c r="BX56" i="5" s="1"/>
  <c r="BX57" i="5" s="1"/>
  <c r="BX58" i="5" s="1"/>
  <c r="BX59" i="5" s="1"/>
  <c r="BX60" i="5" s="1"/>
  <c r="BX61" i="5" s="1"/>
  <c r="BX62" i="5" s="1"/>
  <c r="BX63" i="5" s="1"/>
  <c r="BX64" i="5" s="1"/>
  <c r="BX65" i="5" s="1"/>
  <c r="BX66" i="5" s="1"/>
  <c r="BX67" i="5" s="1"/>
  <c r="BX68" i="5" s="1"/>
  <c r="BX69" i="5" s="1"/>
  <c r="BX70" i="5" s="1"/>
  <c r="BX71" i="5" s="1"/>
  <c r="BX72" i="5" s="1"/>
  <c r="BX73" i="5" s="1"/>
  <c r="BX74" i="5" s="1"/>
  <c r="BX75" i="5" s="1"/>
  <c r="BX76" i="5" s="1"/>
  <c r="BX77" i="5" s="1"/>
  <c r="BX78" i="5" s="1"/>
  <c r="BX79" i="5" s="1"/>
  <c r="BX80" i="5" s="1"/>
  <c r="BX81" i="5" s="1"/>
  <c r="BX82" i="5" s="1"/>
  <c r="BX83" i="5" s="1"/>
  <c r="BU13" i="5"/>
  <c r="BU14" i="5" s="1"/>
  <c r="BU15" i="5" s="1"/>
  <c r="BU16" i="5" s="1"/>
  <c r="BU17" i="5" s="1"/>
  <c r="BU18" i="5" s="1"/>
  <c r="BU19" i="5" s="1"/>
  <c r="BU20" i="5" s="1"/>
  <c r="BU21" i="5" s="1"/>
  <c r="BU22" i="5" s="1"/>
  <c r="BU23" i="5" s="1"/>
  <c r="BU24" i="5" s="1"/>
  <c r="BU25" i="5" s="1"/>
  <c r="BU26" i="5" s="1"/>
  <c r="BU27" i="5" s="1"/>
  <c r="BU28" i="5" s="1"/>
  <c r="BU29" i="5" s="1"/>
  <c r="BU30" i="5" s="1"/>
  <c r="BU31" i="5" s="1"/>
  <c r="BU32" i="5" s="1"/>
  <c r="BU33" i="5" s="1"/>
  <c r="BU34" i="5" s="1"/>
  <c r="BU35" i="5" s="1"/>
  <c r="BU36" i="5" s="1"/>
  <c r="BU37" i="5" s="1"/>
  <c r="BU38" i="5" s="1"/>
  <c r="BU39" i="5" s="1"/>
  <c r="BU40" i="5" s="1"/>
  <c r="BU41" i="5" s="1"/>
  <c r="BU42" i="5" s="1"/>
  <c r="BU43" i="5" s="1"/>
  <c r="BU44" i="5" s="1"/>
  <c r="BU45" i="5" s="1"/>
  <c r="BU46" i="5" s="1"/>
  <c r="BU47" i="5" s="1"/>
  <c r="BU48" i="5" s="1"/>
  <c r="BU49" i="5" s="1"/>
  <c r="BU50" i="5" s="1"/>
  <c r="BU51" i="5" s="1"/>
  <c r="BU52" i="5" s="1"/>
  <c r="BU53" i="5" s="1"/>
  <c r="BU54" i="5" s="1"/>
  <c r="BU55" i="5" s="1"/>
  <c r="BU56" i="5" s="1"/>
  <c r="BU57" i="5" s="1"/>
  <c r="BU58" i="5" s="1"/>
  <c r="BU59" i="5" s="1"/>
  <c r="BU60" i="5" s="1"/>
  <c r="BU61" i="5" s="1"/>
  <c r="BU62" i="5" s="1"/>
  <c r="BU63" i="5" s="1"/>
  <c r="BU64" i="5" s="1"/>
  <c r="BU65" i="5" s="1"/>
  <c r="BU66" i="5" s="1"/>
  <c r="BU67" i="5" s="1"/>
  <c r="BU68" i="5" s="1"/>
  <c r="BU69" i="5" s="1"/>
  <c r="BU70" i="5" s="1"/>
  <c r="BU71" i="5" s="1"/>
  <c r="BU72" i="5" s="1"/>
  <c r="BU73" i="5" s="1"/>
  <c r="BU74" i="5" s="1"/>
  <c r="BU75" i="5" s="1"/>
  <c r="BU76" i="5" s="1"/>
  <c r="BU77" i="5" s="1"/>
  <c r="BU78" i="5" s="1"/>
  <c r="BU79" i="5" s="1"/>
  <c r="BU80" i="5" s="1"/>
  <c r="BU81" i="5" s="1"/>
  <c r="BU82" i="5" s="1"/>
  <c r="BU83" i="5" s="1"/>
  <c r="CB12" i="5"/>
  <c r="BY12" i="5"/>
  <c r="BV12" i="5"/>
  <c r="BV13" i="5" l="1"/>
  <c r="CB13" i="5"/>
  <c r="BY13" i="5"/>
  <c r="BT14" i="5"/>
  <c r="BW17" i="5"/>
  <c r="BY16" i="5"/>
  <c r="BZ16" i="5"/>
  <c r="CB15" i="5"/>
  <c r="BY15" i="5"/>
  <c r="BY14" i="5"/>
  <c r="CB14" i="5"/>
  <c r="BT15" i="5" l="1"/>
  <c r="BV14" i="5"/>
  <c r="BZ17" i="5"/>
  <c r="CB16" i="5"/>
  <c r="BY17" i="5"/>
  <c r="BW18" i="5"/>
  <c r="BV15" i="5" l="1"/>
  <c r="BT16" i="5"/>
  <c r="CB17" i="5"/>
  <c r="BZ18" i="5"/>
  <c r="BW19" i="5"/>
  <c r="BY18" i="5"/>
  <c r="BV16" i="5" l="1"/>
  <c r="BT17" i="5"/>
  <c r="BW20" i="5"/>
  <c r="BY19" i="5"/>
  <c r="CB18" i="5"/>
  <c r="BZ19" i="5"/>
  <c r="BV17" i="5" l="1"/>
  <c r="BT18" i="5"/>
  <c r="BW21" i="5"/>
  <c r="BY20" i="5"/>
  <c r="BZ20" i="5"/>
  <c r="CB19" i="5"/>
  <c r="BT19" i="5" l="1"/>
  <c r="BV18" i="5"/>
  <c r="BZ21" i="5"/>
  <c r="CB20" i="5"/>
  <c r="BY21" i="5"/>
  <c r="BW22" i="5"/>
  <c r="BT20" i="5" l="1"/>
  <c r="BV19" i="5"/>
  <c r="BW23" i="5"/>
  <c r="BY22" i="5"/>
  <c r="BZ22" i="5"/>
  <c r="CB21" i="5"/>
  <c r="BV20" i="5" l="1"/>
  <c r="BT21" i="5"/>
  <c r="CB22" i="5"/>
  <c r="BZ23" i="5"/>
  <c r="BW24" i="5"/>
  <c r="BY23" i="5"/>
  <c r="BV21" i="5" l="1"/>
  <c r="BT22" i="5"/>
  <c r="BY24" i="5"/>
  <c r="BW25" i="5"/>
  <c r="BZ24" i="5"/>
  <c r="CB23" i="5"/>
  <c r="BV22" i="5" l="1"/>
  <c r="BT23" i="5"/>
  <c r="BZ25" i="5"/>
  <c r="CB24" i="5"/>
  <c r="BY25" i="5"/>
  <c r="BW26" i="5"/>
  <c r="BV23" i="5" l="1"/>
  <c r="BT24" i="5"/>
  <c r="BZ26" i="5"/>
  <c r="CB25" i="5"/>
  <c r="BW27" i="5"/>
  <c r="BY26" i="5"/>
  <c r="BT25" i="5" l="1"/>
  <c r="BV24" i="5"/>
  <c r="BW28" i="5"/>
  <c r="BY27" i="5"/>
  <c r="CB26" i="5"/>
  <c r="BZ27" i="5"/>
  <c r="BT26" i="5" l="1"/>
  <c r="BV25" i="5"/>
  <c r="BW29" i="5"/>
  <c r="BY28" i="5"/>
  <c r="BZ28" i="5"/>
  <c r="CB27" i="5"/>
  <c r="BT27" i="5" l="1"/>
  <c r="BV26" i="5"/>
  <c r="BY29" i="5"/>
  <c r="BW30" i="5"/>
  <c r="CB28" i="5"/>
  <c r="BZ29" i="5"/>
  <c r="BT28" i="5" l="1"/>
  <c r="BV27" i="5"/>
  <c r="BZ30" i="5"/>
  <c r="CB29" i="5"/>
  <c r="BW31" i="5"/>
  <c r="BY30" i="5"/>
  <c r="BT29" i="5" l="1"/>
  <c r="BV28" i="5"/>
  <c r="BW32" i="5"/>
  <c r="BY31" i="5"/>
  <c r="CB30" i="5"/>
  <c r="BZ31" i="5"/>
  <c r="BV29" i="5" l="1"/>
  <c r="BT30" i="5"/>
  <c r="BW33" i="5"/>
  <c r="BY32" i="5"/>
  <c r="BZ32" i="5"/>
  <c r="CB31" i="5"/>
  <c r="BV30" i="5" l="1"/>
  <c r="BT31" i="5"/>
  <c r="BZ33" i="5"/>
  <c r="CB32" i="5"/>
  <c r="BY33" i="5"/>
  <c r="BW34" i="5"/>
  <c r="BV31" i="5" l="1"/>
  <c r="BT32" i="5"/>
  <c r="BW35" i="5"/>
  <c r="BY34" i="5"/>
  <c r="BZ34" i="5"/>
  <c r="CB33" i="5"/>
  <c r="BV32" i="5" l="1"/>
  <c r="BT33" i="5"/>
  <c r="CB34" i="5"/>
  <c r="BZ35" i="5"/>
  <c r="BY35" i="5"/>
  <c r="BW36" i="5"/>
  <c r="BV33" i="5" l="1"/>
  <c r="BT34" i="5"/>
  <c r="BZ36" i="5"/>
  <c r="CB35" i="5"/>
  <c r="BY36" i="5"/>
  <c r="BW37" i="5"/>
  <c r="BV34" i="5" l="1"/>
  <c r="BT35" i="5"/>
  <c r="BY37" i="5"/>
  <c r="BW38" i="5"/>
  <c r="BZ37" i="5"/>
  <c r="CB36" i="5"/>
  <c r="BV35" i="5" l="1"/>
  <c r="BT36" i="5"/>
  <c r="CB37" i="5"/>
  <c r="BZ38" i="5"/>
  <c r="BW39" i="5"/>
  <c r="BY38" i="5"/>
  <c r="BT37" i="5" l="1"/>
  <c r="BV36" i="5"/>
  <c r="BY39" i="5"/>
  <c r="BW40" i="5"/>
  <c r="CB38" i="5"/>
  <c r="BZ39" i="5"/>
  <c r="BT38" i="5" l="1"/>
  <c r="BV37" i="5"/>
  <c r="BZ40" i="5"/>
  <c r="CB39" i="5"/>
  <c r="BW41" i="5"/>
  <c r="BY40" i="5"/>
  <c r="BT39" i="5" l="1"/>
  <c r="BV38" i="5"/>
  <c r="BY41" i="5"/>
  <c r="BW42" i="5"/>
  <c r="BZ41" i="5"/>
  <c r="CB40" i="5"/>
  <c r="BT40" i="5" l="1"/>
  <c r="BV39" i="5"/>
  <c r="CB41" i="5"/>
  <c r="BZ42" i="5"/>
  <c r="BW43" i="5"/>
  <c r="BY42" i="5"/>
  <c r="BT41" i="5" l="1"/>
  <c r="BV40" i="5"/>
  <c r="CB42" i="5"/>
  <c r="BZ43" i="5"/>
  <c r="BW44" i="5"/>
  <c r="BY43" i="5"/>
  <c r="B18" i="2"/>
  <c r="BV41" i="5" l="1"/>
  <c r="BT42" i="5"/>
  <c r="BW45" i="5"/>
  <c r="BY44" i="5"/>
  <c r="BZ44" i="5"/>
  <c r="CB43" i="5"/>
  <c r="G29" i="2"/>
  <c r="C29" i="2"/>
  <c r="BV42" i="5" l="1"/>
  <c r="BT43" i="5"/>
  <c r="CB44" i="5"/>
  <c r="BZ45" i="5"/>
  <c r="BY45" i="5"/>
  <c r="BW46" i="5"/>
  <c r="B26" i="2"/>
  <c r="B23" i="2" s="1"/>
  <c r="BV43" i="5" l="1"/>
  <c r="BT44" i="5"/>
  <c r="BY46" i="5"/>
  <c r="BW47" i="5"/>
  <c r="BZ46" i="5"/>
  <c r="CB45" i="5"/>
  <c r="B10" i="5"/>
  <c r="BT45" i="5" l="1"/>
  <c r="BV44" i="5"/>
  <c r="BW48" i="5"/>
  <c r="BY47" i="5"/>
  <c r="BZ47" i="5"/>
  <c r="CB46" i="5"/>
  <c r="B27" i="2"/>
  <c r="BT46" i="5" l="1"/>
  <c r="BV45" i="5"/>
  <c r="CB47" i="5"/>
  <c r="BZ48" i="5"/>
  <c r="BY48" i="5"/>
  <c r="BW49" i="5"/>
  <c r="D2" i="18"/>
  <c r="C2" i="18"/>
  <c r="B2" i="18"/>
  <c r="A2" i="18"/>
  <c r="BV46" i="5" l="1"/>
  <c r="BT47" i="5"/>
  <c r="BZ49" i="5"/>
  <c r="CB48" i="5"/>
  <c r="BY49" i="5"/>
  <c r="BW50" i="5"/>
  <c r="C4" i="15"/>
  <c r="D8" i="12"/>
  <c r="E11" i="10"/>
  <c r="BV47" i="5" l="1"/>
  <c r="BT48" i="5"/>
  <c r="BY50" i="5"/>
  <c r="BW51" i="5"/>
  <c r="BZ50" i="5"/>
  <c r="CB49" i="5"/>
  <c r="B11" i="15"/>
  <c r="B10" i="15"/>
  <c r="B9" i="15"/>
  <c r="B8" i="15"/>
  <c r="B7" i="15"/>
  <c r="B6" i="15"/>
  <c r="B5" i="15"/>
  <c r="B4" i="15"/>
  <c r="B3" i="15"/>
  <c r="B2" i="15"/>
  <c r="BT49" i="5" l="1"/>
  <c r="BV48" i="5"/>
  <c r="BW52" i="5"/>
  <c r="BY51" i="5"/>
  <c r="BZ51" i="5"/>
  <c r="CB50" i="5"/>
  <c r="B10" i="12"/>
  <c r="BT50" i="5" l="1"/>
  <c r="BV49" i="5"/>
  <c r="BY52" i="5"/>
  <c r="BW53" i="5"/>
  <c r="CB51" i="5"/>
  <c r="BZ52" i="5"/>
  <c r="D84" i="5"/>
  <c r="BT51" i="5" l="1"/>
  <c r="BV50" i="5"/>
  <c r="BZ53" i="5"/>
  <c r="CB52" i="5"/>
  <c r="BY53" i="5"/>
  <c r="BW54" i="5"/>
  <c r="B2" i="16"/>
  <c r="A2" i="16"/>
  <c r="C3" i="13"/>
  <c r="C4" i="13"/>
  <c r="C5" i="13"/>
  <c r="C2" i="13"/>
  <c r="A3" i="13"/>
  <c r="A4" i="13"/>
  <c r="A5" i="13"/>
  <c r="B3" i="13"/>
  <c r="B4" i="13"/>
  <c r="B5" i="13"/>
  <c r="B2" i="13"/>
  <c r="BT52" i="5" l="1"/>
  <c r="BV51" i="5"/>
  <c r="BZ54" i="5"/>
  <c r="CB53" i="5"/>
  <c r="BY54" i="5"/>
  <c r="BW55" i="5"/>
  <c r="F5" i="5"/>
  <c r="DK5" i="4" s="1"/>
  <c r="E5" i="5"/>
  <c r="DJ4" i="4" s="1"/>
  <c r="D5" i="5"/>
  <c r="DI2" i="4" s="1"/>
  <c r="BT53" i="5" l="1"/>
  <c r="BV52" i="5"/>
  <c r="BW56" i="5"/>
  <c r="BY55" i="5"/>
  <c r="CB54" i="5"/>
  <c r="BZ55" i="5"/>
  <c r="DJ25" i="4"/>
  <c r="DJ9" i="4"/>
  <c r="DJ73" i="4"/>
  <c r="DJ41" i="4"/>
  <c r="DJ57" i="4"/>
  <c r="DJ67" i="4"/>
  <c r="DJ51" i="4"/>
  <c r="DJ35" i="4"/>
  <c r="DJ19" i="4"/>
  <c r="DJ3" i="4"/>
  <c r="DJ65" i="4"/>
  <c r="DJ49" i="4"/>
  <c r="DJ33" i="4"/>
  <c r="DJ17" i="4"/>
  <c r="DJ59" i="4"/>
  <c r="DJ43" i="4"/>
  <c r="DJ27" i="4"/>
  <c r="DJ11" i="4"/>
  <c r="DK35" i="4"/>
  <c r="DK3" i="4"/>
  <c r="DK67" i="4"/>
  <c r="DK46" i="4"/>
  <c r="DK14" i="4"/>
  <c r="DK62" i="4"/>
  <c r="DK30" i="4"/>
  <c r="DK51" i="4"/>
  <c r="DK19" i="4"/>
  <c r="DK72" i="4"/>
  <c r="DK61" i="4"/>
  <c r="DK56" i="4"/>
  <c r="DK45" i="4"/>
  <c r="DK40" i="4"/>
  <c r="DK29" i="4"/>
  <c r="DK24" i="4"/>
  <c r="DK13" i="4"/>
  <c r="DK8" i="4"/>
  <c r="DK71" i="4"/>
  <c r="DK65" i="4"/>
  <c r="DK55" i="4"/>
  <c r="DK49" i="4"/>
  <c r="DK39" i="4"/>
  <c r="DK33" i="4"/>
  <c r="DK23" i="4"/>
  <c r="DK17" i="4"/>
  <c r="DK7" i="4"/>
  <c r="DK2" i="4"/>
  <c r="DK68" i="4"/>
  <c r="DK58" i="4"/>
  <c r="DK52" i="4"/>
  <c r="DK42" i="4"/>
  <c r="DK36" i="4"/>
  <c r="DK26" i="4"/>
  <c r="DK20" i="4"/>
  <c r="DK10" i="4"/>
  <c r="DK4" i="4"/>
  <c r="DK73" i="4"/>
  <c r="DK70" i="4"/>
  <c r="DK64" i="4"/>
  <c r="DK60" i="4"/>
  <c r="DK57" i="4"/>
  <c r="DK54" i="4"/>
  <c r="DK48" i="4"/>
  <c r="DK44" i="4"/>
  <c r="DK41" i="4"/>
  <c r="DK38" i="4"/>
  <c r="DK32" i="4"/>
  <c r="DK28" i="4"/>
  <c r="DK25" i="4"/>
  <c r="DK22" i="4"/>
  <c r="DK16" i="4"/>
  <c r="DK12" i="4"/>
  <c r="DK9" i="4"/>
  <c r="DK6" i="4"/>
  <c r="DK69" i="4"/>
  <c r="DK66" i="4"/>
  <c r="DK63" i="4"/>
  <c r="DK59" i="4"/>
  <c r="DK53" i="4"/>
  <c r="DK50" i="4"/>
  <c r="DK47" i="4"/>
  <c r="DK43" i="4"/>
  <c r="DK37" i="4"/>
  <c r="DK34" i="4"/>
  <c r="DK31" i="4"/>
  <c r="DK27" i="4"/>
  <c r="DK21" i="4"/>
  <c r="DK18" i="4"/>
  <c r="DK15" i="4"/>
  <c r="DK11" i="4"/>
  <c r="DJ71" i="4"/>
  <c r="DJ63" i="4"/>
  <c r="DJ55" i="4"/>
  <c r="DJ47" i="4"/>
  <c r="DJ39" i="4"/>
  <c r="DJ31" i="4"/>
  <c r="DJ23" i="4"/>
  <c r="DJ15" i="4"/>
  <c r="DJ7" i="4"/>
  <c r="DJ69" i="4"/>
  <c r="DJ61" i="4"/>
  <c r="DJ53" i="4"/>
  <c r="DJ45" i="4"/>
  <c r="DJ37" i="4"/>
  <c r="DJ29" i="4"/>
  <c r="DJ21" i="4"/>
  <c r="DJ13" i="4"/>
  <c r="DJ5" i="4"/>
  <c r="DJ70" i="4"/>
  <c r="DJ66" i="4"/>
  <c r="DJ62" i="4"/>
  <c r="DJ58" i="4"/>
  <c r="DJ54" i="4"/>
  <c r="DJ50" i="4"/>
  <c r="DJ44" i="4"/>
  <c r="DJ40" i="4"/>
  <c r="DJ34" i="4"/>
  <c r="DJ30" i="4"/>
  <c r="DJ24" i="4"/>
  <c r="DJ20" i="4"/>
  <c r="DJ16" i="4"/>
  <c r="DJ12" i="4"/>
  <c r="DJ10" i="4"/>
  <c r="DJ6" i="4"/>
  <c r="DJ2" i="4"/>
  <c r="DJ72" i="4"/>
  <c r="DJ68" i="4"/>
  <c r="DJ64" i="4"/>
  <c r="DJ60" i="4"/>
  <c r="DJ56" i="4"/>
  <c r="DJ52" i="4"/>
  <c r="DJ48" i="4"/>
  <c r="DJ46" i="4"/>
  <c r="DJ42" i="4"/>
  <c r="DJ38" i="4"/>
  <c r="DJ36" i="4"/>
  <c r="DJ32" i="4"/>
  <c r="DJ28" i="4"/>
  <c r="DJ26" i="4"/>
  <c r="DJ22" i="4"/>
  <c r="DJ18" i="4"/>
  <c r="DJ14" i="4"/>
  <c r="DJ8" i="4"/>
  <c r="E3" i="15"/>
  <c r="E4" i="15"/>
  <c r="E5" i="15"/>
  <c r="E6" i="15"/>
  <c r="E7" i="15"/>
  <c r="E8" i="15"/>
  <c r="E9" i="15"/>
  <c r="E10" i="15"/>
  <c r="E11" i="15"/>
  <c r="D11" i="15"/>
  <c r="D10" i="15"/>
  <c r="D9" i="15"/>
  <c r="D8" i="15"/>
  <c r="D7" i="15"/>
  <c r="D6" i="15"/>
  <c r="D5" i="15"/>
  <c r="D4" i="15"/>
  <c r="D3" i="15"/>
  <c r="C11" i="15"/>
  <c r="C10" i="15"/>
  <c r="C9" i="15"/>
  <c r="C8" i="15"/>
  <c r="C7" i="15"/>
  <c r="C6" i="15"/>
  <c r="C5" i="15"/>
  <c r="C3" i="15"/>
  <c r="D2" i="15"/>
  <c r="E2" i="15"/>
  <c r="C2" i="15"/>
  <c r="A3" i="15"/>
  <c r="A4" i="15"/>
  <c r="A5" i="15"/>
  <c r="A6" i="15"/>
  <c r="A7" i="15"/>
  <c r="A8" i="15"/>
  <c r="A9" i="15"/>
  <c r="A10" i="15"/>
  <c r="A11" i="15"/>
  <c r="A2" i="15"/>
  <c r="B3" i="14"/>
  <c r="C3" i="14"/>
  <c r="D3" i="14"/>
  <c r="B4" i="14"/>
  <c r="C4" i="14"/>
  <c r="D4" i="14"/>
  <c r="B5" i="14"/>
  <c r="C5" i="14"/>
  <c r="D5" i="14"/>
  <c r="B6" i="14"/>
  <c r="C6" i="14"/>
  <c r="D6" i="14"/>
  <c r="B7" i="14"/>
  <c r="C7" i="14"/>
  <c r="D7" i="14"/>
  <c r="B8" i="14"/>
  <c r="C8" i="14"/>
  <c r="D8" i="14"/>
  <c r="B9" i="14"/>
  <c r="C9" i="14"/>
  <c r="D9" i="14"/>
  <c r="B10" i="14"/>
  <c r="C10" i="14"/>
  <c r="D10" i="14"/>
  <c r="B11" i="14"/>
  <c r="C11" i="14"/>
  <c r="D11" i="14"/>
  <c r="C2" i="14"/>
  <c r="D2" i="14"/>
  <c r="B2" i="14"/>
  <c r="A11" i="14"/>
  <c r="A3" i="14"/>
  <c r="A4" i="14"/>
  <c r="A5" i="14"/>
  <c r="A6" i="14"/>
  <c r="A7" i="14"/>
  <c r="A8" i="14"/>
  <c r="A9" i="14"/>
  <c r="A10" i="14"/>
  <c r="A2" i="14"/>
  <c r="BT54" i="5" l="1"/>
  <c r="BV53" i="5"/>
  <c r="CB55" i="5"/>
  <c r="BZ56" i="5"/>
  <c r="BY56" i="5"/>
  <c r="BW57" i="5"/>
  <c r="P2" i="4"/>
  <c r="P3" i="4"/>
  <c r="B5" i="4"/>
  <c r="B6" i="4"/>
  <c r="B7" i="4"/>
  <c r="B8" i="4"/>
  <c r="B9" i="4"/>
  <c r="B10" i="4"/>
  <c r="DI3" i="4"/>
  <c r="DI4" i="4"/>
  <c r="DI5" i="4"/>
  <c r="DI6" i="4"/>
  <c r="DI7" i="4"/>
  <c r="DI8" i="4"/>
  <c r="DI9" i="4"/>
  <c r="DI10" i="4"/>
  <c r="DI11" i="4"/>
  <c r="DI12" i="4"/>
  <c r="DI13" i="4"/>
  <c r="DI14" i="4"/>
  <c r="DI15" i="4"/>
  <c r="DI16" i="4"/>
  <c r="DI17" i="4"/>
  <c r="DI18" i="4"/>
  <c r="DI19" i="4"/>
  <c r="DI20" i="4"/>
  <c r="DI21" i="4"/>
  <c r="DI22" i="4"/>
  <c r="DI23" i="4"/>
  <c r="DI24" i="4"/>
  <c r="DI25" i="4"/>
  <c r="DI26" i="4"/>
  <c r="DI27" i="4"/>
  <c r="C72" i="4"/>
  <c r="C73" i="4"/>
  <c r="A72" i="4"/>
  <c r="A73" i="4"/>
  <c r="B72" i="4"/>
  <c r="B73" i="4"/>
  <c r="O4" i="6"/>
  <c r="O3" i="6"/>
  <c r="O2" i="6"/>
  <c r="AY3" i="4"/>
  <c r="AZ3" i="4"/>
  <c r="BA3" i="4"/>
  <c r="BB3" i="4"/>
  <c r="BC3" i="4"/>
  <c r="BD3" i="4"/>
  <c r="BE3" i="4"/>
  <c r="BF3" i="4"/>
  <c r="BG3" i="4"/>
  <c r="BH3" i="4"/>
  <c r="BI3" i="4"/>
  <c r="BJ3" i="4"/>
  <c r="BK3" i="4"/>
  <c r="BL3" i="4"/>
  <c r="BM3" i="4"/>
  <c r="BN3" i="4"/>
  <c r="BO3" i="4"/>
  <c r="BP3" i="4"/>
  <c r="BQ3" i="4"/>
  <c r="BR3" i="4"/>
  <c r="BS3" i="4"/>
  <c r="BT3" i="4"/>
  <c r="BU3" i="4"/>
  <c r="BV3" i="4"/>
  <c r="BW3" i="4"/>
  <c r="BX3" i="4"/>
  <c r="BY3" i="4"/>
  <c r="BZ3" i="4"/>
  <c r="CA3" i="4"/>
  <c r="CB3" i="4"/>
  <c r="CC3" i="4"/>
  <c r="CD3" i="4"/>
  <c r="CE3" i="4"/>
  <c r="CF3" i="4"/>
  <c r="CG3" i="4"/>
  <c r="CH3" i="4"/>
  <c r="CI3" i="4"/>
  <c r="CJ3" i="4"/>
  <c r="CK3" i="4"/>
  <c r="CL3" i="4"/>
  <c r="CM3" i="4"/>
  <c r="CN3" i="4"/>
  <c r="CO3" i="4"/>
  <c r="CP3" i="4"/>
  <c r="CQ3" i="4"/>
  <c r="CR3" i="4"/>
  <c r="CS3" i="4"/>
  <c r="CT3" i="4"/>
  <c r="CU3" i="4"/>
  <c r="CV3" i="4"/>
  <c r="CW3" i="4"/>
  <c r="CX3" i="4"/>
  <c r="CY3" i="4"/>
  <c r="CZ3" i="4"/>
  <c r="DA3" i="4"/>
  <c r="DB3" i="4"/>
  <c r="DC3" i="4"/>
  <c r="DD3" i="4"/>
  <c r="DE3" i="4"/>
  <c r="DF3" i="4"/>
  <c r="DG3" i="4"/>
  <c r="DH3" i="4"/>
  <c r="AY4" i="4"/>
  <c r="AZ4" i="4"/>
  <c r="BA4" i="4"/>
  <c r="BB4" i="4"/>
  <c r="BC4" i="4"/>
  <c r="BD4" i="4"/>
  <c r="BE4" i="4"/>
  <c r="BF4" i="4"/>
  <c r="BG4" i="4"/>
  <c r="BH4" i="4"/>
  <c r="BI4" i="4"/>
  <c r="BJ4" i="4"/>
  <c r="BK4" i="4"/>
  <c r="BL4" i="4"/>
  <c r="BM4" i="4"/>
  <c r="BN4" i="4"/>
  <c r="BO4" i="4"/>
  <c r="BP4" i="4"/>
  <c r="BQ4" i="4"/>
  <c r="BR4" i="4"/>
  <c r="BS4" i="4"/>
  <c r="BT4" i="4"/>
  <c r="BU4" i="4"/>
  <c r="BV4" i="4"/>
  <c r="BW4" i="4"/>
  <c r="BX4" i="4"/>
  <c r="BY4" i="4"/>
  <c r="BZ4" i="4"/>
  <c r="CA4" i="4"/>
  <c r="CB4" i="4"/>
  <c r="CC4" i="4"/>
  <c r="CD4" i="4"/>
  <c r="CE4" i="4"/>
  <c r="CF4" i="4"/>
  <c r="CG4" i="4"/>
  <c r="CH4" i="4"/>
  <c r="CI4" i="4"/>
  <c r="CJ4" i="4"/>
  <c r="CK4" i="4"/>
  <c r="CL4" i="4"/>
  <c r="CM4" i="4"/>
  <c r="CN4" i="4"/>
  <c r="CO4" i="4"/>
  <c r="CP4" i="4"/>
  <c r="CQ4" i="4"/>
  <c r="CR4" i="4"/>
  <c r="CS4" i="4"/>
  <c r="CT4" i="4"/>
  <c r="CU4" i="4"/>
  <c r="CV4" i="4"/>
  <c r="CW4" i="4"/>
  <c r="CX4" i="4"/>
  <c r="CY4" i="4"/>
  <c r="CZ4" i="4"/>
  <c r="DA4" i="4"/>
  <c r="DB4" i="4"/>
  <c r="DC4" i="4"/>
  <c r="DD4" i="4"/>
  <c r="DE4" i="4"/>
  <c r="DF4" i="4"/>
  <c r="DG4" i="4"/>
  <c r="DH4" i="4"/>
  <c r="AY5" i="4"/>
  <c r="AZ5" i="4"/>
  <c r="BA5" i="4"/>
  <c r="BB5" i="4"/>
  <c r="BC5" i="4"/>
  <c r="BD5" i="4"/>
  <c r="BE5" i="4"/>
  <c r="BF5" i="4"/>
  <c r="BG5" i="4"/>
  <c r="BH5" i="4"/>
  <c r="BI5" i="4"/>
  <c r="BJ5" i="4"/>
  <c r="BK5" i="4"/>
  <c r="BL5" i="4"/>
  <c r="BM5" i="4"/>
  <c r="BN5" i="4"/>
  <c r="BO5" i="4"/>
  <c r="BP5" i="4"/>
  <c r="BQ5" i="4"/>
  <c r="BR5" i="4"/>
  <c r="BS5" i="4"/>
  <c r="BT5" i="4"/>
  <c r="BU5" i="4"/>
  <c r="BV5" i="4"/>
  <c r="BW5" i="4"/>
  <c r="BX5" i="4"/>
  <c r="BY5" i="4"/>
  <c r="BZ5" i="4"/>
  <c r="CA5" i="4"/>
  <c r="CB5" i="4"/>
  <c r="CC5" i="4"/>
  <c r="CD5" i="4"/>
  <c r="CE5" i="4"/>
  <c r="CF5" i="4"/>
  <c r="CG5" i="4"/>
  <c r="CH5" i="4"/>
  <c r="CI5" i="4"/>
  <c r="CJ5" i="4"/>
  <c r="CK5" i="4"/>
  <c r="CL5" i="4"/>
  <c r="CM5" i="4"/>
  <c r="CN5" i="4"/>
  <c r="CO5" i="4"/>
  <c r="CP5" i="4"/>
  <c r="CQ5" i="4"/>
  <c r="CR5" i="4"/>
  <c r="CS5" i="4"/>
  <c r="CT5" i="4"/>
  <c r="CU5" i="4"/>
  <c r="CV5" i="4"/>
  <c r="CW5" i="4"/>
  <c r="CX5" i="4"/>
  <c r="CY5" i="4"/>
  <c r="CZ5" i="4"/>
  <c r="DA5" i="4"/>
  <c r="DB5" i="4"/>
  <c r="DC5" i="4"/>
  <c r="DD5" i="4"/>
  <c r="DE5" i="4"/>
  <c r="DF5" i="4"/>
  <c r="DG5" i="4"/>
  <c r="DH5" i="4"/>
  <c r="AY6" i="4"/>
  <c r="AZ6" i="4"/>
  <c r="BA6" i="4"/>
  <c r="BB6" i="4"/>
  <c r="BC6" i="4"/>
  <c r="BD6" i="4"/>
  <c r="BE6" i="4"/>
  <c r="BF6" i="4"/>
  <c r="BG6" i="4"/>
  <c r="BH6" i="4"/>
  <c r="BI6" i="4"/>
  <c r="BJ6" i="4"/>
  <c r="BK6" i="4"/>
  <c r="BL6" i="4"/>
  <c r="BM6" i="4"/>
  <c r="BN6" i="4"/>
  <c r="BO6" i="4"/>
  <c r="BP6" i="4"/>
  <c r="BQ6" i="4"/>
  <c r="BR6" i="4"/>
  <c r="BS6" i="4"/>
  <c r="BT6" i="4"/>
  <c r="BU6" i="4"/>
  <c r="BV6" i="4"/>
  <c r="BW6" i="4"/>
  <c r="BX6" i="4"/>
  <c r="BY6" i="4"/>
  <c r="BZ6" i="4"/>
  <c r="CA6" i="4"/>
  <c r="CB6" i="4"/>
  <c r="CC6" i="4"/>
  <c r="CD6" i="4"/>
  <c r="CE6" i="4"/>
  <c r="CF6" i="4"/>
  <c r="CG6" i="4"/>
  <c r="CH6" i="4"/>
  <c r="CI6" i="4"/>
  <c r="CJ6" i="4"/>
  <c r="CK6" i="4"/>
  <c r="CL6" i="4"/>
  <c r="CM6" i="4"/>
  <c r="CN6" i="4"/>
  <c r="CO6" i="4"/>
  <c r="CP6" i="4"/>
  <c r="CQ6" i="4"/>
  <c r="CR6" i="4"/>
  <c r="CS6" i="4"/>
  <c r="CT6" i="4"/>
  <c r="CU6" i="4"/>
  <c r="CV6" i="4"/>
  <c r="CW6" i="4"/>
  <c r="CX6" i="4"/>
  <c r="CY6" i="4"/>
  <c r="CZ6" i="4"/>
  <c r="DA6" i="4"/>
  <c r="DB6" i="4"/>
  <c r="DC6" i="4"/>
  <c r="DD6" i="4"/>
  <c r="DE6" i="4"/>
  <c r="DF6" i="4"/>
  <c r="DG6" i="4"/>
  <c r="DH6" i="4"/>
  <c r="AY7" i="4"/>
  <c r="AZ7" i="4"/>
  <c r="BA7" i="4"/>
  <c r="BB7" i="4"/>
  <c r="BC7" i="4"/>
  <c r="BD7" i="4"/>
  <c r="BE7" i="4"/>
  <c r="BF7" i="4"/>
  <c r="BG7" i="4"/>
  <c r="BH7" i="4"/>
  <c r="BI7" i="4"/>
  <c r="BJ7" i="4"/>
  <c r="BK7" i="4"/>
  <c r="BL7" i="4"/>
  <c r="BM7" i="4"/>
  <c r="BN7" i="4"/>
  <c r="BO7" i="4"/>
  <c r="BP7" i="4"/>
  <c r="BQ7" i="4"/>
  <c r="BR7" i="4"/>
  <c r="BS7" i="4"/>
  <c r="BT7" i="4"/>
  <c r="BU7" i="4"/>
  <c r="BV7" i="4"/>
  <c r="BW7" i="4"/>
  <c r="BX7" i="4"/>
  <c r="BY7" i="4"/>
  <c r="BZ7" i="4"/>
  <c r="CA7" i="4"/>
  <c r="CB7" i="4"/>
  <c r="CC7" i="4"/>
  <c r="CD7" i="4"/>
  <c r="CE7" i="4"/>
  <c r="CF7" i="4"/>
  <c r="CG7" i="4"/>
  <c r="CH7" i="4"/>
  <c r="CI7" i="4"/>
  <c r="CJ7" i="4"/>
  <c r="CK7" i="4"/>
  <c r="CL7" i="4"/>
  <c r="CM7" i="4"/>
  <c r="CN7" i="4"/>
  <c r="CO7" i="4"/>
  <c r="CP7" i="4"/>
  <c r="CQ7" i="4"/>
  <c r="CR7" i="4"/>
  <c r="CS7" i="4"/>
  <c r="CT7" i="4"/>
  <c r="CU7" i="4"/>
  <c r="CV7" i="4"/>
  <c r="CW7" i="4"/>
  <c r="CX7" i="4"/>
  <c r="CY7" i="4"/>
  <c r="CZ7" i="4"/>
  <c r="DA7" i="4"/>
  <c r="DB7" i="4"/>
  <c r="DC7" i="4"/>
  <c r="DD7" i="4"/>
  <c r="DE7" i="4"/>
  <c r="DF7" i="4"/>
  <c r="DG7" i="4"/>
  <c r="DH7" i="4"/>
  <c r="AY8" i="4"/>
  <c r="AZ8" i="4"/>
  <c r="BA8" i="4"/>
  <c r="BB8" i="4"/>
  <c r="BC8" i="4"/>
  <c r="BD8" i="4"/>
  <c r="BE8" i="4"/>
  <c r="BF8" i="4"/>
  <c r="BG8" i="4"/>
  <c r="BH8" i="4"/>
  <c r="BI8" i="4"/>
  <c r="BJ8" i="4"/>
  <c r="BK8" i="4"/>
  <c r="BL8" i="4"/>
  <c r="BM8" i="4"/>
  <c r="BN8" i="4"/>
  <c r="BO8" i="4"/>
  <c r="BP8" i="4"/>
  <c r="BQ8" i="4"/>
  <c r="BR8" i="4"/>
  <c r="BS8" i="4"/>
  <c r="BT8" i="4"/>
  <c r="BU8" i="4"/>
  <c r="BV8" i="4"/>
  <c r="BW8" i="4"/>
  <c r="BX8" i="4"/>
  <c r="BY8" i="4"/>
  <c r="BZ8" i="4"/>
  <c r="CA8" i="4"/>
  <c r="CB8" i="4"/>
  <c r="CC8" i="4"/>
  <c r="CD8" i="4"/>
  <c r="CE8" i="4"/>
  <c r="CF8" i="4"/>
  <c r="CG8" i="4"/>
  <c r="CH8" i="4"/>
  <c r="CI8" i="4"/>
  <c r="CJ8" i="4"/>
  <c r="CK8" i="4"/>
  <c r="CL8" i="4"/>
  <c r="CM8" i="4"/>
  <c r="CN8" i="4"/>
  <c r="CO8" i="4"/>
  <c r="CP8" i="4"/>
  <c r="CQ8" i="4"/>
  <c r="CR8" i="4"/>
  <c r="CS8" i="4"/>
  <c r="CT8" i="4"/>
  <c r="CU8" i="4"/>
  <c r="CV8" i="4"/>
  <c r="CW8" i="4"/>
  <c r="CX8" i="4"/>
  <c r="CY8" i="4"/>
  <c r="CZ8" i="4"/>
  <c r="DA8" i="4"/>
  <c r="DB8" i="4"/>
  <c r="DC8" i="4"/>
  <c r="DD8" i="4"/>
  <c r="DE8" i="4"/>
  <c r="DF8" i="4"/>
  <c r="DG8" i="4"/>
  <c r="DH8" i="4"/>
  <c r="AY9" i="4"/>
  <c r="AZ9" i="4"/>
  <c r="BA9" i="4"/>
  <c r="BB9" i="4"/>
  <c r="BC9" i="4"/>
  <c r="BD9" i="4"/>
  <c r="BE9" i="4"/>
  <c r="BF9" i="4"/>
  <c r="BG9" i="4"/>
  <c r="BH9" i="4"/>
  <c r="BI9" i="4"/>
  <c r="BJ9" i="4"/>
  <c r="BK9" i="4"/>
  <c r="BL9" i="4"/>
  <c r="BM9" i="4"/>
  <c r="BN9" i="4"/>
  <c r="BO9" i="4"/>
  <c r="BP9" i="4"/>
  <c r="BQ9" i="4"/>
  <c r="BR9" i="4"/>
  <c r="BS9" i="4"/>
  <c r="BT9" i="4"/>
  <c r="BU9" i="4"/>
  <c r="BV9" i="4"/>
  <c r="BW9" i="4"/>
  <c r="BX9" i="4"/>
  <c r="BY9" i="4"/>
  <c r="BZ9" i="4"/>
  <c r="CA9" i="4"/>
  <c r="CB9" i="4"/>
  <c r="CC9" i="4"/>
  <c r="CD9" i="4"/>
  <c r="CE9" i="4"/>
  <c r="CF9" i="4"/>
  <c r="CG9" i="4"/>
  <c r="CH9" i="4"/>
  <c r="CI9" i="4"/>
  <c r="CJ9" i="4"/>
  <c r="CK9" i="4"/>
  <c r="CL9" i="4"/>
  <c r="CM9" i="4"/>
  <c r="CN9" i="4"/>
  <c r="CO9" i="4"/>
  <c r="CP9" i="4"/>
  <c r="CQ9" i="4"/>
  <c r="CR9" i="4"/>
  <c r="CS9" i="4"/>
  <c r="CT9" i="4"/>
  <c r="CU9" i="4"/>
  <c r="CV9" i="4"/>
  <c r="CW9" i="4"/>
  <c r="CX9" i="4"/>
  <c r="CY9" i="4"/>
  <c r="CZ9" i="4"/>
  <c r="DA9" i="4"/>
  <c r="DB9" i="4"/>
  <c r="DC9" i="4"/>
  <c r="DD9" i="4"/>
  <c r="DE9" i="4"/>
  <c r="DF9" i="4"/>
  <c r="DG9" i="4"/>
  <c r="DH9" i="4"/>
  <c r="AY10" i="4"/>
  <c r="AZ10" i="4"/>
  <c r="BA10" i="4"/>
  <c r="BB10" i="4"/>
  <c r="BC10" i="4"/>
  <c r="BD10" i="4"/>
  <c r="BE10" i="4"/>
  <c r="BF10" i="4"/>
  <c r="BG10" i="4"/>
  <c r="BH10" i="4"/>
  <c r="BI10" i="4"/>
  <c r="BJ10" i="4"/>
  <c r="BK10" i="4"/>
  <c r="BL10" i="4"/>
  <c r="BM10" i="4"/>
  <c r="BN10" i="4"/>
  <c r="BO10" i="4"/>
  <c r="BP10" i="4"/>
  <c r="BQ10" i="4"/>
  <c r="BR10" i="4"/>
  <c r="BS10" i="4"/>
  <c r="BT10" i="4"/>
  <c r="BU10" i="4"/>
  <c r="BV10" i="4"/>
  <c r="BW10" i="4"/>
  <c r="BX10" i="4"/>
  <c r="BY10" i="4"/>
  <c r="BZ10" i="4"/>
  <c r="CA10" i="4"/>
  <c r="CB10" i="4"/>
  <c r="CC10" i="4"/>
  <c r="CD10" i="4"/>
  <c r="CE10" i="4"/>
  <c r="CF10" i="4"/>
  <c r="CG10" i="4"/>
  <c r="CH10" i="4"/>
  <c r="CI10" i="4"/>
  <c r="CJ10" i="4"/>
  <c r="CK10" i="4"/>
  <c r="CL10" i="4"/>
  <c r="CM10" i="4"/>
  <c r="CN10" i="4"/>
  <c r="CO10" i="4"/>
  <c r="CP10" i="4"/>
  <c r="CQ10" i="4"/>
  <c r="CR10" i="4"/>
  <c r="CS10" i="4"/>
  <c r="CT10" i="4"/>
  <c r="CU10" i="4"/>
  <c r="CV10" i="4"/>
  <c r="CW10" i="4"/>
  <c r="CX10" i="4"/>
  <c r="CY10" i="4"/>
  <c r="CZ10" i="4"/>
  <c r="DA10" i="4"/>
  <c r="DB10" i="4"/>
  <c r="DC10" i="4"/>
  <c r="DD10" i="4"/>
  <c r="DE10" i="4"/>
  <c r="DF10" i="4"/>
  <c r="DG10" i="4"/>
  <c r="DH10" i="4"/>
  <c r="AY11" i="4"/>
  <c r="AZ11" i="4"/>
  <c r="BA11" i="4"/>
  <c r="BB11" i="4"/>
  <c r="BC11" i="4"/>
  <c r="BD11" i="4"/>
  <c r="BE11" i="4"/>
  <c r="BF11" i="4"/>
  <c r="BG11" i="4"/>
  <c r="BH11" i="4"/>
  <c r="BI11" i="4"/>
  <c r="BJ11" i="4"/>
  <c r="BK11" i="4"/>
  <c r="BL11" i="4"/>
  <c r="BM11" i="4"/>
  <c r="BN11" i="4"/>
  <c r="BO11" i="4"/>
  <c r="BP11" i="4"/>
  <c r="BQ11" i="4"/>
  <c r="BR11" i="4"/>
  <c r="BS11" i="4"/>
  <c r="BT11" i="4"/>
  <c r="BU11" i="4"/>
  <c r="BV11" i="4"/>
  <c r="BW11" i="4"/>
  <c r="BX11" i="4"/>
  <c r="BY11" i="4"/>
  <c r="BZ11" i="4"/>
  <c r="CA11" i="4"/>
  <c r="CB11" i="4"/>
  <c r="CC11" i="4"/>
  <c r="CD11" i="4"/>
  <c r="CE11" i="4"/>
  <c r="CF11" i="4"/>
  <c r="CG11" i="4"/>
  <c r="CH11" i="4"/>
  <c r="CI11" i="4"/>
  <c r="CJ11" i="4"/>
  <c r="CK11" i="4"/>
  <c r="CL11" i="4"/>
  <c r="CM11" i="4"/>
  <c r="CN11" i="4"/>
  <c r="CO11" i="4"/>
  <c r="CP11" i="4"/>
  <c r="CQ11" i="4"/>
  <c r="CR11" i="4"/>
  <c r="CS11" i="4"/>
  <c r="CT11" i="4"/>
  <c r="CU11" i="4"/>
  <c r="CV11" i="4"/>
  <c r="CW11" i="4"/>
  <c r="CX11" i="4"/>
  <c r="CY11" i="4"/>
  <c r="CZ11" i="4"/>
  <c r="DA11" i="4"/>
  <c r="DB11" i="4"/>
  <c r="DC11" i="4"/>
  <c r="DD11" i="4"/>
  <c r="DE11" i="4"/>
  <c r="DF11" i="4"/>
  <c r="DG11" i="4"/>
  <c r="DH11" i="4"/>
  <c r="AY12" i="4"/>
  <c r="AZ12" i="4"/>
  <c r="BA12" i="4"/>
  <c r="BB12" i="4"/>
  <c r="BC12" i="4"/>
  <c r="BD12" i="4"/>
  <c r="BE12" i="4"/>
  <c r="BF12" i="4"/>
  <c r="BG12" i="4"/>
  <c r="BH12" i="4"/>
  <c r="BI12" i="4"/>
  <c r="BJ12" i="4"/>
  <c r="BK12" i="4"/>
  <c r="BL12" i="4"/>
  <c r="BM12" i="4"/>
  <c r="BN12" i="4"/>
  <c r="BO12" i="4"/>
  <c r="BP12" i="4"/>
  <c r="BQ12" i="4"/>
  <c r="BR12" i="4"/>
  <c r="BS12" i="4"/>
  <c r="BT12" i="4"/>
  <c r="BU12" i="4"/>
  <c r="BV12" i="4"/>
  <c r="BW12" i="4"/>
  <c r="BX12" i="4"/>
  <c r="BY12" i="4"/>
  <c r="BZ12" i="4"/>
  <c r="CA12" i="4"/>
  <c r="CB12" i="4"/>
  <c r="CC12" i="4"/>
  <c r="CD12" i="4"/>
  <c r="CE12" i="4"/>
  <c r="CF12" i="4"/>
  <c r="CG12" i="4"/>
  <c r="CH12" i="4"/>
  <c r="CI12" i="4"/>
  <c r="CJ12" i="4"/>
  <c r="CK12" i="4"/>
  <c r="CL12" i="4"/>
  <c r="CM12" i="4"/>
  <c r="CN12" i="4"/>
  <c r="CO12" i="4"/>
  <c r="CP12" i="4"/>
  <c r="CQ12" i="4"/>
  <c r="CR12" i="4"/>
  <c r="CS12" i="4"/>
  <c r="CT12" i="4"/>
  <c r="CU12" i="4"/>
  <c r="CV12" i="4"/>
  <c r="CW12" i="4"/>
  <c r="CX12" i="4"/>
  <c r="CY12" i="4"/>
  <c r="CZ12" i="4"/>
  <c r="DA12" i="4"/>
  <c r="DB12" i="4"/>
  <c r="DC12" i="4"/>
  <c r="DD12" i="4"/>
  <c r="DE12" i="4"/>
  <c r="DF12" i="4"/>
  <c r="DG12" i="4"/>
  <c r="DH12" i="4"/>
  <c r="AY13" i="4"/>
  <c r="AZ13" i="4"/>
  <c r="BA13" i="4"/>
  <c r="BB13" i="4"/>
  <c r="BC13" i="4"/>
  <c r="BD13" i="4"/>
  <c r="BE13" i="4"/>
  <c r="BF13" i="4"/>
  <c r="BG13" i="4"/>
  <c r="BH13" i="4"/>
  <c r="BI13" i="4"/>
  <c r="BJ13" i="4"/>
  <c r="BK13" i="4"/>
  <c r="BL13" i="4"/>
  <c r="BM13" i="4"/>
  <c r="BN13" i="4"/>
  <c r="BO13" i="4"/>
  <c r="BP13" i="4"/>
  <c r="BQ13" i="4"/>
  <c r="BR13" i="4"/>
  <c r="BS13" i="4"/>
  <c r="BT13" i="4"/>
  <c r="BU13" i="4"/>
  <c r="BV13" i="4"/>
  <c r="BW13" i="4"/>
  <c r="BX13" i="4"/>
  <c r="BY13" i="4"/>
  <c r="BZ13" i="4"/>
  <c r="CA13" i="4"/>
  <c r="CB13" i="4"/>
  <c r="CC13" i="4"/>
  <c r="CD13" i="4"/>
  <c r="CE13" i="4"/>
  <c r="CF13" i="4"/>
  <c r="CG13" i="4"/>
  <c r="CH13" i="4"/>
  <c r="CI13" i="4"/>
  <c r="CJ13" i="4"/>
  <c r="CK13" i="4"/>
  <c r="CL13" i="4"/>
  <c r="CM13" i="4"/>
  <c r="CN13" i="4"/>
  <c r="CO13" i="4"/>
  <c r="CP13" i="4"/>
  <c r="CQ13" i="4"/>
  <c r="CR13" i="4"/>
  <c r="CS13" i="4"/>
  <c r="CT13" i="4"/>
  <c r="CU13" i="4"/>
  <c r="CV13" i="4"/>
  <c r="CW13" i="4"/>
  <c r="CX13" i="4"/>
  <c r="CY13" i="4"/>
  <c r="CZ13" i="4"/>
  <c r="DA13" i="4"/>
  <c r="DB13" i="4"/>
  <c r="DC13" i="4"/>
  <c r="DD13" i="4"/>
  <c r="DE13" i="4"/>
  <c r="DF13" i="4"/>
  <c r="DG13" i="4"/>
  <c r="DH13" i="4"/>
  <c r="AY14" i="4"/>
  <c r="AZ14" i="4"/>
  <c r="BA14" i="4"/>
  <c r="BB14" i="4"/>
  <c r="BC14" i="4"/>
  <c r="BD14" i="4"/>
  <c r="BE14" i="4"/>
  <c r="BF14" i="4"/>
  <c r="BG14" i="4"/>
  <c r="BH14" i="4"/>
  <c r="BI14" i="4"/>
  <c r="BJ14" i="4"/>
  <c r="BK14" i="4"/>
  <c r="BL14" i="4"/>
  <c r="BM14" i="4"/>
  <c r="BN14" i="4"/>
  <c r="BO14" i="4"/>
  <c r="BP14" i="4"/>
  <c r="BQ14" i="4"/>
  <c r="BR14" i="4"/>
  <c r="BS14" i="4"/>
  <c r="BT14" i="4"/>
  <c r="BU14" i="4"/>
  <c r="BV14" i="4"/>
  <c r="BW14" i="4"/>
  <c r="BX14" i="4"/>
  <c r="BY14" i="4"/>
  <c r="BZ14" i="4"/>
  <c r="CA14" i="4"/>
  <c r="CB14" i="4"/>
  <c r="CC14" i="4"/>
  <c r="CD14" i="4"/>
  <c r="CE14" i="4"/>
  <c r="CF14" i="4"/>
  <c r="CG14" i="4"/>
  <c r="CH14" i="4"/>
  <c r="CI14" i="4"/>
  <c r="CJ14" i="4"/>
  <c r="CK14" i="4"/>
  <c r="CL14" i="4"/>
  <c r="CM14" i="4"/>
  <c r="CN14" i="4"/>
  <c r="CO14" i="4"/>
  <c r="CP14" i="4"/>
  <c r="CQ14" i="4"/>
  <c r="CR14" i="4"/>
  <c r="CS14" i="4"/>
  <c r="CT14" i="4"/>
  <c r="CU14" i="4"/>
  <c r="CV14" i="4"/>
  <c r="CW14" i="4"/>
  <c r="CX14" i="4"/>
  <c r="CY14" i="4"/>
  <c r="CZ14" i="4"/>
  <c r="DA14" i="4"/>
  <c r="DB14" i="4"/>
  <c r="DC14" i="4"/>
  <c r="DD14" i="4"/>
  <c r="DE14" i="4"/>
  <c r="DF14" i="4"/>
  <c r="DG14" i="4"/>
  <c r="DH14" i="4"/>
  <c r="AY15" i="4"/>
  <c r="AZ15" i="4"/>
  <c r="BA15" i="4"/>
  <c r="BB15" i="4"/>
  <c r="BC15" i="4"/>
  <c r="BD15" i="4"/>
  <c r="BE15" i="4"/>
  <c r="BF15" i="4"/>
  <c r="BG15" i="4"/>
  <c r="BH15" i="4"/>
  <c r="BI15" i="4"/>
  <c r="BJ15" i="4"/>
  <c r="BK15" i="4"/>
  <c r="BL15" i="4"/>
  <c r="BM15" i="4"/>
  <c r="BN15" i="4"/>
  <c r="BO15" i="4"/>
  <c r="BP15" i="4"/>
  <c r="BQ15" i="4"/>
  <c r="BR15" i="4"/>
  <c r="BS15" i="4"/>
  <c r="BT15" i="4"/>
  <c r="BU15" i="4"/>
  <c r="BV15" i="4"/>
  <c r="BW15" i="4"/>
  <c r="BX15" i="4"/>
  <c r="BY15" i="4"/>
  <c r="BZ15" i="4"/>
  <c r="CA15" i="4"/>
  <c r="CB15" i="4"/>
  <c r="CC15" i="4"/>
  <c r="CD15" i="4"/>
  <c r="CE15" i="4"/>
  <c r="CF15" i="4"/>
  <c r="CG15" i="4"/>
  <c r="CH15" i="4"/>
  <c r="CI15" i="4"/>
  <c r="CJ15" i="4"/>
  <c r="CK15" i="4"/>
  <c r="CL15" i="4"/>
  <c r="CM15" i="4"/>
  <c r="CN15" i="4"/>
  <c r="CO15" i="4"/>
  <c r="CP15" i="4"/>
  <c r="CQ15" i="4"/>
  <c r="CR15" i="4"/>
  <c r="CS15" i="4"/>
  <c r="CT15" i="4"/>
  <c r="CU15" i="4"/>
  <c r="CV15" i="4"/>
  <c r="CW15" i="4"/>
  <c r="CX15" i="4"/>
  <c r="CY15" i="4"/>
  <c r="CZ15" i="4"/>
  <c r="DA15" i="4"/>
  <c r="DB15" i="4"/>
  <c r="DC15" i="4"/>
  <c r="DD15" i="4"/>
  <c r="DE15" i="4"/>
  <c r="DF15" i="4"/>
  <c r="DG15" i="4"/>
  <c r="DH15" i="4"/>
  <c r="AY16" i="4"/>
  <c r="AZ16" i="4"/>
  <c r="BA16" i="4"/>
  <c r="BB16" i="4"/>
  <c r="BC16" i="4"/>
  <c r="BD16" i="4"/>
  <c r="BE16" i="4"/>
  <c r="BF16" i="4"/>
  <c r="BG16" i="4"/>
  <c r="BH16" i="4"/>
  <c r="BI16" i="4"/>
  <c r="BJ16" i="4"/>
  <c r="BK16" i="4"/>
  <c r="BL16" i="4"/>
  <c r="BM16" i="4"/>
  <c r="BN16" i="4"/>
  <c r="BO16" i="4"/>
  <c r="BP16" i="4"/>
  <c r="BQ16" i="4"/>
  <c r="BR16" i="4"/>
  <c r="BS16" i="4"/>
  <c r="BT16" i="4"/>
  <c r="BU16" i="4"/>
  <c r="BV16" i="4"/>
  <c r="BW16" i="4"/>
  <c r="BX16" i="4"/>
  <c r="BY16" i="4"/>
  <c r="BZ16" i="4"/>
  <c r="CA16" i="4"/>
  <c r="CB16" i="4"/>
  <c r="CC16" i="4"/>
  <c r="CD16" i="4"/>
  <c r="CE16" i="4"/>
  <c r="CF16" i="4"/>
  <c r="CG16" i="4"/>
  <c r="CH16" i="4"/>
  <c r="CI16" i="4"/>
  <c r="CJ16" i="4"/>
  <c r="CK16" i="4"/>
  <c r="CL16" i="4"/>
  <c r="CM16" i="4"/>
  <c r="CN16" i="4"/>
  <c r="CO16" i="4"/>
  <c r="CP16" i="4"/>
  <c r="CQ16" i="4"/>
  <c r="CR16" i="4"/>
  <c r="CS16" i="4"/>
  <c r="CT16" i="4"/>
  <c r="CU16" i="4"/>
  <c r="CV16" i="4"/>
  <c r="CW16" i="4"/>
  <c r="CX16" i="4"/>
  <c r="CY16" i="4"/>
  <c r="CZ16" i="4"/>
  <c r="DA16" i="4"/>
  <c r="DB16" i="4"/>
  <c r="DC16" i="4"/>
  <c r="DD16" i="4"/>
  <c r="DE16" i="4"/>
  <c r="DF16" i="4"/>
  <c r="DG16" i="4"/>
  <c r="DH16" i="4"/>
  <c r="AY17" i="4"/>
  <c r="AZ17" i="4"/>
  <c r="BA17" i="4"/>
  <c r="BB17" i="4"/>
  <c r="BC17" i="4"/>
  <c r="BD17" i="4"/>
  <c r="BE17" i="4"/>
  <c r="BF17" i="4"/>
  <c r="BG17" i="4"/>
  <c r="BH17" i="4"/>
  <c r="BI17" i="4"/>
  <c r="BJ17" i="4"/>
  <c r="BK17" i="4"/>
  <c r="BL17" i="4"/>
  <c r="BM17" i="4"/>
  <c r="BN17" i="4"/>
  <c r="BO17" i="4"/>
  <c r="BP17" i="4"/>
  <c r="BQ17" i="4"/>
  <c r="BR17" i="4"/>
  <c r="BS17" i="4"/>
  <c r="BT17" i="4"/>
  <c r="BU17" i="4"/>
  <c r="BV17" i="4"/>
  <c r="BW17" i="4"/>
  <c r="BX17" i="4"/>
  <c r="BY17" i="4"/>
  <c r="BZ17" i="4"/>
  <c r="CA17" i="4"/>
  <c r="CB17" i="4"/>
  <c r="CC17" i="4"/>
  <c r="CD17" i="4"/>
  <c r="CE17" i="4"/>
  <c r="CF17" i="4"/>
  <c r="CG17" i="4"/>
  <c r="CH17" i="4"/>
  <c r="CI17" i="4"/>
  <c r="CJ17" i="4"/>
  <c r="CK17" i="4"/>
  <c r="CL17" i="4"/>
  <c r="CM17" i="4"/>
  <c r="CN17" i="4"/>
  <c r="CO17" i="4"/>
  <c r="CP17" i="4"/>
  <c r="CQ17" i="4"/>
  <c r="CR17" i="4"/>
  <c r="CS17" i="4"/>
  <c r="CT17" i="4"/>
  <c r="CU17" i="4"/>
  <c r="CV17" i="4"/>
  <c r="CW17" i="4"/>
  <c r="CX17" i="4"/>
  <c r="CY17" i="4"/>
  <c r="CZ17" i="4"/>
  <c r="DA17" i="4"/>
  <c r="DB17" i="4"/>
  <c r="DC17" i="4"/>
  <c r="DD17" i="4"/>
  <c r="DE17" i="4"/>
  <c r="DF17" i="4"/>
  <c r="DG17" i="4"/>
  <c r="DH17" i="4"/>
  <c r="AY18" i="4"/>
  <c r="AZ18" i="4"/>
  <c r="BA18" i="4"/>
  <c r="BB18" i="4"/>
  <c r="BC18" i="4"/>
  <c r="BD18" i="4"/>
  <c r="BE18" i="4"/>
  <c r="BF18" i="4"/>
  <c r="BG18" i="4"/>
  <c r="BH18" i="4"/>
  <c r="BI18" i="4"/>
  <c r="BJ18" i="4"/>
  <c r="BK18" i="4"/>
  <c r="BL18" i="4"/>
  <c r="BM18" i="4"/>
  <c r="BN18" i="4"/>
  <c r="BO18" i="4"/>
  <c r="BP18" i="4"/>
  <c r="BQ18" i="4"/>
  <c r="BR18" i="4"/>
  <c r="BS18" i="4"/>
  <c r="BT18" i="4"/>
  <c r="BU18" i="4"/>
  <c r="BV18" i="4"/>
  <c r="BW18" i="4"/>
  <c r="BX18" i="4"/>
  <c r="BY18" i="4"/>
  <c r="BZ18" i="4"/>
  <c r="CA18" i="4"/>
  <c r="CB18" i="4"/>
  <c r="CC18" i="4"/>
  <c r="CD18" i="4"/>
  <c r="CE18" i="4"/>
  <c r="CF18" i="4"/>
  <c r="CG18" i="4"/>
  <c r="CH18" i="4"/>
  <c r="CI18" i="4"/>
  <c r="CJ18" i="4"/>
  <c r="CK18" i="4"/>
  <c r="CL18" i="4"/>
  <c r="CM18" i="4"/>
  <c r="CN18" i="4"/>
  <c r="CO18" i="4"/>
  <c r="CP18" i="4"/>
  <c r="CQ18" i="4"/>
  <c r="CR18" i="4"/>
  <c r="CS18" i="4"/>
  <c r="CT18" i="4"/>
  <c r="CU18" i="4"/>
  <c r="CV18" i="4"/>
  <c r="CW18" i="4"/>
  <c r="CX18" i="4"/>
  <c r="CY18" i="4"/>
  <c r="CZ18" i="4"/>
  <c r="DA18" i="4"/>
  <c r="DB18" i="4"/>
  <c r="DC18" i="4"/>
  <c r="DD18" i="4"/>
  <c r="DE18" i="4"/>
  <c r="DF18" i="4"/>
  <c r="DG18" i="4"/>
  <c r="DH18" i="4"/>
  <c r="AY19" i="4"/>
  <c r="AZ19" i="4"/>
  <c r="BA19" i="4"/>
  <c r="BB19" i="4"/>
  <c r="BC19" i="4"/>
  <c r="BD19" i="4"/>
  <c r="BE19" i="4"/>
  <c r="BF19" i="4"/>
  <c r="BG19" i="4"/>
  <c r="BH19" i="4"/>
  <c r="BI19" i="4"/>
  <c r="BJ19" i="4"/>
  <c r="BK19" i="4"/>
  <c r="BL19" i="4"/>
  <c r="BM19" i="4"/>
  <c r="BN19" i="4"/>
  <c r="BO19" i="4"/>
  <c r="BP19" i="4"/>
  <c r="BQ19" i="4"/>
  <c r="BR19" i="4"/>
  <c r="BS19" i="4"/>
  <c r="BT19" i="4"/>
  <c r="BU19" i="4"/>
  <c r="BV19" i="4"/>
  <c r="BW19" i="4"/>
  <c r="BX19" i="4"/>
  <c r="BY19" i="4"/>
  <c r="BZ19" i="4"/>
  <c r="CA19" i="4"/>
  <c r="CB19" i="4"/>
  <c r="CC19" i="4"/>
  <c r="CD19" i="4"/>
  <c r="CE19" i="4"/>
  <c r="CF19" i="4"/>
  <c r="CG19" i="4"/>
  <c r="CH19" i="4"/>
  <c r="CI19" i="4"/>
  <c r="CJ19" i="4"/>
  <c r="CK19" i="4"/>
  <c r="CL19" i="4"/>
  <c r="CM19" i="4"/>
  <c r="CN19" i="4"/>
  <c r="CO19" i="4"/>
  <c r="CP19" i="4"/>
  <c r="CQ19" i="4"/>
  <c r="CR19" i="4"/>
  <c r="CS19" i="4"/>
  <c r="CT19" i="4"/>
  <c r="CU19" i="4"/>
  <c r="CV19" i="4"/>
  <c r="CW19" i="4"/>
  <c r="CX19" i="4"/>
  <c r="CY19" i="4"/>
  <c r="CZ19" i="4"/>
  <c r="DA19" i="4"/>
  <c r="DB19" i="4"/>
  <c r="DC19" i="4"/>
  <c r="DD19" i="4"/>
  <c r="DE19" i="4"/>
  <c r="DF19" i="4"/>
  <c r="DG19" i="4"/>
  <c r="DH19" i="4"/>
  <c r="AY20" i="4"/>
  <c r="AZ20" i="4"/>
  <c r="BA20" i="4"/>
  <c r="BB20" i="4"/>
  <c r="BC20" i="4"/>
  <c r="BD20" i="4"/>
  <c r="BE20" i="4"/>
  <c r="BF20" i="4"/>
  <c r="BG20" i="4"/>
  <c r="BH20" i="4"/>
  <c r="BI20" i="4"/>
  <c r="BJ20" i="4"/>
  <c r="BK20" i="4"/>
  <c r="BL20" i="4"/>
  <c r="BM20" i="4"/>
  <c r="BN20" i="4"/>
  <c r="BO20" i="4"/>
  <c r="BP20" i="4"/>
  <c r="BQ20" i="4"/>
  <c r="BR20" i="4"/>
  <c r="BS20" i="4"/>
  <c r="BT20" i="4"/>
  <c r="BU20" i="4"/>
  <c r="BV20" i="4"/>
  <c r="BW20" i="4"/>
  <c r="BX20" i="4"/>
  <c r="BY20" i="4"/>
  <c r="BZ20" i="4"/>
  <c r="CA20" i="4"/>
  <c r="CB20" i="4"/>
  <c r="CC20" i="4"/>
  <c r="CD20" i="4"/>
  <c r="CE20" i="4"/>
  <c r="CF20" i="4"/>
  <c r="CG20" i="4"/>
  <c r="CH20" i="4"/>
  <c r="CI20" i="4"/>
  <c r="CJ20" i="4"/>
  <c r="CK20" i="4"/>
  <c r="CL20" i="4"/>
  <c r="CM20" i="4"/>
  <c r="CN20" i="4"/>
  <c r="CO20" i="4"/>
  <c r="CP20" i="4"/>
  <c r="CQ20" i="4"/>
  <c r="CR20" i="4"/>
  <c r="CS20" i="4"/>
  <c r="CT20" i="4"/>
  <c r="CU20" i="4"/>
  <c r="CV20" i="4"/>
  <c r="CW20" i="4"/>
  <c r="CX20" i="4"/>
  <c r="CY20" i="4"/>
  <c r="CZ20" i="4"/>
  <c r="DA20" i="4"/>
  <c r="DB20" i="4"/>
  <c r="DC20" i="4"/>
  <c r="DD20" i="4"/>
  <c r="DE20" i="4"/>
  <c r="DF20" i="4"/>
  <c r="DG20" i="4"/>
  <c r="DH20" i="4"/>
  <c r="AY21" i="4"/>
  <c r="AZ21" i="4"/>
  <c r="BA21" i="4"/>
  <c r="BB21" i="4"/>
  <c r="BC21" i="4"/>
  <c r="BD21" i="4"/>
  <c r="BE21" i="4"/>
  <c r="BF21" i="4"/>
  <c r="BG21" i="4"/>
  <c r="BH21" i="4"/>
  <c r="BI21" i="4"/>
  <c r="BJ21" i="4"/>
  <c r="BK21" i="4"/>
  <c r="BL21" i="4"/>
  <c r="BM21" i="4"/>
  <c r="BN21" i="4"/>
  <c r="BO21" i="4"/>
  <c r="BP21" i="4"/>
  <c r="BQ21" i="4"/>
  <c r="BR21" i="4"/>
  <c r="BS21" i="4"/>
  <c r="BT21" i="4"/>
  <c r="BU21" i="4"/>
  <c r="BV21" i="4"/>
  <c r="BW21" i="4"/>
  <c r="BX21" i="4"/>
  <c r="BY21" i="4"/>
  <c r="BZ21" i="4"/>
  <c r="CA21" i="4"/>
  <c r="CB21" i="4"/>
  <c r="CC21" i="4"/>
  <c r="CD21" i="4"/>
  <c r="CE21" i="4"/>
  <c r="CF21" i="4"/>
  <c r="CG21" i="4"/>
  <c r="CH21" i="4"/>
  <c r="CI21" i="4"/>
  <c r="CJ21" i="4"/>
  <c r="CK21" i="4"/>
  <c r="CL21" i="4"/>
  <c r="CM21" i="4"/>
  <c r="CN21" i="4"/>
  <c r="CO21" i="4"/>
  <c r="CP21" i="4"/>
  <c r="CQ21" i="4"/>
  <c r="CR21" i="4"/>
  <c r="CS21" i="4"/>
  <c r="CT21" i="4"/>
  <c r="CU21" i="4"/>
  <c r="CV21" i="4"/>
  <c r="CW21" i="4"/>
  <c r="CX21" i="4"/>
  <c r="CY21" i="4"/>
  <c r="CZ21" i="4"/>
  <c r="DA21" i="4"/>
  <c r="DB21" i="4"/>
  <c r="DC21" i="4"/>
  <c r="DD21" i="4"/>
  <c r="DE21" i="4"/>
  <c r="DF21" i="4"/>
  <c r="DG21" i="4"/>
  <c r="DH21" i="4"/>
  <c r="AY22" i="4"/>
  <c r="AZ22" i="4"/>
  <c r="BA22" i="4"/>
  <c r="BB22" i="4"/>
  <c r="BC22" i="4"/>
  <c r="BD22" i="4"/>
  <c r="BE22" i="4"/>
  <c r="BF22" i="4"/>
  <c r="BG22" i="4"/>
  <c r="BH22" i="4"/>
  <c r="BI22" i="4"/>
  <c r="BJ22" i="4"/>
  <c r="BK22" i="4"/>
  <c r="BL22" i="4"/>
  <c r="BM22" i="4"/>
  <c r="BN22" i="4"/>
  <c r="BO22" i="4"/>
  <c r="BP22" i="4"/>
  <c r="BQ22" i="4"/>
  <c r="BR22" i="4"/>
  <c r="BS22" i="4"/>
  <c r="BT22" i="4"/>
  <c r="BU22" i="4"/>
  <c r="BV22" i="4"/>
  <c r="BW22" i="4"/>
  <c r="BX22" i="4"/>
  <c r="BY22" i="4"/>
  <c r="BZ22" i="4"/>
  <c r="CA22" i="4"/>
  <c r="CB22" i="4"/>
  <c r="CC22" i="4"/>
  <c r="CD22" i="4"/>
  <c r="CE22" i="4"/>
  <c r="CF22" i="4"/>
  <c r="CG22" i="4"/>
  <c r="CH22" i="4"/>
  <c r="CI22" i="4"/>
  <c r="CJ22" i="4"/>
  <c r="CK22" i="4"/>
  <c r="CL22" i="4"/>
  <c r="CM22" i="4"/>
  <c r="CN22" i="4"/>
  <c r="CO22" i="4"/>
  <c r="CP22" i="4"/>
  <c r="CQ22" i="4"/>
  <c r="CR22" i="4"/>
  <c r="CS22" i="4"/>
  <c r="CT22" i="4"/>
  <c r="CU22" i="4"/>
  <c r="CV22" i="4"/>
  <c r="CW22" i="4"/>
  <c r="CX22" i="4"/>
  <c r="CY22" i="4"/>
  <c r="CZ22" i="4"/>
  <c r="DA22" i="4"/>
  <c r="DB22" i="4"/>
  <c r="DC22" i="4"/>
  <c r="DD22" i="4"/>
  <c r="DE22" i="4"/>
  <c r="DF22" i="4"/>
  <c r="DG22" i="4"/>
  <c r="DH22" i="4"/>
  <c r="AY23" i="4"/>
  <c r="AZ23" i="4"/>
  <c r="BA23" i="4"/>
  <c r="BB23" i="4"/>
  <c r="BC23" i="4"/>
  <c r="BD23" i="4"/>
  <c r="BE23" i="4"/>
  <c r="BF23" i="4"/>
  <c r="BG23" i="4"/>
  <c r="BH23" i="4"/>
  <c r="BI23" i="4"/>
  <c r="BJ23" i="4"/>
  <c r="BK23" i="4"/>
  <c r="BL23" i="4"/>
  <c r="BM23" i="4"/>
  <c r="BN23" i="4"/>
  <c r="BO23" i="4"/>
  <c r="BP23" i="4"/>
  <c r="BQ23" i="4"/>
  <c r="BR23" i="4"/>
  <c r="BS23" i="4"/>
  <c r="BT23" i="4"/>
  <c r="BU23" i="4"/>
  <c r="BV23" i="4"/>
  <c r="BW23" i="4"/>
  <c r="BX23" i="4"/>
  <c r="BY23" i="4"/>
  <c r="BZ23" i="4"/>
  <c r="CA23" i="4"/>
  <c r="CB23" i="4"/>
  <c r="CC23" i="4"/>
  <c r="CD23" i="4"/>
  <c r="CE23" i="4"/>
  <c r="CF23" i="4"/>
  <c r="CG23" i="4"/>
  <c r="CH23" i="4"/>
  <c r="CI23" i="4"/>
  <c r="CJ23" i="4"/>
  <c r="CK23" i="4"/>
  <c r="CL23" i="4"/>
  <c r="CM23" i="4"/>
  <c r="CN23" i="4"/>
  <c r="CO23" i="4"/>
  <c r="CP23" i="4"/>
  <c r="CQ23" i="4"/>
  <c r="CR23" i="4"/>
  <c r="CS23" i="4"/>
  <c r="CT23" i="4"/>
  <c r="CU23" i="4"/>
  <c r="CV23" i="4"/>
  <c r="CW23" i="4"/>
  <c r="CX23" i="4"/>
  <c r="CY23" i="4"/>
  <c r="CZ23" i="4"/>
  <c r="DA23" i="4"/>
  <c r="DB23" i="4"/>
  <c r="DC23" i="4"/>
  <c r="DD23" i="4"/>
  <c r="DE23" i="4"/>
  <c r="DF23" i="4"/>
  <c r="DG23" i="4"/>
  <c r="DH23" i="4"/>
  <c r="AY24" i="4"/>
  <c r="AZ24" i="4"/>
  <c r="BA24" i="4"/>
  <c r="BB24" i="4"/>
  <c r="BC24" i="4"/>
  <c r="BD24" i="4"/>
  <c r="BE24" i="4"/>
  <c r="BF24" i="4"/>
  <c r="BG24" i="4"/>
  <c r="BH24" i="4"/>
  <c r="BI24" i="4"/>
  <c r="BJ24" i="4"/>
  <c r="BK24" i="4"/>
  <c r="BL24" i="4"/>
  <c r="BM24" i="4"/>
  <c r="BN24" i="4"/>
  <c r="BO24" i="4"/>
  <c r="BP24" i="4"/>
  <c r="BQ24" i="4"/>
  <c r="BR24" i="4"/>
  <c r="BS24" i="4"/>
  <c r="BT24" i="4"/>
  <c r="BU24" i="4"/>
  <c r="BV24" i="4"/>
  <c r="BW24" i="4"/>
  <c r="BX24" i="4"/>
  <c r="BY24" i="4"/>
  <c r="BZ24" i="4"/>
  <c r="CA24" i="4"/>
  <c r="CB24" i="4"/>
  <c r="CC24" i="4"/>
  <c r="CD24" i="4"/>
  <c r="CE24" i="4"/>
  <c r="CF24" i="4"/>
  <c r="CG24" i="4"/>
  <c r="CH24" i="4"/>
  <c r="CI24" i="4"/>
  <c r="CJ24" i="4"/>
  <c r="CK24" i="4"/>
  <c r="CL24" i="4"/>
  <c r="CM24" i="4"/>
  <c r="CN24" i="4"/>
  <c r="CO24" i="4"/>
  <c r="CP24" i="4"/>
  <c r="CQ24" i="4"/>
  <c r="CR24" i="4"/>
  <c r="CS24" i="4"/>
  <c r="CT24" i="4"/>
  <c r="CU24" i="4"/>
  <c r="CV24" i="4"/>
  <c r="CW24" i="4"/>
  <c r="CX24" i="4"/>
  <c r="CY24" i="4"/>
  <c r="CZ24" i="4"/>
  <c r="DA24" i="4"/>
  <c r="DB24" i="4"/>
  <c r="DC24" i="4"/>
  <c r="DD24" i="4"/>
  <c r="DE24" i="4"/>
  <c r="DF24" i="4"/>
  <c r="DG24" i="4"/>
  <c r="DH24" i="4"/>
  <c r="AY25" i="4"/>
  <c r="AZ25" i="4"/>
  <c r="BA25" i="4"/>
  <c r="BB25" i="4"/>
  <c r="BC25" i="4"/>
  <c r="BD25" i="4"/>
  <c r="BE25" i="4"/>
  <c r="BF25" i="4"/>
  <c r="BG25" i="4"/>
  <c r="BH25" i="4"/>
  <c r="BI25" i="4"/>
  <c r="BJ25" i="4"/>
  <c r="BK25" i="4"/>
  <c r="BL25" i="4"/>
  <c r="BM25" i="4"/>
  <c r="BN25" i="4"/>
  <c r="BO25" i="4"/>
  <c r="BP25" i="4"/>
  <c r="BQ25" i="4"/>
  <c r="BR25" i="4"/>
  <c r="BS25" i="4"/>
  <c r="BT25" i="4"/>
  <c r="BU25" i="4"/>
  <c r="BV25" i="4"/>
  <c r="BW25" i="4"/>
  <c r="BX25" i="4"/>
  <c r="BY25" i="4"/>
  <c r="BZ25" i="4"/>
  <c r="CA25" i="4"/>
  <c r="CB25" i="4"/>
  <c r="CC25" i="4"/>
  <c r="CD25" i="4"/>
  <c r="CE25" i="4"/>
  <c r="CF25" i="4"/>
  <c r="CG25" i="4"/>
  <c r="CH25" i="4"/>
  <c r="CI25" i="4"/>
  <c r="CJ25" i="4"/>
  <c r="CK25" i="4"/>
  <c r="CL25" i="4"/>
  <c r="CM25" i="4"/>
  <c r="CN25" i="4"/>
  <c r="CO25" i="4"/>
  <c r="CP25" i="4"/>
  <c r="CQ25" i="4"/>
  <c r="CR25" i="4"/>
  <c r="CS25" i="4"/>
  <c r="CT25" i="4"/>
  <c r="CU25" i="4"/>
  <c r="CV25" i="4"/>
  <c r="CW25" i="4"/>
  <c r="CX25" i="4"/>
  <c r="CY25" i="4"/>
  <c r="CZ25" i="4"/>
  <c r="DA25" i="4"/>
  <c r="DB25" i="4"/>
  <c r="DC25" i="4"/>
  <c r="DD25" i="4"/>
  <c r="DE25" i="4"/>
  <c r="DF25" i="4"/>
  <c r="DG25" i="4"/>
  <c r="DH25" i="4"/>
  <c r="AY26" i="4"/>
  <c r="AZ26" i="4"/>
  <c r="BA26" i="4"/>
  <c r="BB26" i="4"/>
  <c r="BC26" i="4"/>
  <c r="BD26" i="4"/>
  <c r="BE26" i="4"/>
  <c r="BF26" i="4"/>
  <c r="BG26" i="4"/>
  <c r="BH26" i="4"/>
  <c r="BI26" i="4"/>
  <c r="BJ26" i="4"/>
  <c r="BK26" i="4"/>
  <c r="BL26" i="4"/>
  <c r="BM26" i="4"/>
  <c r="BN26" i="4"/>
  <c r="BO26" i="4"/>
  <c r="BP26" i="4"/>
  <c r="BQ26" i="4"/>
  <c r="BR26" i="4"/>
  <c r="BS26" i="4"/>
  <c r="BT26" i="4"/>
  <c r="BU26" i="4"/>
  <c r="BV26" i="4"/>
  <c r="BW26" i="4"/>
  <c r="BX26" i="4"/>
  <c r="BY26" i="4"/>
  <c r="BZ26" i="4"/>
  <c r="CA26" i="4"/>
  <c r="CB26" i="4"/>
  <c r="CC26" i="4"/>
  <c r="CD26" i="4"/>
  <c r="CE26" i="4"/>
  <c r="CF26" i="4"/>
  <c r="CG26" i="4"/>
  <c r="CH26" i="4"/>
  <c r="CI26" i="4"/>
  <c r="CJ26" i="4"/>
  <c r="CK26" i="4"/>
  <c r="CL26" i="4"/>
  <c r="CM26" i="4"/>
  <c r="CN26" i="4"/>
  <c r="CO26" i="4"/>
  <c r="CP26" i="4"/>
  <c r="CQ26" i="4"/>
  <c r="CR26" i="4"/>
  <c r="CS26" i="4"/>
  <c r="CT26" i="4"/>
  <c r="CU26" i="4"/>
  <c r="CV26" i="4"/>
  <c r="CW26" i="4"/>
  <c r="CX26" i="4"/>
  <c r="CY26" i="4"/>
  <c r="CZ26" i="4"/>
  <c r="DA26" i="4"/>
  <c r="DB26" i="4"/>
  <c r="DC26" i="4"/>
  <c r="DD26" i="4"/>
  <c r="DE26" i="4"/>
  <c r="DF26" i="4"/>
  <c r="DG26" i="4"/>
  <c r="DH26" i="4"/>
  <c r="AY27" i="4"/>
  <c r="AZ27" i="4"/>
  <c r="BA27" i="4"/>
  <c r="BB27" i="4"/>
  <c r="BC27" i="4"/>
  <c r="BD27" i="4"/>
  <c r="BE27" i="4"/>
  <c r="BF27" i="4"/>
  <c r="BG27" i="4"/>
  <c r="BH27" i="4"/>
  <c r="BI27" i="4"/>
  <c r="BJ27" i="4"/>
  <c r="BK27" i="4"/>
  <c r="BL27" i="4"/>
  <c r="BM27" i="4"/>
  <c r="BN27" i="4"/>
  <c r="BO27" i="4"/>
  <c r="BP27" i="4"/>
  <c r="BQ27" i="4"/>
  <c r="BR27" i="4"/>
  <c r="BS27" i="4"/>
  <c r="BT27" i="4"/>
  <c r="BU27" i="4"/>
  <c r="BV27" i="4"/>
  <c r="BW27" i="4"/>
  <c r="BX27" i="4"/>
  <c r="BY27" i="4"/>
  <c r="BZ27" i="4"/>
  <c r="CA27" i="4"/>
  <c r="CB27" i="4"/>
  <c r="CC27" i="4"/>
  <c r="CD27" i="4"/>
  <c r="CE27" i="4"/>
  <c r="CF27" i="4"/>
  <c r="CG27" i="4"/>
  <c r="CH27" i="4"/>
  <c r="CI27" i="4"/>
  <c r="CJ27" i="4"/>
  <c r="CK27" i="4"/>
  <c r="CL27" i="4"/>
  <c r="CM27" i="4"/>
  <c r="CN27" i="4"/>
  <c r="CO27" i="4"/>
  <c r="CP27" i="4"/>
  <c r="CQ27" i="4"/>
  <c r="CR27" i="4"/>
  <c r="CS27" i="4"/>
  <c r="CT27" i="4"/>
  <c r="CU27" i="4"/>
  <c r="CV27" i="4"/>
  <c r="CW27" i="4"/>
  <c r="CX27" i="4"/>
  <c r="CY27" i="4"/>
  <c r="CZ27" i="4"/>
  <c r="DA27" i="4"/>
  <c r="DB27" i="4"/>
  <c r="DC27" i="4"/>
  <c r="DD27" i="4"/>
  <c r="DE27" i="4"/>
  <c r="DF27" i="4"/>
  <c r="DG27" i="4"/>
  <c r="DH27" i="4"/>
  <c r="AY28" i="4"/>
  <c r="AZ28" i="4"/>
  <c r="BA28" i="4"/>
  <c r="BB28" i="4"/>
  <c r="BC28" i="4"/>
  <c r="BD28" i="4"/>
  <c r="BE28" i="4"/>
  <c r="BF28" i="4"/>
  <c r="BG28" i="4"/>
  <c r="BH28" i="4"/>
  <c r="BI28" i="4"/>
  <c r="BJ28" i="4"/>
  <c r="BK28" i="4"/>
  <c r="BL28" i="4"/>
  <c r="BM28" i="4"/>
  <c r="BN28" i="4"/>
  <c r="BO28" i="4"/>
  <c r="BP28" i="4"/>
  <c r="BQ28" i="4"/>
  <c r="BR28" i="4"/>
  <c r="BS28" i="4"/>
  <c r="BT28" i="4"/>
  <c r="BU28" i="4"/>
  <c r="BV28" i="4"/>
  <c r="BW28" i="4"/>
  <c r="BX28" i="4"/>
  <c r="BY28" i="4"/>
  <c r="BZ28" i="4"/>
  <c r="CA28" i="4"/>
  <c r="CB28" i="4"/>
  <c r="CC28" i="4"/>
  <c r="CD28" i="4"/>
  <c r="CE28" i="4"/>
  <c r="CF28" i="4"/>
  <c r="CG28" i="4"/>
  <c r="CH28" i="4"/>
  <c r="CI28" i="4"/>
  <c r="CJ28" i="4"/>
  <c r="CK28" i="4"/>
  <c r="CL28" i="4"/>
  <c r="CM28" i="4"/>
  <c r="CN28" i="4"/>
  <c r="CO28" i="4"/>
  <c r="CP28" i="4"/>
  <c r="CQ28" i="4"/>
  <c r="CR28" i="4"/>
  <c r="CS28" i="4"/>
  <c r="CT28" i="4"/>
  <c r="CU28" i="4"/>
  <c r="CV28" i="4"/>
  <c r="CW28" i="4"/>
  <c r="CX28" i="4"/>
  <c r="CY28" i="4"/>
  <c r="CZ28" i="4"/>
  <c r="DA28" i="4"/>
  <c r="DB28" i="4"/>
  <c r="DC28" i="4"/>
  <c r="DD28" i="4"/>
  <c r="DE28" i="4"/>
  <c r="DF28" i="4"/>
  <c r="DG28" i="4"/>
  <c r="DH28" i="4"/>
  <c r="DI28" i="4"/>
  <c r="AY29" i="4"/>
  <c r="AZ29" i="4"/>
  <c r="BA29" i="4"/>
  <c r="BB29" i="4"/>
  <c r="BC29" i="4"/>
  <c r="BD29" i="4"/>
  <c r="BE29" i="4"/>
  <c r="BF29" i="4"/>
  <c r="BG29" i="4"/>
  <c r="BH29" i="4"/>
  <c r="BI29" i="4"/>
  <c r="BJ29" i="4"/>
  <c r="BK29" i="4"/>
  <c r="BL29" i="4"/>
  <c r="BM29" i="4"/>
  <c r="BN29" i="4"/>
  <c r="BO29" i="4"/>
  <c r="BP29" i="4"/>
  <c r="BQ29" i="4"/>
  <c r="BR29" i="4"/>
  <c r="BS29" i="4"/>
  <c r="BT29" i="4"/>
  <c r="BU29" i="4"/>
  <c r="BV29" i="4"/>
  <c r="BW29" i="4"/>
  <c r="BX29" i="4"/>
  <c r="BY29" i="4"/>
  <c r="BZ29" i="4"/>
  <c r="CA29" i="4"/>
  <c r="CB29" i="4"/>
  <c r="CC29" i="4"/>
  <c r="CD29" i="4"/>
  <c r="CE29" i="4"/>
  <c r="CF29" i="4"/>
  <c r="CG29" i="4"/>
  <c r="CH29" i="4"/>
  <c r="CI29" i="4"/>
  <c r="CJ29" i="4"/>
  <c r="CK29" i="4"/>
  <c r="CL29" i="4"/>
  <c r="CM29" i="4"/>
  <c r="CN29" i="4"/>
  <c r="CO29" i="4"/>
  <c r="CP29" i="4"/>
  <c r="CQ29" i="4"/>
  <c r="CR29" i="4"/>
  <c r="CS29" i="4"/>
  <c r="CT29" i="4"/>
  <c r="CU29" i="4"/>
  <c r="CV29" i="4"/>
  <c r="CW29" i="4"/>
  <c r="CX29" i="4"/>
  <c r="CY29" i="4"/>
  <c r="CZ29" i="4"/>
  <c r="DA29" i="4"/>
  <c r="DB29" i="4"/>
  <c r="DC29" i="4"/>
  <c r="DD29" i="4"/>
  <c r="DE29" i="4"/>
  <c r="DF29" i="4"/>
  <c r="DG29" i="4"/>
  <c r="DH29" i="4"/>
  <c r="DI29" i="4"/>
  <c r="AY30" i="4"/>
  <c r="AZ30" i="4"/>
  <c r="BA30" i="4"/>
  <c r="BB30" i="4"/>
  <c r="BC30" i="4"/>
  <c r="BD30" i="4"/>
  <c r="BE30" i="4"/>
  <c r="BF30" i="4"/>
  <c r="BG30" i="4"/>
  <c r="BH30" i="4"/>
  <c r="BI30" i="4"/>
  <c r="BJ30" i="4"/>
  <c r="BK30" i="4"/>
  <c r="BL30" i="4"/>
  <c r="BM30" i="4"/>
  <c r="BN30" i="4"/>
  <c r="BO30" i="4"/>
  <c r="BP30" i="4"/>
  <c r="BQ30" i="4"/>
  <c r="BR30" i="4"/>
  <c r="BS30" i="4"/>
  <c r="BT30" i="4"/>
  <c r="BU30" i="4"/>
  <c r="BV30" i="4"/>
  <c r="BW30" i="4"/>
  <c r="BX30" i="4"/>
  <c r="BY30" i="4"/>
  <c r="BZ30" i="4"/>
  <c r="CA30" i="4"/>
  <c r="CB30" i="4"/>
  <c r="CC30" i="4"/>
  <c r="CD30" i="4"/>
  <c r="CE30" i="4"/>
  <c r="CF30" i="4"/>
  <c r="CG30" i="4"/>
  <c r="CH30" i="4"/>
  <c r="CI30" i="4"/>
  <c r="CJ30" i="4"/>
  <c r="CK30" i="4"/>
  <c r="CL30" i="4"/>
  <c r="CM30" i="4"/>
  <c r="CN30" i="4"/>
  <c r="CO30" i="4"/>
  <c r="CP30" i="4"/>
  <c r="CQ30" i="4"/>
  <c r="CR30" i="4"/>
  <c r="CS30" i="4"/>
  <c r="CT30" i="4"/>
  <c r="CU30" i="4"/>
  <c r="CV30" i="4"/>
  <c r="CW30" i="4"/>
  <c r="CX30" i="4"/>
  <c r="CY30" i="4"/>
  <c r="CZ30" i="4"/>
  <c r="DA30" i="4"/>
  <c r="DB30" i="4"/>
  <c r="DC30" i="4"/>
  <c r="DD30" i="4"/>
  <c r="DE30" i="4"/>
  <c r="DF30" i="4"/>
  <c r="DG30" i="4"/>
  <c r="DH30" i="4"/>
  <c r="DI30" i="4"/>
  <c r="AY31" i="4"/>
  <c r="AZ31" i="4"/>
  <c r="BA31" i="4"/>
  <c r="BB31" i="4"/>
  <c r="BC31" i="4"/>
  <c r="BD31" i="4"/>
  <c r="BE31" i="4"/>
  <c r="BF31" i="4"/>
  <c r="BG31" i="4"/>
  <c r="BH31" i="4"/>
  <c r="BI31" i="4"/>
  <c r="BJ31" i="4"/>
  <c r="BK31" i="4"/>
  <c r="BL31" i="4"/>
  <c r="BM31" i="4"/>
  <c r="BN31" i="4"/>
  <c r="BO31" i="4"/>
  <c r="BP31" i="4"/>
  <c r="BQ31" i="4"/>
  <c r="BR31" i="4"/>
  <c r="BS31" i="4"/>
  <c r="BT31" i="4"/>
  <c r="BU31" i="4"/>
  <c r="BV31" i="4"/>
  <c r="BW31" i="4"/>
  <c r="BX31" i="4"/>
  <c r="BY31" i="4"/>
  <c r="BZ31" i="4"/>
  <c r="CA31" i="4"/>
  <c r="CB31" i="4"/>
  <c r="CC31" i="4"/>
  <c r="CD31" i="4"/>
  <c r="CE31" i="4"/>
  <c r="CF31" i="4"/>
  <c r="CG31" i="4"/>
  <c r="CH31" i="4"/>
  <c r="CI31" i="4"/>
  <c r="CJ31" i="4"/>
  <c r="CK31" i="4"/>
  <c r="CL31" i="4"/>
  <c r="CM31" i="4"/>
  <c r="CN31" i="4"/>
  <c r="CO31" i="4"/>
  <c r="CP31" i="4"/>
  <c r="CQ31" i="4"/>
  <c r="CR31" i="4"/>
  <c r="CS31" i="4"/>
  <c r="CT31" i="4"/>
  <c r="CU31" i="4"/>
  <c r="CV31" i="4"/>
  <c r="CW31" i="4"/>
  <c r="CX31" i="4"/>
  <c r="CY31" i="4"/>
  <c r="CZ31" i="4"/>
  <c r="DA31" i="4"/>
  <c r="DB31" i="4"/>
  <c r="DC31" i="4"/>
  <c r="DD31" i="4"/>
  <c r="DE31" i="4"/>
  <c r="DF31" i="4"/>
  <c r="DG31" i="4"/>
  <c r="DH31" i="4"/>
  <c r="DI31" i="4"/>
  <c r="AY32" i="4"/>
  <c r="AZ32" i="4"/>
  <c r="BA32" i="4"/>
  <c r="BB32" i="4"/>
  <c r="BC32" i="4"/>
  <c r="BD32" i="4"/>
  <c r="BE32" i="4"/>
  <c r="BF32" i="4"/>
  <c r="BG32" i="4"/>
  <c r="BH32" i="4"/>
  <c r="BI32" i="4"/>
  <c r="BJ32" i="4"/>
  <c r="BK32" i="4"/>
  <c r="BL32" i="4"/>
  <c r="BM32" i="4"/>
  <c r="BN32" i="4"/>
  <c r="BO32" i="4"/>
  <c r="BP32" i="4"/>
  <c r="BQ32" i="4"/>
  <c r="BR32" i="4"/>
  <c r="BS32" i="4"/>
  <c r="BT32" i="4"/>
  <c r="BU32" i="4"/>
  <c r="BV32" i="4"/>
  <c r="BW32" i="4"/>
  <c r="BX32" i="4"/>
  <c r="BY32" i="4"/>
  <c r="BZ32" i="4"/>
  <c r="CA32" i="4"/>
  <c r="CB32" i="4"/>
  <c r="CC32" i="4"/>
  <c r="CD32" i="4"/>
  <c r="CE32" i="4"/>
  <c r="CF32" i="4"/>
  <c r="CG32" i="4"/>
  <c r="CH32" i="4"/>
  <c r="CI32" i="4"/>
  <c r="CJ32" i="4"/>
  <c r="CK32" i="4"/>
  <c r="CL32" i="4"/>
  <c r="CM32" i="4"/>
  <c r="CN32" i="4"/>
  <c r="CO32" i="4"/>
  <c r="CP32" i="4"/>
  <c r="CQ32" i="4"/>
  <c r="CR32" i="4"/>
  <c r="CS32" i="4"/>
  <c r="CT32" i="4"/>
  <c r="CU32" i="4"/>
  <c r="CV32" i="4"/>
  <c r="CW32" i="4"/>
  <c r="CX32" i="4"/>
  <c r="CY32" i="4"/>
  <c r="CZ32" i="4"/>
  <c r="DA32" i="4"/>
  <c r="DB32" i="4"/>
  <c r="DC32" i="4"/>
  <c r="DD32" i="4"/>
  <c r="DE32" i="4"/>
  <c r="DF32" i="4"/>
  <c r="DG32" i="4"/>
  <c r="DH32" i="4"/>
  <c r="DI32" i="4"/>
  <c r="AY33" i="4"/>
  <c r="AZ33" i="4"/>
  <c r="BA33" i="4"/>
  <c r="BB33" i="4"/>
  <c r="BC33" i="4"/>
  <c r="BD33" i="4"/>
  <c r="BE33" i="4"/>
  <c r="BF33" i="4"/>
  <c r="BG33" i="4"/>
  <c r="BH33" i="4"/>
  <c r="BI33" i="4"/>
  <c r="BJ33" i="4"/>
  <c r="BK33" i="4"/>
  <c r="BL33" i="4"/>
  <c r="BM33" i="4"/>
  <c r="BN33" i="4"/>
  <c r="BO33" i="4"/>
  <c r="BP33" i="4"/>
  <c r="BQ33" i="4"/>
  <c r="BR33" i="4"/>
  <c r="BS33" i="4"/>
  <c r="BT33" i="4"/>
  <c r="BU33" i="4"/>
  <c r="BV33" i="4"/>
  <c r="BW33" i="4"/>
  <c r="BX33" i="4"/>
  <c r="BY33" i="4"/>
  <c r="BZ33" i="4"/>
  <c r="CA33" i="4"/>
  <c r="CB33" i="4"/>
  <c r="CC33" i="4"/>
  <c r="CD33" i="4"/>
  <c r="CE33" i="4"/>
  <c r="CF33" i="4"/>
  <c r="CG33" i="4"/>
  <c r="CH33" i="4"/>
  <c r="CI33" i="4"/>
  <c r="CJ33" i="4"/>
  <c r="CK33" i="4"/>
  <c r="CL33" i="4"/>
  <c r="CM33" i="4"/>
  <c r="CN33" i="4"/>
  <c r="CO33" i="4"/>
  <c r="CP33" i="4"/>
  <c r="CQ33" i="4"/>
  <c r="CR33" i="4"/>
  <c r="CS33" i="4"/>
  <c r="CT33" i="4"/>
  <c r="CU33" i="4"/>
  <c r="CV33" i="4"/>
  <c r="CW33" i="4"/>
  <c r="CX33" i="4"/>
  <c r="CY33" i="4"/>
  <c r="CZ33" i="4"/>
  <c r="DA33" i="4"/>
  <c r="DB33" i="4"/>
  <c r="DC33" i="4"/>
  <c r="DD33" i="4"/>
  <c r="DE33" i="4"/>
  <c r="DF33" i="4"/>
  <c r="DG33" i="4"/>
  <c r="DH33" i="4"/>
  <c r="DI33" i="4"/>
  <c r="AY34" i="4"/>
  <c r="AZ34" i="4"/>
  <c r="BA34" i="4"/>
  <c r="BB34" i="4"/>
  <c r="BC34" i="4"/>
  <c r="BD34" i="4"/>
  <c r="BE34" i="4"/>
  <c r="BF34" i="4"/>
  <c r="BG34" i="4"/>
  <c r="BH34" i="4"/>
  <c r="BI34" i="4"/>
  <c r="BJ34" i="4"/>
  <c r="BK34" i="4"/>
  <c r="BL34" i="4"/>
  <c r="BM34" i="4"/>
  <c r="BN34" i="4"/>
  <c r="BO34" i="4"/>
  <c r="BP34" i="4"/>
  <c r="BQ34" i="4"/>
  <c r="BR34" i="4"/>
  <c r="BS34" i="4"/>
  <c r="BT34" i="4"/>
  <c r="BU34" i="4"/>
  <c r="BV34" i="4"/>
  <c r="BW34" i="4"/>
  <c r="BX34" i="4"/>
  <c r="BY34" i="4"/>
  <c r="BZ34" i="4"/>
  <c r="CA34" i="4"/>
  <c r="CB34" i="4"/>
  <c r="CC34" i="4"/>
  <c r="CD34" i="4"/>
  <c r="CE34" i="4"/>
  <c r="CF34" i="4"/>
  <c r="CG34" i="4"/>
  <c r="CH34" i="4"/>
  <c r="CI34" i="4"/>
  <c r="CJ34" i="4"/>
  <c r="CK34" i="4"/>
  <c r="CL34" i="4"/>
  <c r="CM34" i="4"/>
  <c r="CN34" i="4"/>
  <c r="CO34" i="4"/>
  <c r="CP34" i="4"/>
  <c r="CQ34" i="4"/>
  <c r="CR34" i="4"/>
  <c r="CS34" i="4"/>
  <c r="CT34" i="4"/>
  <c r="CU34" i="4"/>
  <c r="CV34" i="4"/>
  <c r="CW34" i="4"/>
  <c r="CX34" i="4"/>
  <c r="CY34" i="4"/>
  <c r="CZ34" i="4"/>
  <c r="DA34" i="4"/>
  <c r="DB34" i="4"/>
  <c r="DC34" i="4"/>
  <c r="DD34" i="4"/>
  <c r="DE34" i="4"/>
  <c r="DF34" i="4"/>
  <c r="DG34" i="4"/>
  <c r="DH34" i="4"/>
  <c r="DI34" i="4"/>
  <c r="AY35" i="4"/>
  <c r="AZ35" i="4"/>
  <c r="BA35" i="4"/>
  <c r="BB35" i="4"/>
  <c r="BC35" i="4"/>
  <c r="BD35" i="4"/>
  <c r="BE35" i="4"/>
  <c r="BF35" i="4"/>
  <c r="BG35" i="4"/>
  <c r="BH35" i="4"/>
  <c r="BI35" i="4"/>
  <c r="BJ35" i="4"/>
  <c r="BK35" i="4"/>
  <c r="BL35" i="4"/>
  <c r="BM35" i="4"/>
  <c r="BN35" i="4"/>
  <c r="BO35" i="4"/>
  <c r="BP35" i="4"/>
  <c r="BQ35" i="4"/>
  <c r="BR35" i="4"/>
  <c r="BS35" i="4"/>
  <c r="BT35" i="4"/>
  <c r="BU35" i="4"/>
  <c r="BV35" i="4"/>
  <c r="BW35" i="4"/>
  <c r="BX35" i="4"/>
  <c r="BY35" i="4"/>
  <c r="BZ35" i="4"/>
  <c r="CA35" i="4"/>
  <c r="CB35" i="4"/>
  <c r="CC35" i="4"/>
  <c r="CD35" i="4"/>
  <c r="CE35" i="4"/>
  <c r="CF35" i="4"/>
  <c r="CG35" i="4"/>
  <c r="CH35" i="4"/>
  <c r="CI35" i="4"/>
  <c r="CJ35" i="4"/>
  <c r="CK35" i="4"/>
  <c r="CL35" i="4"/>
  <c r="CM35" i="4"/>
  <c r="CN35" i="4"/>
  <c r="CO35" i="4"/>
  <c r="CP35" i="4"/>
  <c r="CQ35" i="4"/>
  <c r="CR35" i="4"/>
  <c r="CS35" i="4"/>
  <c r="CT35" i="4"/>
  <c r="CU35" i="4"/>
  <c r="CV35" i="4"/>
  <c r="CW35" i="4"/>
  <c r="CX35" i="4"/>
  <c r="CY35" i="4"/>
  <c r="CZ35" i="4"/>
  <c r="DA35" i="4"/>
  <c r="DB35" i="4"/>
  <c r="DC35" i="4"/>
  <c r="DD35" i="4"/>
  <c r="DE35" i="4"/>
  <c r="DF35" i="4"/>
  <c r="DG35" i="4"/>
  <c r="DH35" i="4"/>
  <c r="DI35" i="4"/>
  <c r="AY36" i="4"/>
  <c r="AZ36" i="4"/>
  <c r="BA36" i="4"/>
  <c r="BB36" i="4"/>
  <c r="BC36" i="4"/>
  <c r="BD36" i="4"/>
  <c r="BE36" i="4"/>
  <c r="BF36" i="4"/>
  <c r="BG36" i="4"/>
  <c r="BH36" i="4"/>
  <c r="BI36" i="4"/>
  <c r="BJ36" i="4"/>
  <c r="BK36" i="4"/>
  <c r="BL36" i="4"/>
  <c r="BM36" i="4"/>
  <c r="BN36" i="4"/>
  <c r="BO36" i="4"/>
  <c r="BP36" i="4"/>
  <c r="BQ36" i="4"/>
  <c r="BR36" i="4"/>
  <c r="BS36" i="4"/>
  <c r="BT36" i="4"/>
  <c r="BU36" i="4"/>
  <c r="BV36" i="4"/>
  <c r="BW36" i="4"/>
  <c r="BX36" i="4"/>
  <c r="BY36" i="4"/>
  <c r="BZ36" i="4"/>
  <c r="CA36" i="4"/>
  <c r="CB36" i="4"/>
  <c r="CC36" i="4"/>
  <c r="CD36" i="4"/>
  <c r="CE36" i="4"/>
  <c r="CF36" i="4"/>
  <c r="CG36" i="4"/>
  <c r="CH36" i="4"/>
  <c r="CI36" i="4"/>
  <c r="CJ36" i="4"/>
  <c r="CK36" i="4"/>
  <c r="CL36" i="4"/>
  <c r="CM36" i="4"/>
  <c r="CN36" i="4"/>
  <c r="CO36" i="4"/>
  <c r="CP36" i="4"/>
  <c r="CQ36" i="4"/>
  <c r="CR36" i="4"/>
  <c r="CS36" i="4"/>
  <c r="CT36" i="4"/>
  <c r="CU36" i="4"/>
  <c r="CV36" i="4"/>
  <c r="CW36" i="4"/>
  <c r="CX36" i="4"/>
  <c r="CY36" i="4"/>
  <c r="CZ36" i="4"/>
  <c r="DA36" i="4"/>
  <c r="DB36" i="4"/>
  <c r="DC36" i="4"/>
  <c r="DD36" i="4"/>
  <c r="DE36" i="4"/>
  <c r="DF36" i="4"/>
  <c r="DG36" i="4"/>
  <c r="DH36" i="4"/>
  <c r="DI36" i="4"/>
  <c r="AY37" i="4"/>
  <c r="AZ37" i="4"/>
  <c r="BA37" i="4"/>
  <c r="BB37" i="4"/>
  <c r="BC37" i="4"/>
  <c r="BD37" i="4"/>
  <c r="BE37" i="4"/>
  <c r="BF37" i="4"/>
  <c r="BG37" i="4"/>
  <c r="BH37" i="4"/>
  <c r="BI37" i="4"/>
  <c r="BJ37" i="4"/>
  <c r="BK37" i="4"/>
  <c r="BL37" i="4"/>
  <c r="BM37" i="4"/>
  <c r="BN37" i="4"/>
  <c r="BO37" i="4"/>
  <c r="BP37" i="4"/>
  <c r="BQ37" i="4"/>
  <c r="BR37" i="4"/>
  <c r="BS37" i="4"/>
  <c r="BT37" i="4"/>
  <c r="BU37" i="4"/>
  <c r="BV37" i="4"/>
  <c r="BW37" i="4"/>
  <c r="BX37" i="4"/>
  <c r="BY37" i="4"/>
  <c r="BZ37" i="4"/>
  <c r="CA37" i="4"/>
  <c r="CB37" i="4"/>
  <c r="CC37" i="4"/>
  <c r="CD37" i="4"/>
  <c r="CE37" i="4"/>
  <c r="CF37" i="4"/>
  <c r="CG37" i="4"/>
  <c r="CH37" i="4"/>
  <c r="CI37" i="4"/>
  <c r="CJ37" i="4"/>
  <c r="CK37" i="4"/>
  <c r="CL37" i="4"/>
  <c r="CM37" i="4"/>
  <c r="CN37" i="4"/>
  <c r="CO37" i="4"/>
  <c r="CP37" i="4"/>
  <c r="CQ37" i="4"/>
  <c r="CR37" i="4"/>
  <c r="CS37" i="4"/>
  <c r="CT37" i="4"/>
  <c r="CU37" i="4"/>
  <c r="CV37" i="4"/>
  <c r="CW37" i="4"/>
  <c r="CX37" i="4"/>
  <c r="CY37" i="4"/>
  <c r="CZ37" i="4"/>
  <c r="DA37" i="4"/>
  <c r="DB37" i="4"/>
  <c r="DC37" i="4"/>
  <c r="DD37" i="4"/>
  <c r="DE37" i="4"/>
  <c r="DF37" i="4"/>
  <c r="DG37" i="4"/>
  <c r="DH37" i="4"/>
  <c r="DI37" i="4"/>
  <c r="AY38" i="4"/>
  <c r="AZ38" i="4"/>
  <c r="BA38" i="4"/>
  <c r="BB38" i="4"/>
  <c r="BC38" i="4"/>
  <c r="BD38" i="4"/>
  <c r="BE38" i="4"/>
  <c r="BF38" i="4"/>
  <c r="BG38" i="4"/>
  <c r="BH38" i="4"/>
  <c r="BI38" i="4"/>
  <c r="BJ38" i="4"/>
  <c r="BK38" i="4"/>
  <c r="BL38" i="4"/>
  <c r="BM38" i="4"/>
  <c r="BN38" i="4"/>
  <c r="BO38" i="4"/>
  <c r="BP38" i="4"/>
  <c r="BQ38" i="4"/>
  <c r="BR38" i="4"/>
  <c r="BS38" i="4"/>
  <c r="BT38" i="4"/>
  <c r="BU38" i="4"/>
  <c r="BV38" i="4"/>
  <c r="BW38" i="4"/>
  <c r="BX38" i="4"/>
  <c r="BY38" i="4"/>
  <c r="BZ38" i="4"/>
  <c r="CA38" i="4"/>
  <c r="CB38" i="4"/>
  <c r="CC38" i="4"/>
  <c r="CD38" i="4"/>
  <c r="CE38" i="4"/>
  <c r="CF38" i="4"/>
  <c r="CG38" i="4"/>
  <c r="CH38" i="4"/>
  <c r="CI38" i="4"/>
  <c r="CJ38" i="4"/>
  <c r="CK38" i="4"/>
  <c r="CL38" i="4"/>
  <c r="CM38" i="4"/>
  <c r="CN38" i="4"/>
  <c r="CO38" i="4"/>
  <c r="CP38" i="4"/>
  <c r="CQ38" i="4"/>
  <c r="CR38" i="4"/>
  <c r="CS38" i="4"/>
  <c r="CT38" i="4"/>
  <c r="CU38" i="4"/>
  <c r="CV38" i="4"/>
  <c r="CW38" i="4"/>
  <c r="CX38" i="4"/>
  <c r="CY38" i="4"/>
  <c r="CZ38" i="4"/>
  <c r="DA38" i="4"/>
  <c r="DB38" i="4"/>
  <c r="DC38" i="4"/>
  <c r="DD38" i="4"/>
  <c r="DE38" i="4"/>
  <c r="DF38" i="4"/>
  <c r="DG38" i="4"/>
  <c r="DH38" i="4"/>
  <c r="DI38" i="4"/>
  <c r="AY39" i="4"/>
  <c r="AZ39" i="4"/>
  <c r="BA39" i="4"/>
  <c r="BB39" i="4"/>
  <c r="BC39" i="4"/>
  <c r="BD39" i="4"/>
  <c r="BE39" i="4"/>
  <c r="BF39" i="4"/>
  <c r="BG39" i="4"/>
  <c r="BH39" i="4"/>
  <c r="BI39" i="4"/>
  <c r="BJ39" i="4"/>
  <c r="BK39" i="4"/>
  <c r="BL39" i="4"/>
  <c r="BM39" i="4"/>
  <c r="BN39" i="4"/>
  <c r="BO39" i="4"/>
  <c r="BP39" i="4"/>
  <c r="BQ39" i="4"/>
  <c r="BR39" i="4"/>
  <c r="BS39" i="4"/>
  <c r="BT39" i="4"/>
  <c r="BU39" i="4"/>
  <c r="BV39" i="4"/>
  <c r="BW39" i="4"/>
  <c r="BX39" i="4"/>
  <c r="BY39" i="4"/>
  <c r="BZ39" i="4"/>
  <c r="CA39" i="4"/>
  <c r="CB39" i="4"/>
  <c r="CC39" i="4"/>
  <c r="CD39" i="4"/>
  <c r="CE39" i="4"/>
  <c r="CF39" i="4"/>
  <c r="CG39" i="4"/>
  <c r="CH39" i="4"/>
  <c r="CI39" i="4"/>
  <c r="CJ39" i="4"/>
  <c r="CK39" i="4"/>
  <c r="CL39" i="4"/>
  <c r="CM39" i="4"/>
  <c r="CN39" i="4"/>
  <c r="CO39" i="4"/>
  <c r="CP39" i="4"/>
  <c r="CQ39" i="4"/>
  <c r="CR39" i="4"/>
  <c r="CS39" i="4"/>
  <c r="CT39" i="4"/>
  <c r="CU39" i="4"/>
  <c r="CV39" i="4"/>
  <c r="CW39" i="4"/>
  <c r="CX39" i="4"/>
  <c r="CY39" i="4"/>
  <c r="CZ39" i="4"/>
  <c r="DA39" i="4"/>
  <c r="DB39" i="4"/>
  <c r="DC39" i="4"/>
  <c r="DD39" i="4"/>
  <c r="DE39" i="4"/>
  <c r="DF39" i="4"/>
  <c r="DG39" i="4"/>
  <c r="DH39" i="4"/>
  <c r="DI39" i="4"/>
  <c r="AY40" i="4"/>
  <c r="AZ40" i="4"/>
  <c r="BA40" i="4"/>
  <c r="BB40" i="4"/>
  <c r="BC40" i="4"/>
  <c r="BD40" i="4"/>
  <c r="BE40" i="4"/>
  <c r="BF40" i="4"/>
  <c r="BG40" i="4"/>
  <c r="BH40" i="4"/>
  <c r="BI40" i="4"/>
  <c r="BJ40" i="4"/>
  <c r="BK40" i="4"/>
  <c r="BL40" i="4"/>
  <c r="BM40" i="4"/>
  <c r="BN40" i="4"/>
  <c r="BO40" i="4"/>
  <c r="BP40" i="4"/>
  <c r="BQ40" i="4"/>
  <c r="BR40" i="4"/>
  <c r="BS40" i="4"/>
  <c r="BT40" i="4"/>
  <c r="BU40" i="4"/>
  <c r="BV40" i="4"/>
  <c r="BW40" i="4"/>
  <c r="BX40" i="4"/>
  <c r="BY40" i="4"/>
  <c r="BZ40" i="4"/>
  <c r="CA40" i="4"/>
  <c r="CB40" i="4"/>
  <c r="CC40" i="4"/>
  <c r="CD40" i="4"/>
  <c r="CE40" i="4"/>
  <c r="CF40" i="4"/>
  <c r="CG40" i="4"/>
  <c r="CH40" i="4"/>
  <c r="CI40" i="4"/>
  <c r="CJ40" i="4"/>
  <c r="CK40" i="4"/>
  <c r="CL40" i="4"/>
  <c r="CM40" i="4"/>
  <c r="CN40" i="4"/>
  <c r="CO40" i="4"/>
  <c r="CP40" i="4"/>
  <c r="CQ40" i="4"/>
  <c r="CR40" i="4"/>
  <c r="CS40" i="4"/>
  <c r="CT40" i="4"/>
  <c r="CU40" i="4"/>
  <c r="CV40" i="4"/>
  <c r="CW40" i="4"/>
  <c r="CX40" i="4"/>
  <c r="CY40" i="4"/>
  <c r="CZ40" i="4"/>
  <c r="DA40" i="4"/>
  <c r="DB40" i="4"/>
  <c r="DC40" i="4"/>
  <c r="DD40" i="4"/>
  <c r="DE40" i="4"/>
  <c r="DF40" i="4"/>
  <c r="DG40" i="4"/>
  <c r="DH40" i="4"/>
  <c r="DI40" i="4"/>
  <c r="AY41" i="4"/>
  <c r="AZ41" i="4"/>
  <c r="BA41" i="4"/>
  <c r="BB41" i="4"/>
  <c r="BC41" i="4"/>
  <c r="BD41" i="4"/>
  <c r="BE41" i="4"/>
  <c r="BF41" i="4"/>
  <c r="BG41" i="4"/>
  <c r="BH41" i="4"/>
  <c r="BI41" i="4"/>
  <c r="BJ41" i="4"/>
  <c r="BK41" i="4"/>
  <c r="BL41" i="4"/>
  <c r="BM41" i="4"/>
  <c r="BN41" i="4"/>
  <c r="BO41" i="4"/>
  <c r="BP41" i="4"/>
  <c r="BQ41" i="4"/>
  <c r="BR41" i="4"/>
  <c r="BS41" i="4"/>
  <c r="BT41" i="4"/>
  <c r="BU41" i="4"/>
  <c r="BV41" i="4"/>
  <c r="BW41" i="4"/>
  <c r="BX41" i="4"/>
  <c r="BY41" i="4"/>
  <c r="BZ41" i="4"/>
  <c r="CA41" i="4"/>
  <c r="CB41" i="4"/>
  <c r="CC41" i="4"/>
  <c r="CD41" i="4"/>
  <c r="CE41" i="4"/>
  <c r="CF41" i="4"/>
  <c r="CG41" i="4"/>
  <c r="CH41" i="4"/>
  <c r="CI41" i="4"/>
  <c r="CJ41" i="4"/>
  <c r="CK41" i="4"/>
  <c r="CL41" i="4"/>
  <c r="CM41" i="4"/>
  <c r="CN41" i="4"/>
  <c r="CO41" i="4"/>
  <c r="CP41" i="4"/>
  <c r="CQ41" i="4"/>
  <c r="CR41" i="4"/>
  <c r="CS41" i="4"/>
  <c r="CT41" i="4"/>
  <c r="CU41" i="4"/>
  <c r="CV41" i="4"/>
  <c r="CW41" i="4"/>
  <c r="CX41" i="4"/>
  <c r="CY41" i="4"/>
  <c r="CZ41" i="4"/>
  <c r="DA41" i="4"/>
  <c r="DB41" i="4"/>
  <c r="DC41" i="4"/>
  <c r="DD41" i="4"/>
  <c r="DE41" i="4"/>
  <c r="DF41" i="4"/>
  <c r="DG41" i="4"/>
  <c r="DH41" i="4"/>
  <c r="DI41" i="4"/>
  <c r="AY42" i="4"/>
  <c r="AZ42" i="4"/>
  <c r="BA42" i="4"/>
  <c r="BB42" i="4"/>
  <c r="BC42" i="4"/>
  <c r="BD42" i="4"/>
  <c r="BE42" i="4"/>
  <c r="BF42" i="4"/>
  <c r="BG42" i="4"/>
  <c r="BH42" i="4"/>
  <c r="BI42" i="4"/>
  <c r="BJ42" i="4"/>
  <c r="BK42" i="4"/>
  <c r="BL42" i="4"/>
  <c r="BM42" i="4"/>
  <c r="BN42" i="4"/>
  <c r="BO42" i="4"/>
  <c r="BP42" i="4"/>
  <c r="BQ42" i="4"/>
  <c r="BR42" i="4"/>
  <c r="BS42" i="4"/>
  <c r="BT42" i="4"/>
  <c r="BU42" i="4"/>
  <c r="BV42" i="4"/>
  <c r="BW42" i="4"/>
  <c r="BX42" i="4"/>
  <c r="BY42" i="4"/>
  <c r="BZ42" i="4"/>
  <c r="CA42" i="4"/>
  <c r="CB42" i="4"/>
  <c r="CC42" i="4"/>
  <c r="CD42" i="4"/>
  <c r="CE42" i="4"/>
  <c r="CF42" i="4"/>
  <c r="CG42" i="4"/>
  <c r="CH42" i="4"/>
  <c r="CI42" i="4"/>
  <c r="CJ42" i="4"/>
  <c r="CK42" i="4"/>
  <c r="CL42" i="4"/>
  <c r="CM42" i="4"/>
  <c r="CN42" i="4"/>
  <c r="CO42" i="4"/>
  <c r="CP42" i="4"/>
  <c r="CQ42" i="4"/>
  <c r="CR42" i="4"/>
  <c r="CS42" i="4"/>
  <c r="CT42" i="4"/>
  <c r="CU42" i="4"/>
  <c r="CV42" i="4"/>
  <c r="CW42" i="4"/>
  <c r="CX42" i="4"/>
  <c r="CY42" i="4"/>
  <c r="CZ42" i="4"/>
  <c r="DA42" i="4"/>
  <c r="DB42" i="4"/>
  <c r="DC42" i="4"/>
  <c r="DD42" i="4"/>
  <c r="DE42" i="4"/>
  <c r="DF42" i="4"/>
  <c r="DG42" i="4"/>
  <c r="DH42" i="4"/>
  <c r="DI42" i="4"/>
  <c r="AY43" i="4"/>
  <c r="AZ43" i="4"/>
  <c r="BA43" i="4"/>
  <c r="BB43" i="4"/>
  <c r="BC43" i="4"/>
  <c r="BD43" i="4"/>
  <c r="BE43" i="4"/>
  <c r="BF43" i="4"/>
  <c r="BG43" i="4"/>
  <c r="BH43" i="4"/>
  <c r="BI43" i="4"/>
  <c r="BJ43" i="4"/>
  <c r="BK43" i="4"/>
  <c r="BL43" i="4"/>
  <c r="BM43" i="4"/>
  <c r="BN43" i="4"/>
  <c r="BO43" i="4"/>
  <c r="BP43" i="4"/>
  <c r="BQ43" i="4"/>
  <c r="BR43" i="4"/>
  <c r="BS43" i="4"/>
  <c r="BT43" i="4"/>
  <c r="BU43" i="4"/>
  <c r="BV43" i="4"/>
  <c r="BW43" i="4"/>
  <c r="BX43" i="4"/>
  <c r="BY43" i="4"/>
  <c r="BZ43" i="4"/>
  <c r="CA43" i="4"/>
  <c r="CB43" i="4"/>
  <c r="CC43" i="4"/>
  <c r="CD43" i="4"/>
  <c r="CE43" i="4"/>
  <c r="CF43" i="4"/>
  <c r="CG43" i="4"/>
  <c r="CH43" i="4"/>
  <c r="CI43" i="4"/>
  <c r="CJ43" i="4"/>
  <c r="CK43" i="4"/>
  <c r="CL43" i="4"/>
  <c r="CM43" i="4"/>
  <c r="CN43" i="4"/>
  <c r="CO43" i="4"/>
  <c r="CP43" i="4"/>
  <c r="CQ43" i="4"/>
  <c r="CR43" i="4"/>
  <c r="CS43" i="4"/>
  <c r="CT43" i="4"/>
  <c r="CU43" i="4"/>
  <c r="CV43" i="4"/>
  <c r="CW43" i="4"/>
  <c r="CX43" i="4"/>
  <c r="CY43" i="4"/>
  <c r="CZ43" i="4"/>
  <c r="DA43" i="4"/>
  <c r="DB43" i="4"/>
  <c r="DC43" i="4"/>
  <c r="DD43" i="4"/>
  <c r="DE43" i="4"/>
  <c r="DF43" i="4"/>
  <c r="DG43" i="4"/>
  <c r="DH43" i="4"/>
  <c r="DI43" i="4"/>
  <c r="AY44" i="4"/>
  <c r="AZ44" i="4"/>
  <c r="BA44" i="4"/>
  <c r="BB44" i="4"/>
  <c r="BC44" i="4"/>
  <c r="BD44" i="4"/>
  <c r="BE44" i="4"/>
  <c r="BF44" i="4"/>
  <c r="BG44" i="4"/>
  <c r="BH44" i="4"/>
  <c r="BI44" i="4"/>
  <c r="BJ44" i="4"/>
  <c r="BK44" i="4"/>
  <c r="BL44" i="4"/>
  <c r="BM44" i="4"/>
  <c r="BN44" i="4"/>
  <c r="BO44" i="4"/>
  <c r="BP44" i="4"/>
  <c r="BQ44" i="4"/>
  <c r="BR44" i="4"/>
  <c r="BS44" i="4"/>
  <c r="BT44" i="4"/>
  <c r="BU44" i="4"/>
  <c r="BV44" i="4"/>
  <c r="BW44" i="4"/>
  <c r="BX44" i="4"/>
  <c r="BY44" i="4"/>
  <c r="BZ44" i="4"/>
  <c r="CA44" i="4"/>
  <c r="CB44" i="4"/>
  <c r="CC44" i="4"/>
  <c r="CD44" i="4"/>
  <c r="CE44" i="4"/>
  <c r="CF44" i="4"/>
  <c r="CG44" i="4"/>
  <c r="CH44" i="4"/>
  <c r="CI44" i="4"/>
  <c r="CJ44" i="4"/>
  <c r="CK44" i="4"/>
  <c r="CL44" i="4"/>
  <c r="CM44" i="4"/>
  <c r="CN44" i="4"/>
  <c r="CO44" i="4"/>
  <c r="CP44" i="4"/>
  <c r="CQ44" i="4"/>
  <c r="CR44" i="4"/>
  <c r="CS44" i="4"/>
  <c r="CT44" i="4"/>
  <c r="CU44" i="4"/>
  <c r="CV44" i="4"/>
  <c r="CW44" i="4"/>
  <c r="CX44" i="4"/>
  <c r="CY44" i="4"/>
  <c r="CZ44" i="4"/>
  <c r="DA44" i="4"/>
  <c r="DB44" i="4"/>
  <c r="DC44" i="4"/>
  <c r="DD44" i="4"/>
  <c r="DE44" i="4"/>
  <c r="DF44" i="4"/>
  <c r="DG44" i="4"/>
  <c r="DH44" i="4"/>
  <c r="DI44" i="4"/>
  <c r="AY45" i="4"/>
  <c r="AZ45" i="4"/>
  <c r="BA45" i="4"/>
  <c r="BB45" i="4"/>
  <c r="BC45" i="4"/>
  <c r="BD45" i="4"/>
  <c r="BE45" i="4"/>
  <c r="BF45" i="4"/>
  <c r="BG45" i="4"/>
  <c r="BH45" i="4"/>
  <c r="BI45" i="4"/>
  <c r="BJ45" i="4"/>
  <c r="BK45" i="4"/>
  <c r="BL45" i="4"/>
  <c r="BM45" i="4"/>
  <c r="BN45" i="4"/>
  <c r="BO45" i="4"/>
  <c r="BP45" i="4"/>
  <c r="BQ45" i="4"/>
  <c r="BR45" i="4"/>
  <c r="BS45" i="4"/>
  <c r="BT45" i="4"/>
  <c r="BU45" i="4"/>
  <c r="BV45" i="4"/>
  <c r="BW45" i="4"/>
  <c r="BX45" i="4"/>
  <c r="BY45" i="4"/>
  <c r="BZ45" i="4"/>
  <c r="CA45" i="4"/>
  <c r="CB45" i="4"/>
  <c r="CC45" i="4"/>
  <c r="CD45" i="4"/>
  <c r="CE45" i="4"/>
  <c r="CF45" i="4"/>
  <c r="CG45" i="4"/>
  <c r="CH45" i="4"/>
  <c r="CI45" i="4"/>
  <c r="CJ45" i="4"/>
  <c r="CK45" i="4"/>
  <c r="CL45" i="4"/>
  <c r="CM45" i="4"/>
  <c r="CN45" i="4"/>
  <c r="CO45" i="4"/>
  <c r="CP45" i="4"/>
  <c r="CQ45" i="4"/>
  <c r="CR45" i="4"/>
  <c r="CS45" i="4"/>
  <c r="CT45" i="4"/>
  <c r="CU45" i="4"/>
  <c r="CV45" i="4"/>
  <c r="CW45" i="4"/>
  <c r="CX45" i="4"/>
  <c r="CY45" i="4"/>
  <c r="CZ45" i="4"/>
  <c r="DA45" i="4"/>
  <c r="DB45" i="4"/>
  <c r="DC45" i="4"/>
  <c r="DD45" i="4"/>
  <c r="DE45" i="4"/>
  <c r="DF45" i="4"/>
  <c r="DG45" i="4"/>
  <c r="DH45" i="4"/>
  <c r="DI45" i="4"/>
  <c r="AY46" i="4"/>
  <c r="AZ46" i="4"/>
  <c r="BA46" i="4"/>
  <c r="BB46" i="4"/>
  <c r="BC46" i="4"/>
  <c r="BD46" i="4"/>
  <c r="BE46" i="4"/>
  <c r="BF46" i="4"/>
  <c r="BG46" i="4"/>
  <c r="BH46" i="4"/>
  <c r="BI46" i="4"/>
  <c r="BJ46" i="4"/>
  <c r="BK46" i="4"/>
  <c r="BL46" i="4"/>
  <c r="BM46" i="4"/>
  <c r="BN46" i="4"/>
  <c r="BO46" i="4"/>
  <c r="BP46" i="4"/>
  <c r="BQ46" i="4"/>
  <c r="BR46" i="4"/>
  <c r="BS46" i="4"/>
  <c r="BT46" i="4"/>
  <c r="BU46" i="4"/>
  <c r="BV46" i="4"/>
  <c r="BW46" i="4"/>
  <c r="BX46" i="4"/>
  <c r="BY46" i="4"/>
  <c r="BZ46" i="4"/>
  <c r="CA46" i="4"/>
  <c r="CB46" i="4"/>
  <c r="CC46" i="4"/>
  <c r="CD46" i="4"/>
  <c r="CE46" i="4"/>
  <c r="CF46" i="4"/>
  <c r="CG46" i="4"/>
  <c r="CH46" i="4"/>
  <c r="CI46" i="4"/>
  <c r="CJ46" i="4"/>
  <c r="CK46" i="4"/>
  <c r="CL46" i="4"/>
  <c r="CM46" i="4"/>
  <c r="CN46" i="4"/>
  <c r="CO46" i="4"/>
  <c r="CP46" i="4"/>
  <c r="CQ46" i="4"/>
  <c r="CR46" i="4"/>
  <c r="CS46" i="4"/>
  <c r="CT46" i="4"/>
  <c r="CU46" i="4"/>
  <c r="CV46" i="4"/>
  <c r="CW46" i="4"/>
  <c r="CX46" i="4"/>
  <c r="CY46" i="4"/>
  <c r="CZ46" i="4"/>
  <c r="DA46" i="4"/>
  <c r="DB46" i="4"/>
  <c r="DC46" i="4"/>
  <c r="DD46" i="4"/>
  <c r="DE46" i="4"/>
  <c r="DF46" i="4"/>
  <c r="DG46" i="4"/>
  <c r="DH46" i="4"/>
  <c r="DI46" i="4"/>
  <c r="AY47" i="4"/>
  <c r="AZ47" i="4"/>
  <c r="BA47" i="4"/>
  <c r="BB47" i="4"/>
  <c r="BC47" i="4"/>
  <c r="BD47" i="4"/>
  <c r="BE47" i="4"/>
  <c r="BF47" i="4"/>
  <c r="BG47" i="4"/>
  <c r="BH47" i="4"/>
  <c r="BI47" i="4"/>
  <c r="BJ47" i="4"/>
  <c r="BK47" i="4"/>
  <c r="BL47" i="4"/>
  <c r="BM47" i="4"/>
  <c r="BN47" i="4"/>
  <c r="BO47" i="4"/>
  <c r="BP47" i="4"/>
  <c r="BQ47" i="4"/>
  <c r="BR47" i="4"/>
  <c r="BS47" i="4"/>
  <c r="BT47" i="4"/>
  <c r="BU47" i="4"/>
  <c r="BV47" i="4"/>
  <c r="BW47" i="4"/>
  <c r="BX47" i="4"/>
  <c r="BY47" i="4"/>
  <c r="BZ47" i="4"/>
  <c r="CA47" i="4"/>
  <c r="CB47" i="4"/>
  <c r="CC47" i="4"/>
  <c r="CD47" i="4"/>
  <c r="CE47" i="4"/>
  <c r="CF47" i="4"/>
  <c r="CG47" i="4"/>
  <c r="CH47" i="4"/>
  <c r="CI47" i="4"/>
  <c r="CJ47" i="4"/>
  <c r="CK47" i="4"/>
  <c r="CL47" i="4"/>
  <c r="CM47" i="4"/>
  <c r="CN47" i="4"/>
  <c r="CO47" i="4"/>
  <c r="CP47" i="4"/>
  <c r="CQ47" i="4"/>
  <c r="CR47" i="4"/>
  <c r="CS47" i="4"/>
  <c r="CT47" i="4"/>
  <c r="CU47" i="4"/>
  <c r="CV47" i="4"/>
  <c r="CW47" i="4"/>
  <c r="CX47" i="4"/>
  <c r="CY47" i="4"/>
  <c r="CZ47" i="4"/>
  <c r="DA47" i="4"/>
  <c r="DB47" i="4"/>
  <c r="DC47" i="4"/>
  <c r="DD47" i="4"/>
  <c r="DE47" i="4"/>
  <c r="DF47" i="4"/>
  <c r="DG47" i="4"/>
  <c r="DH47" i="4"/>
  <c r="DI47" i="4"/>
  <c r="AY48" i="4"/>
  <c r="AZ48" i="4"/>
  <c r="BA48" i="4"/>
  <c r="BB48" i="4"/>
  <c r="BC48" i="4"/>
  <c r="BD48" i="4"/>
  <c r="BE48" i="4"/>
  <c r="BF48" i="4"/>
  <c r="BG48" i="4"/>
  <c r="BH48" i="4"/>
  <c r="BI48" i="4"/>
  <c r="BJ48" i="4"/>
  <c r="BK48" i="4"/>
  <c r="BL48" i="4"/>
  <c r="BM48" i="4"/>
  <c r="BN48" i="4"/>
  <c r="BO48" i="4"/>
  <c r="BP48" i="4"/>
  <c r="BQ48" i="4"/>
  <c r="BR48" i="4"/>
  <c r="BS48" i="4"/>
  <c r="BT48" i="4"/>
  <c r="BU48" i="4"/>
  <c r="BV48" i="4"/>
  <c r="BW48" i="4"/>
  <c r="BX48" i="4"/>
  <c r="BY48" i="4"/>
  <c r="BZ48" i="4"/>
  <c r="CA48" i="4"/>
  <c r="CB48" i="4"/>
  <c r="CC48" i="4"/>
  <c r="CD48" i="4"/>
  <c r="CE48" i="4"/>
  <c r="CF48" i="4"/>
  <c r="CG48" i="4"/>
  <c r="CH48" i="4"/>
  <c r="CI48" i="4"/>
  <c r="CJ48" i="4"/>
  <c r="CK48" i="4"/>
  <c r="CL48" i="4"/>
  <c r="CM48" i="4"/>
  <c r="CN48" i="4"/>
  <c r="CO48" i="4"/>
  <c r="CP48" i="4"/>
  <c r="CQ48" i="4"/>
  <c r="CR48" i="4"/>
  <c r="CS48" i="4"/>
  <c r="CT48" i="4"/>
  <c r="CU48" i="4"/>
  <c r="CV48" i="4"/>
  <c r="CW48" i="4"/>
  <c r="CX48" i="4"/>
  <c r="CY48" i="4"/>
  <c r="CZ48" i="4"/>
  <c r="DA48" i="4"/>
  <c r="DB48" i="4"/>
  <c r="DC48" i="4"/>
  <c r="DD48" i="4"/>
  <c r="DE48" i="4"/>
  <c r="DF48" i="4"/>
  <c r="DG48" i="4"/>
  <c r="DH48" i="4"/>
  <c r="DI48" i="4"/>
  <c r="AY49" i="4"/>
  <c r="AZ49" i="4"/>
  <c r="BA49" i="4"/>
  <c r="BB49" i="4"/>
  <c r="BC49" i="4"/>
  <c r="BD49" i="4"/>
  <c r="BE49" i="4"/>
  <c r="BF49" i="4"/>
  <c r="BG49" i="4"/>
  <c r="BH49" i="4"/>
  <c r="BI49" i="4"/>
  <c r="BJ49" i="4"/>
  <c r="BK49" i="4"/>
  <c r="BL49" i="4"/>
  <c r="BM49" i="4"/>
  <c r="BN49" i="4"/>
  <c r="BO49" i="4"/>
  <c r="BP49" i="4"/>
  <c r="BQ49" i="4"/>
  <c r="BR49" i="4"/>
  <c r="BS49" i="4"/>
  <c r="BT49" i="4"/>
  <c r="BU49" i="4"/>
  <c r="BV49" i="4"/>
  <c r="BW49" i="4"/>
  <c r="BX49" i="4"/>
  <c r="BY49" i="4"/>
  <c r="BZ49" i="4"/>
  <c r="CA49" i="4"/>
  <c r="CB49" i="4"/>
  <c r="CC49" i="4"/>
  <c r="CD49" i="4"/>
  <c r="CE49" i="4"/>
  <c r="CF49" i="4"/>
  <c r="CG49" i="4"/>
  <c r="CH49" i="4"/>
  <c r="CI49" i="4"/>
  <c r="CJ49" i="4"/>
  <c r="CK49" i="4"/>
  <c r="CL49" i="4"/>
  <c r="CM49" i="4"/>
  <c r="CN49" i="4"/>
  <c r="CO49" i="4"/>
  <c r="CP49" i="4"/>
  <c r="CQ49" i="4"/>
  <c r="CR49" i="4"/>
  <c r="CS49" i="4"/>
  <c r="CT49" i="4"/>
  <c r="CU49" i="4"/>
  <c r="CV49" i="4"/>
  <c r="CW49" i="4"/>
  <c r="CX49" i="4"/>
  <c r="CY49" i="4"/>
  <c r="CZ49" i="4"/>
  <c r="DA49" i="4"/>
  <c r="DB49" i="4"/>
  <c r="DC49" i="4"/>
  <c r="DD49" i="4"/>
  <c r="DE49" i="4"/>
  <c r="DF49" i="4"/>
  <c r="DG49" i="4"/>
  <c r="DH49" i="4"/>
  <c r="DI49" i="4"/>
  <c r="AY50" i="4"/>
  <c r="AZ50" i="4"/>
  <c r="BA50" i="4"/>
  <c r="BB50" i="4"/>
  <c r="BC50" i="4"/>
  <c r="BD50" i="4"/>
  <c r="BE50" i="4"/>
  <c r="BF50" i="4"/>
  <c r="BG50" i="4"/>
  <c r="BH50" i="4"/>
  <c r="BI50" i="4"/>
  <c r="BJ50" i="4"/>
  <c r="BK50" i="4"/>
  <c r="BL50" i="4"/>
  <c r="BM50" i="4"/>
  <c r="BN50" i="4"/>
  <c r="BO50" i="4"/>
  <c r="BP50" i="4"/>
  <c r="BQ50" i="4"/>
  <c r="BR50" i="4"/>
  <c r="BS50" i="4"/>
  <c r="BT50" i="4"/>
  <c r="BU50" i="4"/>
  <c r="BV50" i="4"/>
  <c r="BW50" i="4"/>
  <c r="BX50" i="4"/>
  <c r="BY50" i="4"/>
  <c r="BZ50" i="4"/>
  <c r="CA50" i="4"/>
  <c r="CB50" i="4"/>
  <c r="CC50" i="4"/>
  <c r="CD50" i="4"/>
  <c r="CE50" i="4"/>
  <c r="CF50" i="4"/>
  <c r="CG50" i="4"/>
  <c r="CH50" i="4"/>
  <c r="CI50" i="4"/>
  <c r="CJ50" i="4"/>
  <c r="CK50" i="4"/>
  <c r="CL50" i="4"/>
  <c r="CM50" i="4"/>
  <c r="CN50" i="4"/>
  <c r="CO50" i="4"/>
  <c r="CP50" i="4"/>
  <c r="CQ50" i="4"/>
  <c r="CR50" i="4"/>
  <c r="CS50" i="4"/>
  <c r="CT50" i="4"/>
  <c r="CU50" i="4"/>
  <c r="CV50" i="4"/>
  <c r="CW50" i="4"/>
  <c r="CX50" i="4"/>
  <c r="CY50" i="4"/>
  <c r="CZ50" i="4"/>
  <c r="DA50" i="4"/>
  <c r="DB50" i="4"/>
  <c r="DC50" i="4"/>
  <c r="DD50" i="4"/>
  <c r="DE50" i="4"/>
  <c r="DF50" i="4"/>
  <c r="DG50" i="4"/>
  <c r="DH50" i="4"/>
  <c r="DI50" i="4"/>
  <c r="AY51" i="4"/>
  <c r="AZ51" i="4"/>
  <c r="BA51" i="4"/>
  <c r="BB51" i="4"/>
  <c r="BC51" i="4"/>
  <c r="BD51" i="4"/>
  <c r="BE51" i="4"/>
  <c r="BF51" i="4"/>
  <c r="BG51" i="4"/>
  <c r="BH51" i="4"/>
  <c r="BI51" i="4"/>
  <c r="BJ51" i="4"/>
  <c r="BK51" i="4"/>
  <c r="BL51" i="4"/>
  <c r="BM51" i="4"/>
  <c r="BN51" i="4"/>
  <c r="BO51" i="4"/>
  <c r="BP51" i="4"/>
  <c r="BQ51" i="4"/>
  <c r="BR51" i="4"/>
  <c r="BS51" i="4"/>
  <c r="BT51" i="4"/>
  <c r="BU51" i="4"/>
  <c r="BV51" i="4"/>
  <c r="BW51" i="4"/>
  <c r="BX51" i="4"/>
  <c r="BY51" i="4"/>
  <c r="BZ51" i="4"/>
  <c r="CA51" i="4"/>
  <c r="CB51" i="4"/>
  <c r="CC51" i="4"/>
  <c r="CD51" i="4"/>
  <c r="CE51" i="4"/>
  <c r="CF51" i="4"/>
  <c r="CG51" i="4"/>
  <c r="CH51" i="4"/>
  <c r="CI51" i="4"/>
  <c r="CJ51" i="4"/>
  <c r="CK51" i="4"/>
  <c r="CL51" i="4"/>
  <c r="CM51" i="4"/>
  <c r="CN51" i="4"/>
  <c r="CO51" i="4"/>
  <c r="CP51" i="4"/>
  <c r="CQ51" i="4"/>
  <c r="CR51" i="4"/>
  <c r="CS51" i="4"/>
  <c r="CT51" i="4"/>
  <c r="CU51" i="4"/>
  <c r="CV51" i="4"/>
  <c r="CW51" i="4"/>
  <c r="CX51" i="4"/>
  <c r="CY51" i="4"/>
  <c r="CZ51" i="4"/>
  <c r="DA51" i="4"/>
  <c r="DB51" i="4"/>
  <c r="DC51" i="4"/>
  <c r="DD51" i="4"/>
  <c r="DE51" i="4"/>
  <c r="DF51" i="4"/>
  <c r="DG51" i="4"/>
  <c r="DH51" i="4"/>
  <c r="DI51" i="4"/>
  <c r="AY52" i="4"/>
  <c r="AZ52" i="4"/>
  <c r="BA52" i="4"/>
  <c r="BB52" i="4"/>
  <c r="BC52" i="4"/>
  <c r="BD52" i="4"/>
  <c r="BE52" i="4"/>
  <c r="BF52" i="4"/>
  <c r="BG52" i="4"/>
  <c r="BH52" i="4"/>
  <c r="BI52" i="4"/>
  <c r="BJ52" i="4"/>
  <c r="BK52" i="4"/>
  <c r="BL52" i="4"/>
  <c r="BM52" i="4"/>
  <c r="BN52" i="4"/>
  <c r="BO52" i="4"/>
  <c r="BP52" i="4"/>
  <c r="BQ52" i="4"/>
  <c r="BR52" i="4"/>
  <c r="BS52" i="4"/>
  <c r="BT52" i="4"/>
  <c r="BU52" i="4"/>
  <c r="BV52" i="4"/>
  <c r="BW52" i="4"/>
  <c r="BX52" i="4"/>
  <c r="BY52" i="4"/>
  <c r="BZ52" i="4"/>
  <c r="CA52" i="4"/>
  <c r="CB52" i="4"/>
  <c r="CC52" i="4"/>
  <c r="CD52" i="4"/>
  <c r="CE52" i="4"/>
  <c r="CF52" i="4"/>
  <c r="CG52" i="4"/>
  <c r="CH52" i="4"/>
  <c r="CI52" i="4"/>
  <c r="CJ52" i="4"/>
  <c r="CK52" i="4"/>
  <c r="CL52" i="4"/>
  <c r="CM52" i="4"/>
  <c r="CN52" i="4"/>
  <c r="CO52" i="4"/>
  <c r="CP52" i="4"/>
  <c r="CQ52" i="4"/>
  <c r="CR52" i="4"/>
  <c r="CS52" i="4"/>
  <c r="CT52" i="4"/>
  <c r="CU52" i="4"/>
  <c r="CV52" i="4"/>
  <c r="CW52" i="4"/>
  <c r="CX52" i="4"/>
  <c r="CY52" i="4"/>
  <c r="CZ52" i="4"/>
  <c r="DA52" i="4"/>
  <c r="DB52" i="4"/>
  <c r="DC52" i="4"/>
  <c r="DD52" i="4"/>
  <c r="DE52" i="4"/>
  <c r="DF52" i="4"/>
  <c r="DG52" i="4"/>
  <c r="DH52" i="4"/>
  <c r="DI52" i="4"/>
  <c r="AY53" i="4"/>
  <c r="AZ53" i="4"/>
  <c r="BA53" i="4"/>
  <c r="BB53" i="4"/>
  <c r="BC53" i="4"/>
  <c r="BD53" i="4"/>
  <c r="BE53" i="4"/>
  <c r="BF53" i="4"/>
  <c r="BG53" i="4"/>
  <c r="BH53" i="4"/>
  <c r="BI53" i="4"/>
  <c r="BJ53" i="4"/>
  <c r="BK53" i="4"/>
  <c r="BL53" i="4"/>
  <c r="BM53" i="4"/>
  <c r="BN53" i="4"/>
  <c r="BO53" i="4"/>
  <c r="BP53" i="4"/>
  <c r="BQ53" i="4"/>
  <c r="BR53" i="4"/>
  <c r="BS53" i="4"/>
  <c r="BT53" i="4"/>
  <c r="BU53" i="4"/>
  <c r="BV53" i="4"/>
  <c r="BW53" i="4"/>
  <c r="BX53" i="4"/>
  <c r="BY53" i="4"/>
  <c r="BZ53" i="4"/>
  <c r="CA53" i="4"/>
  <c r="CB53" i="4"/>
  <c r="CC53" i="4"/>
  <c r="CD53" i="4"/>
  <c r="CE53" i="4"/>
  <c r="CF53" i="4"/>
  <c r="CG53" i="4"/>
  <c r="CH53" i="4"/>
  <c r="CI53" i="4"/>
  <c r="CJ53" i="4"/>
  <c r="CK53" i="4"/>
  <c r="CL53" i="4"/>
  <c r="CM53" i="4"/>
  <c r="CN53" i="4"/>
  <c r="CO53" i="4"/>
  <c r="CP53" i="4"/>
  <c r="CQ53" i="4"/>
  <c r="CR53" i="4"/>
  <c r="CS53" i="4"/>
  <c r="CT53" i="4"/>
  <c r="CU53" i="4"/>
  <c r="CV53" i="4"/>
  <c r="CW53" i="4"/>
  <c r="CX53" i="4"/>
  <c r="CY53" i="4"/>
  <c r="CZ53" i="4"/>
  <c r="DA53" i="4"/>
  <c r="DB53" i="4"/>
  <c r="DC53" i="4"/>
  <c r="DD53" i="4"/>
  <c r="DE53" i="4"/>
  <c r="DF53" i="4"/>
  <c r="DG53" i="4"/>
  <c r="DH53" i="4"/>
  <c r="DI53" i="4"/>
  <c r="AY54" i="4"/>
  <c r="AZ54" i="4"/>
  <c r="BA54" i="4"/>
  <c r="BB54" i="4"/>
  <c r="BC54" i="4"/>
  <c r="BD54" i="4"/>
  <c r="BE54" i="4"/>
  <c r="BF54" i="4"/>
  <c r="BG54" i="4"/>
  <c r="BH54" i="4"/>
  <c r="BI54" i="4"/>
  <c r="BJ54" i="4"/>
  <c r="BK54" i="4"/>
  <c r="BL54" i="4"/>
  <c r="BM54" i="4"/>
  <c r="BN54" i="4"/>
  <c r="BO54" i="4"/>
  <c r="BP54" i="4"/>
  <c r="BQ54" i="4"/>
  <c r="BR54" i="4"/>
  <c r="BS54" i="4"/>
  <c r="BT54" i="4"/>
  <c r="BU54" i="4"/>
  <c r="BV54" i="4"/>
  <c r="BW54" i="4"/>
  <c r="BX54" i="4"/>
  <c r="BY54" i="4"/>
  <c r="BZ54" i="4"/>
  <c r="CA54" i="4"/>
  <c r="CB54" i="4"/>
  <c r="CC54" i="4"/>
  <c r="CD54" i="4"/>
  <c r="CE54" i="4"/>
  <c r="CF54" i="4"/>
  <c r="CG54" i="4"/>
  <c r="CH54" i="4"/>
  <c r="CI54" i="4"/>
  <c r="CJ54" i="4"/>
  <c r="CK54" i="4"/>
  <c r="CL54" i="4"/>
  <c r="CM54" i="4"/>
  <c r="CN54" i="4"/>
  <c r="CO54" i="4"/>
  <c r="CP54" i="4"/>
  <c r="CQ54" i="4"/>
  <c r="CR54" i="4"/>
  <c r="CS54" i="4"/>
  <c r="CT54" i="4"/>
  <c r="CU54" i="4"/>
  <c r="CV54" i="4"/>
  <c r="CW54" i="4"/>
  <c r="CX54" i="4"/>
  <c r="CY54" i="4"/>
  <c r="CZ54" i="4"/>
  <c r="DA54" i="4"/>
  <c r="DB54" i="4"/>
  <c r="DC54" i="4"/>
  <c r="DD54" i="4"/>
  <c r="DE54" i="4"/>
  <c r="DF54" i="4"/>
  <c r="DG54" i="4"/>
  <c r="DH54" i="4"/>
  <c r="DI54" i="4"/>
  <c r="AY55" i="4"/>
  <c r="AZ55" i="4"/>
  <c r="BA55" i="4"/>
  <c r="BB55" i="4"/>
  <c r="BC55" i="4"/>
  <c r="BD55" i="4"/>
  <c r="BE55" i="4"/>
  <c r="BF55" i="4"/>
  <c r="BG55" i="4"/>
  <c r="BH55" i="4"/>
  <c r="BI55" i="4"/>
  <c r="BJ55" i="4"/>
  <c r="BK55" i="4"/>
  <c r="BL55" i="4"/>
  <c r="BM55" i="4"/>
  <c r="BN55" i="4"/>
  <c r="BO55" i="4"/>
  <c r="BP55" i="4"/>
  <c r="BQ55" i="4"/>
  <c r="BR55" i="4"/>
  <c r="BS55" i="4"/>
  <c r="BT55" i="4"/>
  <c r="BU55" i="4"/>
  <c r="BV55" i="4"/>
  <c r="BW55" i="4"/>
  <c r="BX55" i="4"/>
  <c r="BY55" i="4"/>
  <c r="BZ55" i="4"/>
  <c r="CA55" i="4"/>
  <c r="CB55" i="4"/>
  <c r="CC55" i="4"/>
  <c r="CD55" i="4"/>
  <c r="CE55" i="4"/>
  <c r="CF55" i="4"/>
  <c r="CG55" i="4"/>
  <c r="CH55" i="4"/>
  <c r="CI55" i="4"/>
  <c r="CJ55" i="4"/>
  <c r="CK55" i="4"/>
  <c r="CL55" i="4"/>
  <c r="CM55" i="4"/>
  <c r="CN55" i="4"/>
  <c r="CO55" i="4"/>
  <c r="CP55" i="4"/>
  <c r="CQ55" i="4"/>
  <c r="CR55" i="4"/>
  <c r="CS55" i="4"/>
  <c r="CT55" i="4"/>
  <c r="CU55" i="4"/>
  <c r="CV55" i="4"/>
  <c r="CW55" i="4"/>
  <c r="CX55" i="4"/>
  <c r="CY55" i="4"/>
  <c r="CZ55" i="4"/>
  <c r="DA55" i="4"/>
  <c r="DB55" i="4"/>
  <c r="DC55" i="4"/>
  <c r="DD55" i="4"/>
  <c r="DE55" i="4"/>
  <c r="DF55" i="4"/>
  <c r="DG55" i="4"/>
  <c r="DH55" i="4"/>
  <c r="DI55" i="4"/>
  <c r="AY56" i="4"/>
  <c r="AZ56" i="4"/>
  <c r="BA56" i="4"/>
  <c r="BB56" i="4"/>
  <c r="BC56" i="4"/>
  <c r="BD56" i="4"/>
  <c r="BE56" i="4"/>
  <c r="BF56" i="4"/>
  <c r="BG56" i="4"/>
  <c r="BH56" i="4"/>
  <c r="BI56" i="4"/>
  <c r="BJ56" i="4"/>
  <c r="BK56" i="4"/>
  <c r="BL56" i="4"/>
  <c r="BM56" i="4"/>
  <c r="BN56" i="4"/>
  <c r="BO56" i="4"/>
  <c r="BP56" i="4"/>
  <c r="BQ56" i="4"/>
  <c r="BR56" i="4"/>
  <c r="BS56" i="4"/>
  <c r="BT56" i="4"/>
  <c r="BU56" i="4"/>
  <c r="BV56" i="4"/>
  <c r="BW56" i="4"/>
  <c r="BX56" i="4"/>
  <c r="BY56" i="4"/>
  <c r="BZ56" i="4"/>
  <c r="CA56" i="4"/>
  <c r="CB56" i="4"/>
  <c r="CC56" i="4"/>
  <c r="CD56" i="4"/>
  <c r="CE56" i="4"/>
  <c r="CF56" i="4"/>
  <c r="CG56" i="4"/>
  <c r="CH56" i="4"/>
  <c r="CI56" i="4"/>
  <c r="CJ56" i="4"/>
  <c r="CK56" i="4"/>
  <c r="CL56" i="4"/>
  <c r="CM56" i="4"/>
  <c r="CN56" i="4"/>
  <c r="CO56" i="4"/>
  <c r="CP56" i="4"/>
  <c r="CQ56" i="4"/>
  <c r="CR56" i="4"/>
  <c r="CS56" i="4"/>
  <c r="CT56" i="4"/>
  <c r="CU56" i="4"/>
  <c r="CV56" i="4"/>
  <c r="CW56" i="4"/>
  <c r="CX56" i="4"/>
  <c r="CY56" i="4"/>
  <c r="CZ56" i="4"/>
  <c r="DA56" i="4"/>
  <c r="DB56" i="4"/>
  <c r="DC56" i="4"/>
  <c r="DD56" i="4"/>
  <c r="DE56" i="4"/>
  <c r="DF56" i="4"/>
  <c r="DG56" i="4"/>
  <c r="DH56" i="4"/>
  <c r="DI56" i="4"/>
  <c r="AY57" i="4"/>
  <c r="AZ57" i="4"/>
  <c r="BA57" i="4"/>
  <c r="BB57" i="4"/>
  <c r="BC57" i="4"/>
  <c r="BD57" i="4"/>
  <c r="BE57" i="4"/>
  <c r="BF57" i="4"/>
  <c r="BG57" i="4"/>
  <c r="BH57" i="4"/>
  <c r="BI57" i="4"/>
  <c r="BJ57" i="4"/>
  <c r="BK57" i="4"/>
  <c r="BL57" i="4"/>
  <c r="BM57" i="4"/>
  <c r="BN57" i="4"/>
  <c r="BO57" i="4"/>
  <c r="BP57" i="4"/>
  <c r="BQ57" i="4"/>
  <c r="BR57" i="4"/>
  <c r="BS57" i="4"/>
  <c r="BT57" i="4"/>
  <c r="BU57" i="4"/>
  <c r="BV57" i="4"/>
  <c r="BW57" i="4"/>
  <c r="BX57" i="4"/>
  <c r="BY57" i="4"/>
  <c r="BZ57" i="4"/>
  <c r="CA57" i="4"/>
  <c r="CB57" i="4"/>
  <c r="CC57" i="4"/>
  <c r="CD57" i="4"/>
  <c r="CE57" i="4"/>
  <c r="CF57" i="4"/>
  <c r="CG57" i="4"/>
  <c r="CH57" i="4"/>
  <c r="CI57" i="4"/>
  <c r="CJ57" i="4"/>
  <c r="CK57" i="4"/>
  <c r="CL57" i="4"/>
  <c r="CM57" i="4"/>
  <c r="CN57" i="4"/>
  <c r="CO57" i="4"/>
  <c r="CP57" i="4"/>
  <c r="CQ57" i="4"/>
  <c r="CR57" i="4"/>
  <c r="CS57" i="4"/>
  <c r="CT57" i="4"/>
  <c r="CU57" i="4"/>
  <c r="CV57" i="4"/>
  <c r="CW57" i="4"/>
  <c r="CX57" i="4"/>
  <c r="CY57" i="4"/>
  <c r="CZ57" i="4"/>
  <c r="DA57" i="4"/>
  <c r="DB57" i="4"/>
  <c r="DC57" i="4"/>
  <c r="DD57" i="4"/>
  <c r="DE57" i="4"/>
  <c r="DF57" i="4"/>
  <c r="DG57" i="4"/>
  <c r="DH57" i="4"/>
  <c r="DI57" i="4"/>
  <c r="AY58" i="4"/>
  <c r="AZ58" i="4"/>
  <c r="BA58" i="4"/>
  <c r="BB58" i="4"/>
  <c r="BC58" i="4"/>
  <c r="BD58" i="4"/>
  <c r="BE58" i="4"/>
  <c r="BF58" i="4"/>
  <c r="BG58" i="4"/>
  <c r="BH58" i="4"/>
  <c r="BI58" i="4"/>
  <c r="BJ58" i="4"/>
  <c r="BK58" i="4"/>
  <c r="BL58" i="4"/>
  <c r="BM58" i="4"/>
  <c r="BN58" i="4"/>
  <c r="BO58" i="4"/>
  <c r="BP58" i="4"/>
  <c r="BQ58" i="4"/>
  <c r="BR58" i="4"/>
  <c r="BS58" i="4"/>
  <c r="BT58" i="4"/>
  <c r="BU58" i="4"/>
  <c r="BV58" i="4"/>
  <c r="BW58" i="4"/>
  <c r="BX58" i="4"/>
  <c r="BY58" i="4"/>
  <c r="BZ58" i="4"/>
  <c r="CA58" i="4"/>
  <c r="CB58" i="4"/>
  <c r="CC58" i="4"/>
  <c r="CD58" i="4"/>
  <c r="CE58" i="4"/>
  <c r="CF58" i="4"/>
  <c r="CG58" i="4"/>
  <c r="CH58" i="4"/>
  <c r="CI58" i="4"/>
  <c r="CJ58" i="4"/>
  <c r="CK58" i="4"/>
  <c r="CL58" i="4"/>
  <c r="CM58" i="4"/>
  <c r="CN58" i="4"/>
  <c r="CO58" i="4"/>
  <c r="CP58" i="4"/>
  <c r="CQ58" i="4"/>
  <c r="CR58" i="4"/>
  <c r="CS58" i="4"/>
  <c r="CT58" i="4"/>
  <c r="CU58" i="4"/>
  <c r="CV58" i="4"/>
  <c r="CW58" i="4"/>
  <c r="CX58" i="4"/>
  <c r="CY58" i="4"/>
  <c r="CZ58" i="4"/>
  <c r="DA58" i="4"/>
  <c r="DB58" i="4"/>
  <c r="DC58" i="4"/>
  <c r="DD58" i="4"/>
  <c r="DE58" i="4"/>
  <c r="DF58" i="4"/>
  <c r="DG58" i="4"/>
  <c r="DH58" i="4"/>
  <c r="DI58" i="4"/>
  <c r="AY59" i="4"/>
  <c r="AZ59" i="4"/>
  <c r="BA59" i="4"/>
  <c r="BB59" i="4"/>
  <c r="BC59" i="4"/>
  <c r="BD59" i="4"/>
  <c r="BE59" i="4"/>
  <c r="BF59" i="4"/>
  <c r="BG59" i="4"/>
  <c r="BH59" i="4"/>
  <c r="BI59" i="4"/>
  <c r="BJ59" i="4"/>
  <c r="BK59" i="4"/>
  <c r="BL59" i="4"/>
  <c r="BM59" i="4"/>
  <c r="BN59" i="4"/>
  <c r="BO59" i="4"/>
  <c r="BP59" i="4"/>
  <c r="BQ59" i="4"/>
  <c r="BR59" i="4"/>
  <c r="BS59" i="4"/>
  <c r="BT59" i="4"/>
  <c r="BU59" i="4"/>
  <c r="BV59" i="4"/>
  <c r="BW59" i="4"/>
  <c r="BX59" i="4"/>
  <c r="BY59" i="4"/>
  <c r="BZ59" i="4"/>
  <c r="CA59" i="4"/>
  <c r="CB59" i="4"/>
  <c r="CC59" i="4"/>
  <c r="CD59" i="4"/>
  <c r="CE59" i="4"/>
  <c r="CF59" i="4"/>
  <c r="CG59" i="4"/>
  <c r="CH59" i="4"/>
  <c r="CI59" i="4"/>
  <c r="CJ59" i="4"/>
  <c r="CK59" i="4"/>
  <c r="CL59" i="4"/>
  <c r="CM59" i="4"/>
  <c r="CN59" i="4"/>
  <c r="CO59" i="4"/>
  <c r="CP59" i="4"/>
  <c r="CQ59" i="4"/>
  <c r="CR59" i="4"/>
  <c r="CS59" i="4"/>
  <c r="CT59" i="4"/>
  <c r="CU59" i="4"/>
  <c r="CV59" i="4"/>
  <c r="CW59" i="4"/>
  <c r="CX59" i="4"/>
  <c r="CY59" i="4"/>
  <c r="CZ59" i="4"/>
  <c r="DA59" i="4"/>
  <c r="DB59" i="4"/>
  <c r="DC59" i="4"/>
  <c r="DD59" i="4"/>
  <c r="DE59" i="4"/>
  <c r="DF59" i="4"/>
  <c r="DG59" i="4"/>
  <c r="DH59" i="4"/>
  <c r="DI59" i="4"/>
  <c r="AY60" i="4"/>
  <c r="AZ60" i="4"/>
  <c r="BA60" i="4"/>
  <c r="BB60" i="4"/>
  <c r="BC60" i="4"/>
  <c r="BD60" i="4"/>
  <c r="BE60" i="4"/>
  <c r="BF60" i="4"/>
  <c r="BG60" i="4"/>
  <c r="BH60" i="4"/>
  <c r="BI60" i="4"/>
  <c r="BJ60" i="4"/>
  <c r="BK60" i="4"/>
  <c r="BL60" i="4"/>
  <c r="BM60" i="4"/>
  <c r="BN60" i="4"/>
  <c r="BO60" i="4"/>
  <c r="BP60" i="4"/>
  <c r="BQ60" i="4"/>
  <c r="BR60" i="4"/>
  <c r="BS60" i="4"/>
  <c r="BT60" i="4"/>
  <c r="BU60" i="4"/>
  <c r="BV60" i="4"/>
  <c r="BW60" i="4"/>
  <c r="BX60" i="4"/>
  <c r="BY60" i="4"/>
  <c r="BZ60" i="4"/>
  <c r="CA60" i="4"/>
  <c r="CB60" i="4"/>
  <c r="CC60" i="4"/>
  <c r="CD60" i="4"/>
  <c r="CE60" i="4"/>
  <c r="CF60" i="4"/>
  <c r="CG60" i="4"/>
  <c r="CH60" i="4"/>
  <c r="CI60" i="4"/>
  <c r="CJ60" i="4"/>
  <c r="CK60" i="4"/>
  <c r="CL60" i="4"/>
  <c r="CM60" i="4"/>
  <c r="CN60" i="4"/>
  <c r="CO60" i="4"/>
  <c r="CP60" i="4"/>
  <c r="CQ60" i="4"/>
  <c r="CR60" i="4"/>
  <c r="CS60" i="4"/>
  <c r="CT60" i="4"/>
  <c r="CU60" i="4"/>
  <c r="CV60" i="4"/>
  <c r="CW60" i="4"/>
  <c r="CX60" i="4"/>
  <c r="CY60" i="4"/>
  <c r="CZ60" i="4"/>
  <c r="DA60" i="4"/>
  <c r="DB60" i="4"/>
  <c r="DC60" i="4"/>
  <c r="DD60" i="4"/>
  <c r="DE60" i="4"/>
  <c r="DF60" i="4"/>
  <c r="DG60" i="4"/>
  <c r="DH60" i="4"/>
  <c r="DI60" i="4"/>
  <c r="AY61" i="4"/>
  <c r="AZ61" i="4"/>
  <c r="BA61" i="4"/>
  <c r="BB61" i="4"/>
  <c r="BC61" i="4"/>
  <c r="BD61" i="4"/>
  <c r="BE61" i="4"/>
  <c r="BF61" i="4"/>
  <c r="BG61" i="4"/>
  <c r="BH61" i="4"/>
  <c r="BI61" i="4"/>
  <c r="BJ61" i="4"/>
  <c r="BK61" i="4"/>
  <c r="BL61" i="4"/>
  <c r="BM61" i="4"/>
  <c r="BN61" i="4"/>
  <c r="BO61" i="4"/>
  <c r="BP61" i="4"/>
  <c r="BQ61" i="4"/>
  <c r="BR61" i="4"/>
  <c r="BS61" i="4"/>
  <c r="BT61" i="4"/>
  <c r="BU61" i="4"/>
  <c r="BV61" i="4"/>
  <c r="BW61" i="4"/>
  <c r="BX61" i="4"/>
  <c r="BY61" i="4"/>
  <c r="BZ61" i="4"/>
  <c r="CA61" i="4"/>
  <c r="CB61" i="4"/>
  <c r="CC61" i="4"/>
  <c r="CD61" i="4"/>
  <c r="CE61" i="4"/>
  <c r="CF61" i="4"/>
  <c r="CG61" i="4"/>
  <c r="CH61" i="4"/>
  <c r="CI61" i="4"/>
  <c r="CJ61" i="4"/>
  <c r="CK61" i="4"/>
  <c r="CL61" i="4"/>
  <c r="CM61" i="4"/>
  <c r="CN61" i="4"/>
  <c r="CO61" i="4"/>
  <c r="CP61" i="4"/>
  <c r="CQ61" i="4"/>
  <c r="CR61" i="4"/>
  <c r="CS61" i="4"/>
  <c r="CT61" i="4"/>
  <c r="CU61" i="4"/>
  <c r="CV61" i="4"/>
  <c r="CW61" i="4"/>
  <c r="CX61" i="4"/>
  <c r="CY61" i="4"/>
  <c r="CZ61" i="4"/>
  <c r="DA61" i="4"/>
  <c r="DB61" i="4"/>
  <c r="DC61" i="4"/>
  <c r="DD61" i="4"/>
  <c r="DE61" i="4"/>
  <c r="DF61" i="4"/>
  <c r="DG61" i="4"/>
  <c r="DH61" i="4"/>
  <c r="DI61" i="4"/>
  <c r="AY62" i="4"/>
  <c r="AZ62" i="4"/>
  <c r="BA62" i="4"/>
  <c r="BB62" i="4"/>
  <c r="BC62" i="4"/>
  <c r="BD62" i="4"/>
  <c r="BE62" i="4"/>
  <c r="BF62" i="4"/>
  <c r="BG62" i="4"/>
  <c r="BH62" i="4"/>
  <c r="BI62" i="4"/>
  <c r="BJ62" i="4"/>
  <c r="BK62" i="4"/>
  <c r="BL62" i="4"/>
  <c r="BM62" i="4"/>
  <c r="BN62" i="4"/>
  <c r="BO62" i="4"/>
  <c r="BP62" i="4"/>
  <c r="BQ62" i="4"/>
  <c r="BR62" i="4"/>
  <c r="BS62" i="4"/>
  <c r="BT62" i="4"/>
  <c r="BU62" i="4"/>
  <c r="BV62" i="4"/>
  <c r="BW62" i="4"/>
  <c r="BX62" i="4"/>
  <c r="BY62" i="4"/>
  <c r="BZ62" i="4"/>
  <c r="CA62" i="4"/>
  <c r="CB62" i="4"/>
  <c r="CC62" i="4"/>
  <c r="CD62" i="4"/>
  <c r="CE62" i="4"/>
  <c r="CF62" i="4"/>
  <c r="CG62" i="4"/>
  <c r="CH62" i="4"/>
  <c r="CI62" i="4"/>
  <c r="CJ62" i="4"/>
  <c r="CK62" i="4"/>
  <c r="CL62" i="4"/>
  <c r="CM62" i="4"/>
  <c r="CN62" i="4"/>
  <c r="CO62" i="4"/>
  <c r="CP62" i="4"/>
  <c r="CQ62" i="4"/>
  <c r="CR62" i="4"/>
  <c r="CS62" i="4"/>
  <c r="CT62" i="4"/>
  <c r="CU62" i="4"/>
  <c r="CV62" i="4"/>
  <c r="CW62" i="4"/>
  <c r="CX62" i="4"/>
  <c r="CY62" i="4"/>
  <c r="CZ62" i="4"/>
  <c r="DA62" i="4"/>
  <c r="DB62" i="4"/>
  <c r="DC62" i="4"/>
  <c r="DD62" i="4"/>
  <c r="DE62" i="4"/>
  <c r="DF62" i="4"/>
  <c r="DG62" i="4"/>
  <c r="DH62" i="4"/>
  <c r="DI62" i="4"/>
  <c r="AY63" i="4"/>
  <c r="AZ63" i="4"/>
  <c r="BA63" i="4"/>
  <c r="BB63" i="4"/>
  <c r="BC63" i="4"/>
  <c r="BD63" i="4"/>
  <c r="BE63" i="4"/>
  <c r="BF63" i="4"/>
  <c r="BG63" i="4"/>
  <c r="BH63" i="4"/>
  <c r="BI63" i="4"/>
  <c r="BJ63" i="4"/>
  <c r="BK63" i="4"/>
  <c r="BL63" i="4"/>
  <c r="BM63" i="4"/>
  <c r="BN63" i="4"/>
  <c r="BO63" i="4"/>
  <c r="BP63" i="4"/>
  <c r="BQ63" i="4"/>
  <c r="BR63" i="4"/>
  <c r="BS63" i="4"/>
  <c r="BT63" i="4"/>
  <c r="BU63" i="4"/>
  <c r="BV63" i="4"/>
  <c r="BW63" i="4"/>
  <c r="BX63" i="4"/>
  <c r="BY63" i="4"/>
  <c r="BZ63" i="4"/>
  <c r="CA63" i="4"/>
  <c r="CB63" i="4"/>
  <c r="CC63" i="4"/>
  <c r="CD63" i="4"/>
  <c r="CE63" i="4"/>
  <c r="CF63" i="4"/>
  <c r="CG63" i="4"/>
  <c r="CH63" i="4"/>
  <c r="CI63" i="4"/>
  <c r="CJ63" i="4"/>
  <c r="CK63" i="4"/>
  <c r="CL63" i="4"/>
  <c r="CM63" i="4"/>
  <c r="CN63" i="4"/>
  <c r="CO63" i="4"/>
  <c r="CP63" i="4"/>
  <c r="CQ63" i="4"/>
  <c r="CR63" i="4"/>
  <c r="CS63" i="4"/>
  <c r="CT63" i="4"/>
  <c r="CU63" i="4"/>
  <c r="CV63" i="4"/>
  <c r="CW63" i="4"/>
  <c r="CX63" i="4"/>
  <c r="CY63" i="4"/>
  <c r="CZ63" i="4"/>
  <c r="DA63" i="4"/>
  <c r="DB63" i="4"/>
  <c r="DC63" i="4"/>
  <c r="DD63" i="4"/>
  <c r="DE63" i="4"/>
  <c r="DF63" i="4"/>
  <c r="DG63" i="4"/>
  <c r="DH63" i="4"/>
  <c r="DI63" i="4"/>
  <c r="AY64" i="4"/>
  <c r="AZ64" i="4"/>
  <c r="BA64" i="4"/>
  <c r="BB64" i="4"/>
  <c r="BC64" i="4"/>
  <c r="BD64" i="4"/>
  <c r="BE64" i="4"/>
  <c r="BF64" i="4"/>
  <c r="BG64" i="4"/>
  <c r="BH64" i="4"/>
  <c r="BI64" i="4"/>
  <c r="BJ64" i="4"/>
  <c r="BK64" i="4"/>
  <c r="BL64" i="4"/>
  <c r="BM64" i="4"/>
  <c r="BN64" i="4"/>
  <c r="BO64" i="4"/>
  <c r="BP64" i="4"/>
  <c r="BQ64" i="4"/>
  <c r="BR64" i="4"/>
  <c r="BS64" i="4"/>
  <c r="BT64" i="4"/>
  <c r="BU64" i="4"/>
  <c r="BV64" i="4"/>
  <c r="BW64" i="4"/>
  <c r="BX64" i="4"/>
  <c r="BY64" i="4"/>
  <c r="BZ64" i="4"/>
  <c r="CA64" i="4"/>
  <c r="CB64" i="4"/>
  <c r="CC64" i="4"/>
  <c r="CD64" i="4"/>
  <c r="CE64" i="4"/>
  <c r="CF64" i="4"/>
  <c r="CG64" i="4"/>
  <c r="CH64" i="4"/>
  <c r="CI64" i="4"/>
  <c r="CJ64" i="4"/>
  <c r="CK64" i="4"/>
  <c r="CL64" i="4"/>
  <c r="CM64" i="4"/>
  <c r="CN64" i="4"/>
  <c r="CO64" i="4"/>
  <c r="CP64" i="4"/>
  <c r="CQ64" i="4"/>
  <c r="CR64" i="4"/>
  <c r="CS64" i="4"/>
  <c r="CT64" i="4"/>
  <c r="CU64" i="4"/>
  <c r="CV64" i="4"/>
  <c r="CW64" i="4"/>
  <c r="CX64" i="4"/>
  <c r="CY64" i="4"/>
  <c r="CZ64" i="4"/>
  <c r="DA64" i="4"/>
  <c r="DB64" i="4"/>
  <c r="DC64" i="4"/>
  <c r="DD64" i="4"/>
  <c r="DE64" i="4"/>
  <c r="DF64" i="4"/>
  <c r="DG64" i="4"/>
  <c r="DH64" i="4"/>
  <c r="DI64" i="4"/>
  <c r="AY65" i="4"/>
  <c r="AZ65" i="4"/>
  <c r="BA65" i="4"/>
  <c r="BB65" i="4"/>
  <c r="BC65" i="4"/>
  <c r="BD65" i="4"/>
  <c r="BE65" i="4"/>
  <c r="BF65" i="4"/>
  <c r="BG65" i="4"/>
  <c r="BH65" i="4"/>
  <c r="BI65" i="4"/>
  <c r="BJ65" i="4"/>
  <c r="BK65" i="4"/>
  <c r="BL65" i="4"/>
  <c r="BM65" i="4"/>
  <c r="BN65" i="4"/>
  <c r="BO65" i="4"/>
  <c r="BP65" i="4"/>
  <c r="BQ65" i="4"/>
  <c r="BR65" i="4"/>
  <c r="BS65" i="4"/>
  <c r="BT65" i="4"/>
  <c r="BU65" i="4"/>
  <c r="BV65" i="4"/>
  <c r="BW65" i="4"/>
  <c r="BX65" i="4"/>
  <c r="BY65" i="4"/>
  <c r="BZ65" i="4"/>
  <c r="CA65" i="4"/>
  <c r="CB65" i="4"/>
  <c r="CC65" i="4"/>
  <c r="CD65" i="4"/>
  <c r="CE65" i="4"/>
  <c r="CF65" i="4"/>
  <c r="CG65" i="4"/>
  <c r="CH65" i="4"/>
  <c r="CI65" i="4"/>
  <c r="CJ65" i="4"/>
  <c r="CK65" i="4"/>
  <c r="CL65" i="4"/>
  <c r="CM65" i="4"/>
  <c r="CN65" i="4"/>
  <c r="CO65" i="4"/>
  <c r="CP65" i="4"/>
  <c r="CQ65" i="4"/>
  <c r="CR65" i="4"/>
  <c r="CS65" i="4"/>
  <c r="CT65" i="4"/>
  <c r="CU65" i="4"/>
  <c r="CV65" i="4"/>
  <c r="CW65" i="4"/>
  <c r="CX65" i="4"/>
  <c r="CY65" i="4"/>
  <c r="CZ65" i="4"/>
  <c r="DA65" i="4"/>
  <c r="DB65" i="4"/>
  <c r="DC65" i="4"/>
  <c r="DD65" i="4"/>
  <c r="DE65" i="4"/>
  <c r="DF65" i="4"/>
  <c r="DG65" i="4"/>
  <c r="DH65" i="4"/>
  <c r="DI65" i="4"/>
  <c r="AY66" i="4"/>
  <c r="AZ66" i="4"/>
  <c r="BA66" i="4"/>
  <c r="BB66" i="4"/>
  <c r="BC66" i="4"/>
  <c r="BD66" i="4"/>
  <c r="BE66" i="4"/>
  <c r="BF66" i="4"/>
  <c r="BG66" i="4"/>
  <c r="BH66" i="4"/>
  <c r="BI66" i="4"/>
  <c r="BJ66" i="4"/>
  <c r="BK66" i="4"/>
  <c r="BL66" i="4"/>
  <c r="BM66" i="4"/>
  <c r="BN66" i="4"/>
  <c r="BO66" i="4"/>
  <c r="BP66" i="4"/>
  <c r="BQ66" i="4"/>
  <c r="BR66" i="4"/>
  <c r="BS66" i="4"/>
  <c r="BT66" i="4"/>
  <c r="BU66" i="4"/>
  <c r="BV66" i="4"/>
  <c r="BW66" i="4"/>
  <c r="BX66" i="4"/>
  <c r="BY66" i="4"/>
  <c r="BZ66" i="4"/>
  <c r="CA66" i="4"/>
  <c r="CB66" i="4"/>
  <c r="CC66" i="4"/>
  <c r="CD66" i="4"/>
  <c r="CE66" i="4"/>
  <c r="CF66" i="4"/>
  <c r="CG66" i="4"/>
  <c r="CH66" i="4"/>
  <c r="CI66" i="4"/>
  <c r="CJ66" i="4"/>
  <c r="CK66" i="4"/>
  <c r="CL66" i="4"/>
  <c r="CM66" i="4"/>
  <c r="CN66" i="4"/>
  <c r="CO66" i="4"/>
  <c r="CP66" i="4"/>
  <c r="CQ66" i="4"/>
  <c r="CR66" i="4"/>
  <c r="CS66" i="4"/>
  <c r="CT66" i="4"/>
  <c r="CU66" i="4"/>
  <c r="CV66" i="4"/>
  <c r="CW66" i="4"/>
  <c r="CX66" i="4"/>
  <c r="CY66" i="4"/>
  <c r="CZ66" i="4"/>
  <c r="DA66" i="4"/>
  <c r="DB66" i="4"/>
  <c r="DC66" i="4"/>
  <c r="DD66" i="4"/>
  <c r="DE66" i="4"/>
  <c r="DF66" i="4"/>
  <c r="DG66" i="4"/>
  <c r="DH66" i="4"/>
  <c r="DI66" i="4"/>
  <c r="AY67" i="4"/>
  <c r="AZ67" i="4"/>
  <c r="BA67" i="4"/>
  <c r="BB67" i="4"/>
  <c r="BC67" i="4"/>
  <c r="BD67" i="4"/>
  <c r="BE67" i="4"/>
  <c r="BF67" i="4"/>
  <c r="BG67" i="4"/>
  <c r="BH67" i="4"/>
  <c r="BI67" i="4"/>
  <c r="BJ67" i="4"/>
  <c r="BK67" i="4"/>
  <c r="BL67" i="4"/>
  <c r="BM67" i="4"/>
  <c r="BN67" i="4"/>
  <c r="BO67" i="4"/>
  <c r="BP67" i="4"/>
  <c r="BQ67" i="4"/>
  <c r="BR67" i="4"/>
  <c r="BS67" i="4"/>
  <c r="BT67" i="4"/>
  <c r="BU67" i="4"/>
  <c r="BV67" i="4"/>
  <c r="BW67" i="4"/>
  <c r="BX67" i="4"/>
  <c r="BY67" i="4"/>
  <c r="BZ67" i="4"/>
  <c r="CA67" i="4"/>
  <c r="CB67" i="4"/>
  <c r="CC67" i="4"/>
  <c r="CD67" i="4"/>
  <c r="CE67" i="4"/>
  <c r="CF67" i="4"/>
  <c r="CG67" i="4"/>
  <c r="CH67" i="4"/>
  <c r="CI67" i="4"/>
  <c r="CJ67" i="4"/>
  <c r="CK67" i="4"/>
  <c r="CL67" i="4"/>
  <c r="CM67" i="4"/>
  <c r="CN67" i="4"/>
  <c r="CO67" i="4"/>
  <c r="CP67" i="4"/>
  <c r="CQ67" i="4"/>
  <c r="CR67" i="4"/>
  <c r="CS67" i="4"/>
  <c r="CT67" i="4"/>
  <c r="CU67" i="4"/>
  <c r="CV67" i="4"/>
  <c r="CW67" i="4"/>
  <c r="CX67" i="4"/>
  <c r="CY67" i="4"/>
  <c r="CZ67" i="4"/>
  <c r="DA67" i="4"/>
  <c r="DB67" i="4"/>
  <c r="DC67" i="4"/>
  <c r="DD67" i="4"/>
  <c r="DE67" i="4"/>
  <c r="DF67" i="4"/>
  <c r="DG67" i="4"/>
  <c r="DH67" i="4"/>
  <c r="DI67" i="4"/>
  <c r="AY68" i="4"/>
  <c r="AZ68" i="4"/>
  <c r="BA68" i="4"/>
  <c r="BB68" i="4"/>
  <c r="BC68" i="4"/>
  <c r="BD68" i="4"/>
  <c r="BE68" i="4"/>
  <c r="BF68" i="4"/>
  <c r="BG68" i="4"/>
  <c r="BH68" i="4"/>
  <c r="BI68" i="4"/>
  <c r="BJ68" i="4"/>
  <c r="BK68" i="4"/>
  <c r="BL68" i="4"/>
  <c r="BM68" i="4"/>
  <c r="BN68" i="4"/>
  <c r="BO68" i="4"/>
  <c r="BP68" i="4"/>
  <c r="BQ68" i="4"/>
  <c r="BR68" i="4"/>
  <c r="BS68" i="4"/>
  <c r="BT68" i="4"/>
  <c r="BU68" i="4"/>
  <c r="BV68" i="4"/>
  <c r="BW68" i="4"/>
  <c r="BX68" i="4"/>
  <c r="BY68" i="4"/>
  <c r="BZ68" i="4"/>
  <c r="CA68" i="4"/>
  <c r="CB68" i="4"/>
  <c r="CC68" i="4"/>
  <c r="CD68" i="4"/>
  <c r="CE68" i="4"/>
  <c r="CF68" i="4"/>
  <c r="CG68" i="4"/>
  <c r="CH68" i="4"/>
  <c r="CI68" i="4"/>
  <c r="CJ68" i="4"/>
  <c r="CK68" i="4"/>
  <c r="CL68" i="4"/>
  <c r="CM68" i="4"/>
  <c r="CN68" i="4"/>
  <c r="CO68" i="4"/>
  <c r="CP68" i="4"/>
  <c r="CQ68" i="4"/>
  <c r="CR68" i="4"/>
  <c r="CS68" i="4"/>
  <c r="CT68" i="4"/>
  <c r="CU68" i="4"/>
  <c r="CV68" i="4"/>
  <c r="CW68" i="4"/>
  <c r="CX68" i="4"/>
  <c r="CY68" i="4"/>
  <c r="CZ68" i="4"/>
  <c r="DA68" i="4"/>
  <c r="DB68" i="4"/>
  <c r="DC68" i="4"/>
  <c r="DD68" i="4"/>
  <c r="DE68" i="4"/>
  <c r="DF68" i="4"/>
  <c r="DG68" i="4"/>
  <c r="DH68" i="4"/>
  <c r="DI68" i="4"/>
  <c r="AY69" i="4"/>
  <c r="AZ69" i="4"/>
  <c r="BA69" i="4"/>
  <c r="BB69" i="4"/>
  <c r="BC69" i="4"/>
  <c r="BD69" i="4"/>
  <c r="BE69" i="4"/>
  <c r="BF69" i="4"/>
  <c r="BG69" i="4"/>
  <c r="BH69" i="4"/>
  <c r="BI69" i="4"/>
  <c r="BJ69" i="4"/>
  <c r="BK69" i="4"/>
  <c r="BL69" i="4"/>
  <c r="BM69" i="4"/>
  <c r="BN69" i="4"/>
  <c r="BO69" i="4"/>
  <c r="BP69" i="4"/>
  <c r="BQ69" i="4"/>
  <c r="BR69" i="4"/>
  <c r="BS69" i="4"/>
  <c r="BT69" i="4"/>
  <c r="BU69" i="4"/>
  <c r="BV69" i="4"/>
  <c r="BW69" i="4"/>
  <c r="BX69" i="4"/>
  <c r="BY69" i="4"/>
  <c r="BZ69" i="4"/>
  <c r="CA69" i="4"/>
  <c r="CB69" i="4"/>
  <c r="CC69" i="4"/>
  <c r="CD69" i="4"/>
  <c r="CE69" i="4"/>
  <c r="CF69" i="4"/>
  <c r="CG69" i="4"/>
  <c r="CH69" i="4"/>
  <c r="CI69" i="4"/>
  <c r="CJ69" i="4"/>
  <c r="CK69" i="4"/>
  <c r="CL69" i="4"/>
  <c r="CM69" i="4"/>
  <c r="CN69" i="4"/>
  <c r="CO69" i="4"/>
  <c r="CP69" i="4"/>
  <c r="CQ69" i="4"/>
  <c r="CR69" i="4"/>
  <c r="CS69" i="4"/>
  <c r="CT69" i="4"/>
  <c r="CU69" i="4"/>
  <c r="CV69" i="4"/>
  <c r="CW69" i="4"/>
  <c r="CX69" i="4"/>
  <c r="CY69" i="4"/>
  <c r="CZ69" i="4"/>
  <c r="DA69" i="4"/>
  <c r="DB69" i="4"/>
  <c r="DC69" i="4"/>
  <c r="DD69" i="4"/>
  <c r="DE69" i="4"/>
  <c r="DF69" i="4"/>
  <c r="DG69" i="4"/>
  <c r="DH69" i="4"/>
  <c r="DI69" i="4"/>
  <c r="AY70" i="4"/>
  <c r="AZ70" i="4"/>
  <c r="BA70" i="4"/>
  <c r="BB70" i="4"/>
  <c r="BC70" i="4"/>
  <c r="BD70" i="4"/>
  <c r="BE70" i="4"/>
  <c r="BF70" i="4"/>
  <c r="BG70" i="4"/>
  <c r="BH70" i="4"/>
  <c r="BI70" i="4"/>
  <c r="BJ70" i="4"/>
  <c r="BK70" i="4"/>
  <c r="BL70" i="4"/>
  <c r="BM70" i="4"/>
  <c r="BN70" i="4"/>
  <c r="BO70" i="4"/>
  <c r="BP70" i="4"/>
  <c r="BQ70" i="4"/>
  <c r="BR70" i="4"/>
  <c r="BS70" i="4"/>
  <c r="BT70" i="4"/>
  <c r="BU70" i="4"/>
  <c r="BV70" i="4"/>
  <c r="BW70" i="4"/>
  <c r="BX70" i="4"/>
  <c r="BY70" i="4"/>
  <c r="BZ70" i="4"/>
  <c r="CA70" i="4"/>
  <c r="CB70" i="4"/>
  <c r="CC70" i="4"/>
  <c r="CD70" i="4"/>
  <c r="CE70" i="4"/>
  <c r="CF70" i="4"/>
  <c r="CG70" i="4"/>
  <c r="CH70" i="4"/>
  <c r="CI70" i="4"/>
  <c r="CJ70" i="4"/>
  <c r="CK70" i="4"/>
  <c r="CL70" i="4"/>
  <c r="CM70" i="4"/>
  <c r="CN70" i="4"/>
  <c r="CO70" i="4"/>
  <c r="CP70" i="4"/>
  <c r="CQ70" i="4"/>
  <c r="CR70" i="4"/>
  <c r="CS70" i="4"/>
  <c r="CT70" i="4"/>
  <c r="CU70" i="4"/>
  <c r="CV70" i="4"/>
  <c r="CW70" i="4"/>
  <c r="CX70" i="4"/>
  <c r="CY70" i="4"/>
  <c r="CZ70" i="4"/>
  <c r="DA70" i="4"/>
  <c r="DB70" i="4"/>
  <c r="DC70" i="4"/>
  <c r="DD70" i="4"/>
  <c r="DE70" i="4"/>
  <c r="DF70" i="4"/>
  <c r="DG70" i="4"/>
  <c r="DH70" i="4"/>
  <c r="DI70" i="4"/>
  <c r="AY71" i="4"/>
  <c r="AZ71" i="4"/>
  <c r="BA71" i="4"/>
  <c r="BB71" i="4"/>
  <c r="BC71" i="4"/>
  <c r="BD71" i="4"/>
  <c r="BE71" i="4"/>
  <c r="BF71" i="4"/>
  <c r="BG71" i="4"/>
  <c r="BH71" i="4"/>
  <c r="BI71" i="4"/>
  <c r="BJ71" i="4"/>
  <c r="BK71" i="4"/>
  <c r="BL71" i="4"/>
  <c r="BM71" i="4"/>
  <c r="BN71" i="4"/>
  <c r="BO71" i="4"/>
  <c r="BP71" i="4"/>
  <c r="BQ71" i="4"/>
  <c r="BR71" i="4"/>
  <c r="BS71" i="4"/>
  <c r="BT71" i="4"/>
  <c r="BU71" i="4"/>
  <c r="BV71" i="4"/>
  <c r="BW71" i="4"/>
  <c r="BX71" i="4"/>
  <c r="BY71" i="4"/>
  <c r="BZ71" i="4"/>
  <c r="CA71" i="4"/>
  <c r="CB71" i="4"/>
  <c r="CC71" i="4"/>
  <c r="CD71" i="4"/>
  <c r="CE71" i="4"/>
  <c r="CF71" i="4"/>
  <c r="CG71" i="4"/>
  <c r="CH71" i="4"/>
  <c r="CI71" i="4"/>
  <c r="CJ71" i="4"/>
  <c r="CK71" i="4"/>
  <c r="CL71" i="4"/>
  <c r="CM71" i="4"/>
  <c r="CN71" i="4"/>
  <c r="CO71" i="4"/>
  <c r="CP71" i="4"/>
  <c r="CQ71" i="4"/>
  <c r="CR71" i="4"/>
  <c r="CS71" i="4"/>
  <c r="CT71" i="4"/>
  <c r="CU71" i="4"/>
  <c r="CV71" i="4"/>
  <c r="CW71" i="4"/>
  <c r="CX71" i="4"/>
  <c r="CY71" i="4"/>
  <c r="CZ71" i="4"/>
  <c r="DA71" i="4"/>
  <c r="DB71" i="4"/>
  <c r="DC71" i="4"/>
  <c r="DD71" i="4"/>
  <c r="DE71" i="4"/>
  <c r="DF71" i="4"/>
  <c r="DG71" i="4"/>
  <c r="DH71" i="4"/>
  <c r="DI71" i="4"/>
  <c r="AY72" i="4"/>
  <c r="AZ72" i="4"/>
  <c r="BA72" i="4"/>
  <c r="BB72" i="4"/>
  <c r="BC72" i="4"/>
  <c r="BD72" i="4"/>
  <c r="BE72" i="4"/>
  <c r="BF72" i="4"/>
  <c r="BG72" i="4"/>
  <c r="BH72" i="4"/>
  <c r="BI72" i="4"/>
  <c r="BJ72" i="4"/>
  <c r="BK72" i="4"/>
  <c r="BL72" i="4"/>
  <c r="BM72" i="4"/>
  <c r="BN72" i="4"/>
  <c r="BO72" i="4"/>
  <c r="BP72" i="4"/>
  <c r="BQ72" i="4"/>
  <c r="BR72" i="4"/>
  <c r="BS72" i="4"/>
  <c r="BT72" i="4"/>
  <c r="BU72" i="4"/>
  <c r="BV72" i="4"/>
  <c r="BW72" i="4"/>
  <c r="BX72" i="4"/>
  <c r="BY72" i="4"/>
  <c r="BZ72" i="4"/>
  <c r="CA72" i="4"/>
  <c r="CB72" i="4"/>
  <c r="CC72" i="4"/>
  <c r="CD72" i="4"/>
  <c r="CE72" i="4"/>
  <c r="CF72" i="4"/>
  <c r="CG72" i="4"/>
  <c r="CH72" i="4"/>
  <c r="CI72" i="4"/>
  <c r="CJ72" i="4"/>
  <c r="CK72" i="4"/>
  <c r="CL72" i="4"/>
  <c r="CM72" i="4"/>
  <c r="CN72" i="4"/>
  <c r="CO72" i="4"/>
  <c r="CP72" i="4"/>
  <c r="CQ72" i="4"/>
  <c r="CR72" i="4"/>
  <c r="CS72" i="4"/>
  <c r="CT72" i="4"/>
  <c r="CU72" i="4"/>
  <c r="CV72" i="4"/>
  <c r="CW72" i="4"/>
  <c r="CX72" i="4"/>
  <c r="CY72" i="4"/>
  <c r="CZ72" i="4"/>
  <c r="DA72" i="4"/>
  <c r="DB72" i="4"/>
  <c r="DC72" i="4"/>
  <c r="DD72" i="4"/>
  <c r="DE72" i="4"/>
  <c r="DF72" i="4"/>
  <c r="DG72" i="4"/>
  <c r="DH72" i="4"/>
  <c r="DI72" i="4"/>
  <c r="AY73" i="4"/>
  <c r="AZ73" i="4"/>
  <c r="BA73" i="4"/>
  <c r="BB73" i="4"/>
  <c r="BC73" i="4"/>
  <c r="BD73" i="4"/>
  <c r="BE73" i="4"/>
  <c r="BF73" i="4"/>
  <c r="BG73" i="4"/>
  <c r="BH73" i="4"/>
  <c r="BI73" i="4"/>
  <c r="BJ73" i="4"/>
  <c r="BK73" i="4"/>
  <c r="BL73" i="4"/>
  <c r="BM73" i="4"/>
  <c r="BN73" i="4"/>
  <c r="BO73" i="4"/>
  <c r="BP73" i="4"/>
  <c r="BQ73" i="4"/>
  <c r="BR73" i="4"/>
  <c r="BS73" i="4"/>
  <c r="BT73" i="4"/>
  <c r="BU73" i="4"/>
  <c r="BV73" i="4"/>
  <c r="BW73" i="4"/>
  <c r="BX73" i="4"/>
  <c r="BY73" i="4"/>
  <c r="BZ73" i="4"/>
  <c r="CA73" i="4"/>
  <c r="CB73" i="4"/>
  <c r="CC73" i="4"/>
  <c r="CD73" i="4"/>
  <c r="CE73" i="4"/>
  <c r="CF73" i="4"/>
  <c r="CG73" i="4"/>
  <c r="CH73" i="4"/>
  <c r="CI73" i="4"/>
  <c r="CJ73" i="4"/>
  <c r="CK73" i="4"/>
  <c r="CL73" i="4"/>
  <c r="CM73" i="4"/>
  <c r="CN73" i="4"/>
  <c r="CO73" i="4"/>
  <c r="CP73" i="4"/>
  <c r="CQ73" i="4"/>
  <c r="CR73" i="4"/>
  <c r="CS73" i="4"/>
  <c r="CT73" i="4"/>
  <c r="CU73" i="4"/>
  <c r="CV73" i="4"/>
  <c r="CW73" i="4"/>
  <c r="CX73" i="4"/>
  <c r="CY73" i="4"/>
  <c r="CZ73" i="4"/>
  <c r="DA73" i="4"/>
  <c r="DB73" i="4"/>
  <c r="DC73" i="4"/>
  <c r="DD73" i="4"/>
  <c r="DE73" i="4"/>
  <c r="DF73" i="4"/>
  <c r="DG73" i="4"/>
  <c r="DH73" i="4"/>
  <c r="DI73" i="4"/>
  <c r="AZ2" i="4"/>
  <c r="BA2" i="4"/>
  <c r="BB2" i="4"/>
  <c r="BC2" i="4"/>
  <c r="BD2" i="4"/>
  <c r="BE2" i="4"/>
  <c r="BF2" i="4"/>
  <c r="BG2" i="4"/>
  <c r="BH2" i="4"/>
  <c r="BI2" i="4"/>
  <c r="BJ2" i="4"/>
  <c r="BK2" i="4"/>
  <c r="BL2" i="4"/>
  <c r="BM2" i="4"/>
  <c r="BN2" i="4"/>
  <c r="BO2" i="4"/>
  <c r="BP2" i="4"/>
  <c r="BQ2" i="4"/>
  <c r="BR2" i="4"/>
  <c r="BS2" i="4"/>
  <c r="BT2" i="4"/>
  <c r="BU2" i="4"/>
  <c r="BV2" i="4"/>
  <c r="BW2" i="4"/>
  <c r="BX2" i="4"/>
  <c r="BY2" i="4"/>
  <c r="BZ2" i="4"/>
  <c r="CA2" i="4"/>
  <c r="CB2" i="4"/>
  <c r="CC2" i="4"/>
  <c r="CD2" i="4"/>
  <c r="CE2" i="4"/>
  <c r="CF2" i="4"/>
  <c r="CG2" i="4"/>
  <c r="CH2" i="4"/>
  <c r="CI2" i="4"/>
  <c r="CJ2" i="4"/>
  <c r="CK2" i="4"/>
  <c r="CL2" i="4"/>
  <c r="CM2" i="4"/>
  <c r="CN2" i="4"/>
  <c r="CO2" i="4"/>
  <c r="CP2" i="4"/>
  <c r="CQ2" i="4"/>
  <c r="CR2" i="4"/>
  <c r="CS2" i="4"/>
  <c r="CT2" i="4"/>
  <c r="CU2" i="4"/>
  <c r="CV2" i="4"/>
  <c r="CW2" i="4"/>
  <c r="CX2" i="4"/>
  <c r="CY2" i="4"/>
  <c r="CZ2" i="4"/>
  <c r="DA2" i="4"/>
  <c r="DB2" i="4"/>
  <c r="DC2" i="4"/>
  <c r="DD2" i="4"/>
  <c r="DE2" i="4"/>
  <c r="DF2" i="4"/>
  <c r="DG2" i="4"/>
  <c r="DH2" i="4"/>
  <c r="AY2" i="4"/>
  <c r="BV54" i="5" l="1"/>
  <c r="BT55" i="5"/>
  <c r="BZ57" i="5"/>
  <c r="CB56" i="5"/>
  <c r="BW58" i="5"/>
  <c r="BY57" i="5"/>
  <c r="F17" i="2"/>
  <c r="F4" i="2" s="1"/>
  <c r="BT56" i="5" l="1"/>
  <c r="BV55" i="5"/>
  <c r="BY58" i="5"/>
  <c r="BW59" i="5"/>
  <c r="BZ58" i="5"/>
  <c r="CB57" i="5"/>
  <c r="A2" i="13"/>
  <c r="B22" i="4"/>
  <c r="B26" i="4"/>
  <c r="C26" i="4"/>
  <c r="B27" i="4"/>
  <c r="C27" i="4"/>
  <c r="B28" i="4"/>
  <c r="C28" i="4"/>
  <c r="B29" i="4"/>
  <c r="C29" i="4"/>
  <c r="B30" i="4"/>
  <c r="C30" i="4"/>
  <c r="B31" i="4"/>
  <c r="C31" i="4"/>
  <c r="B32" i="4"/>
  <c r="C32" i="4"/>
  <c r="B33" i="4"/>
  <c r="C33" i="4"/>
  <c r="B34" i="4"/>
  <c r="C34" i="4"/>
  <c r="B35" i="4"/>
  <c r="C35" i="4"/>
  <c r="B36" i="4"/>
  <c r="C36" i="4"/>
  <c r="B37" i="4"/>
  <c r="C37" i="4"/>
  <c r="B38" i="4"/>
  <c r="C38" i="4"/>
  <c r="B39" i="4"/>
  <c r="C39" i="4"/>
  <c r="B40" i="4"/>
  <c r="C40" i="4"/>
  <c r="B41" i="4"/>
  <c r="C41" i="4"/>
  <c r="B42" i="4"/>
  <c r="C42" i="4"/>
  <c r="B43" i="4"/>
  <c r="C43" i="4"/>
  <c r="B44" i="4"/>
  <c r="C44" i="4"/>
  <c r="B45" i="4"/>
  <c r="C45" i="4"/>
  <c r="B46" i="4"/>
  <c r="C46" i="4"/>
  <c r="B47" i="4"/>
  <c r="C47" i="4"/>
  <c r="B48" i="4"/>
  <c r="C48" i="4"/>
  <c r="B49" i="4"/>
  <c r="C49" i="4"/>
  <c r="B50" i="4"/>
  <c r="C50" i="4"/>
  <c r="B51" i="4"/>
  <c r="C51" i="4"/>
  <c r="B52" i="4"/>
  <c r="C52" i="4"/>
  <c r="B53" i="4"/>
  <c r="C53" i="4"/>
  <c r="B54" i="4"/>
  <c r="C54" i="4"/>
  <c r="B55" i="4"/>
  <c r="C55" i="4"/>
  <c r="B56" i="4"/>
  <c r="C56" i="4"/>
  <c r="B57" i="4"/>
  <c r="C57" i="4"/>
  <c r="B58" i="4"/>
  <c r="C58" i="4"/>
  <c r="B59" i="4"/>
  <c r="C59" i="4"/>
  <c r="B60" i="4"/>
  <c r="C60" i="4"/>
  <c r="B61" i="4"/>
  <c r="C61" i="4"/>
  <c r="B62" i="4"/>
  <c r="C62" i="4"/>
  <c r="B63" i="4"/>
  <c r="C63" i="4"/>
  <c r="B64" i="4"/>
  <c r="C64" i="4"/>
  <c r="B65" i="4"/>
  <c r="C65" i="4"/>
  <c r="B66" i="4"/>
  <c r="C66" i="4"/>
  <c r="B67" i="4"/>
  <c r="C67" i="4"/>
  <c r="B68" i="4"/>
  <c r="C68" i="4"/>
  <c r="B69" i="4"/>
  <c r="C69" i="4"/>
  <c r="B70" i="4"/>
  <c r="C70" i="4"/>
  <c r="B71" i="4"/>
  <c r="C71" i="4"/>
  <c r="B3" i="4"/>
  <c r="C3" i="4"/>
  <c r="B4" i="4"/>
  <c r="C4" i="4"/>
  <c r="C5" i="4"/>
  <c r="C6" i="4"/>
  <c r="C7" i="4"/>
  <c r="C8" i="4"/>
  <c r="C9" i="4"/>
  <c r="C10" i="4"/>
  <c r="B11" i="4"/>
  <c r="C11" i="4"/>
  <c r="B12" i="4"/>
  <c r="C12" i="4"/>
  <c r="B13" i="4"/>
  <c r="C13" i="4"/>
  <c r="B14" i="4"/>
  <c r="C14" i="4"/>
  <c r="B15" i="4"/>
  <c r="C15" i="4"/>
  <c r="B16" i="4"/>
  <c r="C16" i="4"/>
  <c r="B17" i="4"/>
  <c r="C17" i="4"/>
  <c r="B18" i="4"/>
  <c r="C18" i="4"/>
  <c r="B19" i="4"/>
  <c r="C19" i="4"/>
  <c r="B20" i="4"/>
  <c r="C20" i="4"/>
  <c r="B21" i="4"/>
  <c r="C21" i="4"/>
  <c r="C22" i="4"/>
  <c r="B23" i="4"/>
  <c r="C23" i="4"/>
  <c r="B24" i="4"/>
  <c r="C24" i="4"/>
  <c r="B25" i="4"/>
  <c r="C25" i="4"/>
  <c r="C2" i="4"/>
  <c r="B2" i="4"/>
  <c r="BV56" i="5" l="1"/>
  <c r="BT57" i="5"/>
  <c r="BW60" i="5"/>
  <c r="BY59" i="5"/>
  <c r="CB58" i="5"/>
  <c r="BZ59" i="5"/>
  <c r="AX73" i="4"/>
  <c r="AW73" i="4"/>
  <c r="AV73" i="4"/>
  <c r="AU73" i="4"/>
  <c r="AT73" i="4"/>
  <c r="AS73" i="4"/>
  <c r="AR73" i="4"/>
  <c r="AQ73" i="4"/>
  <c r="AP73" i="4"/>
  <c r="AO73" i="4"/>
  <c r="AN73" i="4"/>
  <c r="AM73" i="4"/>
  <c r="AL73" i="4"/>
  <c r="AK73" i="4"/>
  <c r="AJ73" i="4"/>
  <c r="AI73" i="4"/>
  <c r="AH73" i="4"/>
  <c r="AG73" i="4"/>
  <c r="AF73" i="4"/>
  <c r="AE73" i="4"/>
  <c r="AD73" i="4"/>
  <c r="AC73" i="4"/>
  <c r="AB73" i="4"/>
  <c r="AA73" i="4"/>
  <c r="Z73" i="4"/>
  <c r="Y73" i="4"/>
  <c r="X73" i="4"/>
  <c r="W73" i="4"/>
  <c r="V73" i="4"/>
  <c r="U73" i="4"/>
  <c r="T73" i="4"/>
  <c r="S73" i="4"/>
  <c r="R73" i="4"/>
  <c r="Q73" i="4"/>
  <c r="P73" i="4"/>
  <c r="O73" i="4"/>
  <c r="N73" i="4"/>
  <c r="M73" i="4"/>
  <c r="L73" i="4"/>
  <c r="K73" i="4"/>
  <c r="J73" i="4"/>
  <c r="I73" i="4"/>
  <c r="H73" i="4"/>
  <c r="G73" i="4"/>
  <c r="F73" i="4"/>
  <c r="E73" i="4"/>
  <c r="D73" i="4"/>
  <c r="AX72" i="4"/>
  <c r="AW72" i="4"/>
  <c r="AV72" i="4"/>
  <c r="AU72" i="4"/>
  <c r="AT72" i="4"/>
  <c r="AS72" i="4"/>
  <c r="AR72" i="4"/>
  <c r="AQ72" i="4"/>
  <c r="AP72" i="4"/>
  <c r="AO72" i="4"/>
  <c r="AN72" i="4"/>
  <c r="AM72" i="4"/>
  <c r="AL72" i="4"/>
  <c r="AK72" i="4"/>
  <c r="AJ72" i="4"/>
  <c r="AI72" i="4"/>
  <c r="AH72" i="4"/>
  <c r="AG72" i="4"/>
  <c r="AF72" i="4"/>
  <c r="AE72" i="4"/>
  <c r="AD72" i="4"/>
  <c r="AC72" i="4"/>
  <c r="AB72" i="4"/>
  <c r="AA72" i="4"/>
  <c r="Z72" i="4"/>
  <c r="Y72" i="4"/>
  <c r="X72" i="4"/>
  <c r="W72" i="4"/>
  <c r="V72" i="4"/>
  <c r="U72" i="4"/>
  <c r="T72" i="4"/>
  <c r="S72" i="4"/>
  <c r="R72" i="4"/>
  <c r="Q72" i="4"/>
  <c r="P72" i="4"/>
  <c r="O72" i="4"/>
  <c r="N72" i="4"/>
  <c r="M72" i="4"/>
  <c r="L72" i="4"/>
  <c r="K72" i="4"/>
  <c r="J72" i="4"/>
  <c r="I72" i="4"/>
  <c r="H72" i="4"/>
  <c r="G72" i="4"/>
  <c r="F72" i="4"/>
  <c r="E72" i="4"/>
  <c r="D72" i="4"/>
  <c r="AX71" i="4"/>
  <c r="AW71" i="4"/>
  <c r="AV71" i="4"/>
  <c r="AU71" i="4"/>
  <c r="AT71" i="4"/>
  <c r="AS71" i="4"/>
  <c r="AR71" i="4"/>
  <c r="AQ71" i="4"/>
  <c r="AP71" i="4"/>
  <c r="AO71" i="4"/>
  <c r="AN71" i="4"/>
  <c r="AM71" i="4"/>
  <c r="AL71" i="4"/>
  <c r="AK71" i="4"/>
  <c r="AJ71" i="4"/>
  <c r="AI71" i="4"/>
  <c r="AH71" i="4"/>
  <c r="AG71" i="4"/>
  <c r="AF71" i="4"/>
  <c r="AE71" i="4"/>
  <c r="AD71" i="4"/>
  <c r="AC71" i="4"/>
  <c r="AB71" i="4"/>
  <c r="AA71" i="4"/>
  <c r="Z71" i="4"/>
  <c r="Y71" i="4"/>
  <c r="X71" i="4"/>
  <c r="W71" i="4"/>
  <c r="V71" i="4"/>
  <c r="U71" i="4"/>
  <c r="T71" i="4"/>
  <c r="S71" i="4"/>
  <c r="R71" i="4"/>
  <c r="Q71" i="4"/>
  <c r="P71" i="4"/>
  <c r="O71" i="4"/>
  <c r="N71" i="4"/>
  <c r="M71" i="4"/>
  <c r="L71" i="4"/>
  <c r="K71" i="4"/>
  <c r="J71" i="4"/>
  <c r="I71" i="4"/>
  <c r="H71" i="4"/>
  <c r="G71" i="4"/>
  <c r="F71" i="4"/>
  <c r="E71" i="4"/>
  <c r="D71" i="4"/>
  <c r="AX70" i="4"/>
  <c r="AW70" i="4"/>
  <c r="AV70" i="4"/>
  <c r="AU70" i="4"/>
  <c r="AT70" i="4"/>
  <c r="AS70" i="4"/>
  <c r="AR70" i="4"/>
  <c r="AQ70" i="4"/>
  <c r="AP70" i="4"/>
  <c r="AO70" i="4"/>
  <c r="AN70" i="4"/>
  <c r="AM70" i="4"/>
  <c r="AL70" i="4"/>
  <c r="AK70" i="4"/>
  <c r="AJ70" i="4"/>
  <c r="AI70" i="4"/>
  <c r="AH70" i="4"/>
  <c r="AG70" i="4"/>
  <c r="AF70" i="4"/>
  <c r="AE70" i="4"/>
  <c r="AD70" i="4"/>
  <c r="AC70" i="4"/>
  <c r="AB70" i="4"/>
  <c r="AA70" i="4"/>
  <c r="Z70" i="4"/>
  <c r="Y70" i="4"/>
  <c r="X70" i="4"/>
  <c r="W70" i="4"/>
  <c r="V70" i="4"/>
  <c r="U70" i="4"/>
  <c r="T70" i="4"/>
  <c r="S70" i="4"/>
  <c r="R70" i="4"/>
  <c r="Q70" i="4"/>
  <c r="P70" i="4"/>
  <c r="O70" i="4"/>
  <c r="N70" i="4"/>
  <c r="M70" i="4"/>
  <c r="L70" i="4"/>
  <c r="K70" i="4"/>
  <c r="J70" i="4"/>
  <c r="I70" i="4"/>
  <c r="H70" i="4"/>
  <c r="G70" i="4"/>
  <c r="F70" i="4"/>
  <c r="E70" i="4"/>
  <c r="D70" i="4"/>
  <c r="AX69" i="4"/>
  <c r="AW69" i="4"/>
  <c r="AV69" i="4"/>
  <c r="AU69" i="4"/>
  <c r="AT69" i="4"/>
  <c r="AS69" i="4"/>
  <c r="AR69" i="4"/>
  <c r="AQ69" i="4"/>
  <c r="AP69" i="4"/>
  <c r="AO69" i="4"/>
  <c r="AN69" i="4"/>
  <c r="AM69" i="4"/>
  <c r="AL69" i="4"/>
  <c r="AK69" i="4"/>
  <c r="AJ69" i="4"/>
  <c r="AI69" i="4"/>
  <c r="AH69" i="4"/>
  <c r="AG69" i="4"/>
  <c r="AF69" i="4"/>
  <c r="AE69" i="4"/>
  <c r="AD69" i="4"/>
  <c r="AC69" i="4"/>
  <c r="AB69" i="4"/>
  <c r="AA69" i="4"/>
  <c r="Z69" i="4"/>
  <c r="Y69" i="4"/>
  <c r="X69" i="4"/>
  <c r="W69" i="4"/>
  <c r="V69" i="4"/>
  <c r="U69" i="4"/>
  <c r="T69" i="4"/>
  <c r="S69" i="4"/>
  <c r="R69" i="4"/>
  <c r="Q69" i="4"/>
  <c r="P69" i="4"/>
  <c r="O69" i="4"/>
  <c r="N69" i="4"/>
  <c r="M69" i="4"/>
  <c r="L69" i="4"/>
  <c r="K69" i="4"/>
  <c r="J69" i="4"/>
  <c r="I69" i="4"/>
  <c r="H69" i="4"/>
  <c r="G69" i="4"/>
  <c r="F69" i="4"/>
  <c r="E69" i="4"/>
  <c r="D69" i="4"/>
  <c r="AX68" i="4"/>
  <c r="AW68" i="4"/>
  <c r="AV68" i="4"/>
  <c r="AU68" i="4"/>
  <c r="AT68" i="4"/>
  <c r="AS68" i="4"/>
  <c r="AR68" i="4"/>
  <c r="AQ68" i="4"/>
  <c r="AP68" i="4"/>
  <c r="AO68" i="4"/>
  <c r="AN68" i="4"/>
  <c r="AM68" i="4"/>
  <c r="AL68" i="4"/>
  <c r="AK68" i="4"/>
  <c r="AJ68" i="4"/>
  <c r="AI68" i="4"/>
  <c r="AH68" i="4"/>
  <c r="AG68" i="4"/>
  <c r="AF68" i="4"/>
  <c r="AE68" i="4"/>
  <c r="AD68" i="4"/>
  <c r="AC68" i="4"/>
  <c r="AB68" i="4"/>
  <c r="AA68" i="4"/>
  <c r="Z68" i="4"/>
  <c r="Y68" i="4"/>
  <c r="X68" i="4"/>
  <c r="W68" i="4"/>
  <c r="V68" i="4"/>
  <c r="U68" i="4"/>
  <c r="T68" i="4"/>
  <c r="S68" i="4"/>
  <c r="R68" i="4"/>
  <c r="Q68" i="4"/>
  <c r="P68" i="4"/>
  <c r="O68" i="4"/>
  <c r="N68" i="4"/>
  <c r="M68" i="4"/>
  <c r="L68" i="4"/>
  <c r="K68" i="4"/>
  <c r="J68" i="4"/>
  <c r="I68" i="4"/>
  <c r="H68" i="4"/>
  <c r="G68" i="4"/>
  <c r="F68" i="4"/>
  <c r="E68" i="4"/>
  <c r="D68" i="4"/>
  <c r="AX67" i="4"/>
  <c r="AW67" i="4"/>
  <c r="AV67" i="4"/>
  <c r="AU67" i="4"/>
  <c r="AT67" i="4"/>
  <c r="AS67" i="4"/>
  <c r="AR67" i="4"/>
  <c r="AQ67" i="4"/>
  <c r="AP67" i="4"/>
  <c r="AO67" i="4"/>
  <c r="AN67" i="4"/>
  <c r="AM67" i="4"/>
  <c r="AL67" i="4"/>
  <c r="AK67" i="4"/>
  <c r="AJ67" i="4"/>
  <c r="AI67" i="4"/>
  <c r="AH67" i="4"/>
  <c r="AG67" i="4"/>
  <c r="AF67" i="4"/>
  <c r="AE67" i="4"/>
  <c r="AD67" i="4"/>
  <c r="AC67" i="4"/>
  <c r="AB67" i="4"/>
  <c r="AA67" i="4"/>
  <c r="Z67" i="4"/>
  <c r="Y67" i="4"/>
  <c r="X67" i="4"/>
  <c r="W67" i="4"/>
  <c r="V67" i="4"/>
  <c r="U67" i="4"/>
  <c r="T67" i="4"/>
  <c r="S67" i="4"/>
  <c r="R67" i="4"/>
  <c r="Q67" i="4"/>
  <c r="P67" i="4"/>
  <c r="O67" i="4"/>
  <c r="N67" i="4"/>
  <c r="M67" i="4"/>
  <c r="L67" i="4"/>
  <c r="K67" i="4"/>
  <c r="J67" i="4"/>
  <c r="I67" i="4"/>
  <c r="H67" i="4"/>
  <c r="G67" i="4"/>
  <c r="F67" i="4"/>
  <c r="E67" i="4"/>
  <c r="D67" i="4"/>
  <c r="AX66" i="4"/>
  <c r="AW66" i="4"/>
  <c r="AV66" i="4"/>
  <c r="AU66" i="4"/>
  <c r="AT66" i="4"/>
  <c r="AS66" i="4"/>
  <c r="AR66" i="4"/>
  <c r="AQ66" i="4"/>
  <c r="AP66" i="4"/>
  <c r="AO66" i="4"/>
  <c r="AN66" i="4"/>
  <c r="AM66" i="4"/>
  <c r="AL66" i="4"/>
  <c r="AK66" i="4"/>
  <c r="AJ66" i="4"/>
  <c r="AI66" i="4"/>
  <c r="AH66" i="4"/>
  <c r="AG66" i="4"/>
  <c r="AF66" i="4"/>
  <c r="AE66" i="4"/>
  <c r="AD66" i="4"/>
  <c r="AC66" i="4"/>
  <c r="AB66" i="4"/>
  <c r="AA66" i="4"/>
  <c r="Z66" i="4"/>
  <c r="Y66" i="4"/>
  <c r="X66" i="4"/>
  <c r="W66" i="4"/>
  <c r="V66" i="4"/>
  <c r="U66" i="4"/>
  <c r="T66" i="4"/>
  <c r="S66" i="4"/>
  <c r="R66" i="4"/>
  <c r="Q66" i="4"/>
  <c r="P66" i="4"/>
  <c r="O66" i="4"/>
  <c r="N66" i="4"/>
  <c r="M66" i="4"/>
  <c r="L66" i="4"/>
  <c r="K66" i="4"/>
  <c r="J66" i="4"/>
  <c r="I66" i="4"/>
  <c r="H66" i="4"/>
  <c r="G66" i="4"/>
  <c r="F66" i="4"/>
  <c r="E66" i="4"/>
  <c r="D66" i="4"/>
  <c r="AX65" i="4"/>
  <c r="AW65" i="4"/>
  <c r="AV65" i="4"/>
  <c r="AU65" i="4"/>
  <c r="AT65" i="4"/>
  <c r="AS65" i="4"/>
  <c r="AR65" i="4"/>
  <c r="AQ65" i="4"/>
  <c r="AP65" i="4"/>
  <c r="AO65" i="4"/>
  <c r="AN65" i="4"/>
  <c r="AM65" i="4"/>
  <c r="AL65" i="4"/>
  <c r="AK65" i="4"/>
  <c r="AJ65" i="4"/>
  <c r="AI65" i="4"/>
  <c r="AH65" i="4"/>
  <c r="AG65" i="4"/>
  <c r="AF65" i="4"/>
  <c r="AE65" i="4"/>
  <c r="AD65" i="4"/>
  <c r="AC65" i="4"/>
  <c r="AB65" i="4"/>
  <c r="AA65" i="4"/>
  <c r="Z65" i="4"/>
  <c r="Y65" i="4"/>
  <c r="X65" i="4"/>
  <c r="W65" i="4"/>
  <c r="V65" i="4"/>
  <c r="U65" i="4"/>
  <c r="T65" i="4"/>
  <c r="S65" i="4"/>
  <c r="R65" i="4"/>
  <c r="Q65" i="4"/>
  <c r="P65" i="4"/>
  <c r="O65" i="4"/>
  <c r="N65" i="4"/>
  <c r="M65" i="4"/>
  <c r="L65" i="4"/>
  <c r="K65" i="4"/>
  <c r="J65" i="4"/>
  <c r="I65" i="4"/>
  <c r="H65" i="4"/>
  <c r="G65" i="4"/>
  <c r="F65" i="4"/>
  <c r="E65" i="4"/>
  <c r="D65" i="4"/>
  <c r="AX64" i="4"/>
  <c r="AW64" i="4"/>
  <c r="AV64" i="4"/>
  <c r="AU64" i="4"/>
  <c r="AT64" i="4"/>
  <c r="AS64" i="4"/>
  <c r="AR64" i="4"/>
  <c r="AQ64" i="4"/>
  <c r="AP64" i="4"/>
  <c r="AO64" i="4"/>
  <c r="AN64" i="4"/>
  <c r="AM64" i="4"/>
  <c r="AL64" i="4"/>
  <c r="AK64" i="4"/>
  <c r="AJ64" i="4"/>
  <c r="AI64" i="4"/>
  <c r="AH64" i="4"/>
  <c r="AG64" i="4"/>
  <c r="AF64" i="4"/>
  <c r="AE64" i="4"/>
  <c r="AD64" i="4"/>
  <c r="AC64" i="4"/>
  <c r="AB64" i="4"/>
  <c r="AA64" i="4"/>
  <c r="Z64" i="4"/>
  <c r="Y64" i="4"/>
  <c r="X64" i="4"/>
  <c r="W64" i="4"/>
  <c r="V64" i="4"/>
  <c r="U64" i="4"/>
  <c r="T64" i="4"/>
  <c r="S64" i="4"/>
  <c r="R64" i="4"/>
  <c r="Q64" i="4"/>
  <c r="P64" i="4"/>
  <c r="O64" i="4"/>
  <c r="N64" i="4"/>
  <c r="M64" i="4"/>
  <c r="L64" i="4"/>
  <c r="K64" i="4"/>
  <c r="J64" i="4"/>
  <c r="I64" i="4"/>
  <c r="H64" i="4"/>
  <c r="G64" i="4"/>
  <c r="F64" i="4"/>
  <c r="E64" i="4"/>
  <c r="D64" i="4"/>
  <c r="AX63" i="4"/>
  <c r="AW63" i="4"/>
  <c r="AV63" i="4"/>
  <c r="AU63" i="4"/>
  <c r="AT63" i="4"/>
  <c r="AS63" i="4"/>
  <c r="AR63" i="4"/>
  <c r="AQ63" i="4"/>
  <c r="AP63" i="4"/>
  <c r="AO63" i="4"/>
  <c r="AN63" i="4"/>
  <c r="AM63" i="4"/>
  <c r="AL63" i="4"/>
  <c r="AK63" i="4"/>
  <c r="AJ63" i="4"/>
  <c r="AI63" i="4"/>
  <c r="AH63" i="4"/>
  <c r="AG63" i="4"/>
  <c r="AF63" i="4"/>
  <c r="AE63" i="4"/>
  <c r="AD63" i="4"/>
  <c r="AC63" i="4"/>
  <c r="AB63" i="4"/>
  <c r="AA63" i="4"/>
  <c r="Z63" i="4"/>
  <c r="Y63" i="4"/>
  <c r="X63" i="4"/>
  <c r="W63" i="4"/>
  <c r="V63" i="4"/>
  <c r="U63" i="4"/>
  <c r="T63" i="4"/>
  <c r="S63" i="4"/>
  <c r="R63" i="4"/>
  <c r="Q63" i="4"/>
  <c r="P63" i="4"/>
  <c r="O63" i="4"/>
  <c r="N63" i="4"/>
  <c r="M63" i="4"/>
  <c r="L63" i="4"/>
  <c r="K63" i="4"/>
  <c r="J63" i="4"/>
  <c r="I63" i="4"/>
  <c r="H63" i="4"/>
  <c r="G63" i="4"/>
  <c r="F63" i="4"/>
  <c r="E63" i="4"/>
  <c r="D63" i="4"/>
  <c r="AX62" i="4"/>
  <c r="AW62" i="4"/>
  <c r="AV62" i="4"/>
  <c r="AU62" i="4"/>
  <c r="AT62" i="4"/>
  <c r="AS62" i="4"/>
  <c r="AR62" i="4"/>
  <c r="AQ62" i="4"/>
  <c r="AP62" i="4"/>
  <c r="AO62" i="4"/>
  <c r="AN62" i="4"/>
  <c r="AM62" i="4"/>
  <c r="AL62" i="4"/>
  <c r="AK62" i="4"/>
  <c r="AJ62" i="4"/>
  <c r="AI62" i="4"/>
  <c r="AH62" i="4"/>
  <c r="AG62" i="4"/>
  <c r="AF62" i="4"/>
  <c r="AE62" i="4"/>
  <c r="AD62" i="4"/>
  <c r="AC62" i="4"/>
  <c r="AB62" i="4"/>
  <c r="AA62" i="4"/>
  <c r="Z62" i="4"/>
  <c r="Y62" i="4"/>
  <c r="X62" i="4"/>
  <c r="W62" i="4"/>
  <c r="V62" i="4"/>
  <c r="U62" i="4"/>
  <c r="T62" i="4"/>
  <c r="S62" i="4"/>
  <c r="R62" i="4"/>
  <c r="Q62" i="4"/>
  <c r="P62" i="4"/>
  <c r="O62" i="4"/>
  <c r="N62" i="4"/>
  <c r="M62" i="4"/>
  <c r="L62" i="4"/>
  <c r="K62" i="4"/>
  <c r="J62" i="4"/>
  <c r="I62" i="4"/>
  <c r="H62" i="4"/>
  <c r="G62" i="4"/>
  <c r="F62" i="4"/>
  <c r="E62" i="4"/>
  <c r="D62" i="4"/>
  <c r="AX61" i="4"/>
  <c r="AW61" i="4"/>
  <c r="AV61" i="4"/>
  <c r="AU61" i="4"/>
  <c r="AT61" i="4"/>
  <c r="AS61" i="4"/>
  <c r="AR61" i="4"/>
  <c r="AQ61" i="4"/>
  <c r="AP61" i="4"/>
  <c r="AO61" i="4"/>
  <c r="AN61" i="4"/>
  <c r="AM61" i="4"/>
  <c r="AL61" i="4"/>
  <c r="AK61" i="4"/>
  <c r="AJ61" i="4"/>
  <c r="AI61" i="4"/>
  <c r="AH61" i="4"/>
  <c r="AG61" i="4"/>
  <c r="AF61" i="4"/>
  <c r="AE61" i="4"/>
  <c r="AD61" i="4"/>
  <c r="AC61" i="4"/>
  <c r="AB61" i="4"/>
  <c r="AA61" i="4"/>
  <c r="Z61" i="4"/>
  <c r="Y61" i="4"/>
  <c r="X61" i="4"/>
  <c r="W61" i="4"/>
  <c r="V61" i="4"/>
  <c r="U61" i="4"/>
  <c r="T61" i="4"/>
  <c r="S61" i="4"/>
  <c r="R61" i="4"/>
  <c r="Q61" i="4"/>
  <c r="P61" i="4"/>
  <c r="O61" i="4"/>
  <c r="N61" i="4"/>
  <c r="M61" i="4"/>
  <c r="L61" i="4"/>
  <c r="K61" i="4"/>
  <c r="J61" i="4"/>
  <c r="I61" i="4"/>
  <c r="H61" i="4"/>
  <c r="G61" i="4"/>
  <c r="F61" i="4"/>
  <c r="E61" i="4"/>
  <c r="D61" i="4"/>
  <c r="AX60" i="4"/>
  <c r="AW60" i="4"/>
  <c r="AV60" i="4"/>
  <c r="AU60" i="4"/>
  <c r="AT60" i="4"/>
  <c r="AS60" i="4"/>
  <c r="AR60" i="4"/>
  <c r="AQ60" i="4"/>
  <c r="AP60" i="4"/>
  <c r="AO60" i="4"/>
  <c r="AN60" i="4"/>
  <c r="AM60" i="4"/>
  <c r="AL60" i="4"/>
  <c r="AK60" i="4"/>
  <c r="AJ60" i="4"/>
  <c r="AI60" i="4"/>
  <c r="AH60" i="4"/>
  <c r="AG60" i="4"/>
  <c r="AF60" i="4"/>
  <c r="AE60" i="4"/>
  <c r="AD60" i="4"/>
  <c r="AC60" i="4"/>
  <c r="AB60" i="4"/>
  <c r="AA60" i="4"/>
  <c r="Z60" i="4"/>
  <c r="Y60" i="4"/>
  <c r="X60" i="4"/>
  <c r="W60" i="4"/>
  <c r="V60" i="4"/>
  <c r="U60" i="4"/>
  <c r="T60" i="4"/>
  <c r="S60" i="4"/>
  <c r="R60" i="4"/>
  <c r="Q60" i="4"/>
  <c r="P60" i="4"/>
  <c r="O60" i="4"/>
  <c r="N60" i="4"/>
  <c r="M60" i="4"/>
  <c r="L60" i="4"/>
  <c r="K60" i="4"/>
  <c r="J60" i="4"/>
  <c r="I60" i="4"/>
  <c r="H60" i="4"/>
  <c r="G60" i="4"/>
  <c r="F60" i="4"/>
  <c r="E60" i="4"/>
  <c r="D60" i="4"/>
  <c r="AX59" i="4"/>
  <c r="AW59" i="4"/>
  <c r="AV59" i="4"/>
  <c r="AU59" i="4"/>
  <c r="AT59" i="4"/>
  <c r="AS59" i="4"/>
  <c r="AR59" i="4"/>
  <c r="AQ59" i="4"/>
  <c r="AP59" i="4"/>
  <c r="AO59" i="4"/>
  <c r="AN59" i="4"/>
  <c r="AM59" i="4"/>
  <c r="AL59" i="4"/>
  <c r="AK59" i="4"/>
  <c r="AJ59" i="4"/>
  <c r="AI59" i="4"/>
  <c r="AH59" i="4"/>
  <c r="AG59" i="4"/>
  <c r="AF59" i="4"/>
  <c r="AE59" i="4"/>
  <c r="AD59" i="4"/>
  <c r="AC59" i="4"/>
  <c r="AB59" i="4"/>
  <c r="AA59" i="4"/>
  <c r="Z59" i="4"/>
  <c r="Y59" i="4"/>
  <c r="X59" i="4"/>
  <c r="W59" i="4"/>
  <c r="V59" i="4"/>
  <c r="U59" i="4"/>
  <c r="T59" i="4"/>
  <c r="S59" i="4"/>
  <c r="R59" i="4"/>
  <c r="Q59" i="4"/>
  <c r="P59" i="4"/>
  <c r="O59" i="4"/>
  <c r="N59" i="4"/>
  <c r="M59" i="4"/>
  <c r="L59" i="4"/>
  <c r="K59" i="4"/>
  <c r="J59" i="4"/>
  <c r="I59" i="4"/>
  <c r="H59" i="4"/>
  <c r="G59" i="4"/>
  <c r="F59" i="4"/>
  <c r="E59" i="4"/>
  <c r="D59" i="4"/>
  <c r="AX58" i="4"/>
  <c r="AW58" i="4"/>
  <c r="AV58" i="4"/>
  <c r="AU58" i="4"/>
  <c r="AT58" i="4"/>
  <c r="AS58" i="4"/>
  <c r="AR58" i="4"/>
  <c r="AQ58" i="4"/>
  <c r="AP58" i="4"/>
  <c r="AO58" i="4"/>
  <c r="AN58" i="4"/>
  <c r="AM58" i="4"/>
  <c r="AL58" i="4"/>
  <c r="AK58" i="4"/>
  <c r="AJ58" i="4"/>
  <c r="AI58" i="4"/>
  <c r="AH58" i="4"/>
  <c r="AG58" i="4"/>
  <c r="AF58" i="4"/>
  <c r="AE58" i="4"/>
  <c r="AD58" i="4"/>
  <c r="AC58" i="4"/>
  <c r="AB58" i="4"/>
  <c r="AA58" i="4"/>
  <c r="Z58" i="4"/>
  <c r="Y58" i="4"/>
  <c r="X58" i="4"/>
  <c r="W58" i="4"/>
  <c r="V58" i="4"/>
  <c r="U58" i="4"/>
  <c r="T58" i="4"/>
  <c r="S58" i="4"/>
  <c r="R58" i="4"/>
  <c r="Q58" i="4"/>
  <c r="P58" i="4"/>
  <c r="O58" i="4"/>
  <c r="N58" i="4"/>
  <c r="M58" i="4"/>
  <c r="L58" i="4"/>
  <c r="K58" i="4"/>
  <c r="J58" i="4"/>
  <c r="I58" i="4"/>
  <c r="H58" i="4"/>
  <c r="G58" i="4"/>
  <c r="F58" i="4"/>
  <c r="E58" i="4"/>
  <c r="D58" i="4"/>
  <c r="AX57" i="4"/>
  <c r="AW57" i="4"/>
  <c r="AV57" i="4"/>
  <c r="AU57" i="4"/>
  <c r="AT57" i="4"/>
  <c r="AS57" i="4"/>
  <c r="AR57" i="4"/>
  <c r="AQ57" i="4"/>
  <c r="AP57" i="4"/>
  <c r="AO57" i="4"/>
  <c r="AN57" i="4"/>
  <c r="AM57" i="4"/>
  <c r="AL57" i="4"/>
  <c r="AK57" i="4"/>
  <c r="AJ57" i="4"/>
  <c r="AI57" i="4"/>
  <c r="AH57" i="4"/>
  <c r="AG57" i="4"/>
  <c r="AF57" i="4"/>
  <c r="AE57" i="4"/>
  <c r="AD57" i="4"/>
  <c r="AC57" i="4"/>
  <c r="AB57" i="4"/>
  <c r="AA57" i="4"/>
  <c r="Z57" i="4"/>
  <c r="Y57" i="4"/>
  <c r="X57" i="4"/>
  <c r="W57" i="4"/>
  <c r="V57" i="4"/>
  <c r="U57" i="4"/>
  <c r="T57" i="4"/>
  <c r="S57" i="4"/>
  <c r="R57" i="4"/>
  <c r="Q57" i="4"/>
  <c r="P57" i="4"/>
  <c r="O57" i="4"/>
  <c r="N57" i="4"/>
  <c r="M57" i="4"/>
  <c r="L57" i="4"/>
  <c r="K57" i="4"/>
  <c r="J57" i="4"/>
  <c r="I57" i="4"/>
  <c r="H57" i="4"/>
  <c r="G57" i="4"/>
  <c r="F57" i="4"/>
  <c r="E57" i="4"/>
  <c r="D57" i="4"/>
  <c r="AX56" i="4"/>
  <c r="AW56" i="4"/>
  <c r="AV56" i="4"/>
  <c r="AU56" i="4"/>
  <c r="AT56" i="4"/>
  <c r="AS56" i="4"/>
  <c r="AR56" i="4"/>
  <c r="AQ56" i="4"/>
  <c r="AP56" i="4"/>
  <c r="AO56" i="4"/>
  <c r="AN56" i="4"/>
  <c r="AM56" i="4"/>
  <c r="AL56" i="4"/>
  <c r="AK56" i="4"/>
  <c r="AJ56" i="4"/>
  <c r="AI56" i="4"/>
  <c r="AH56" i="4"/>
  <c r="AG56" i="4"/>
  <c r="AF56" i="4"/>
  <c r="AE56" i="4"/>
  <c r="AD56" i="4"/>
  <c r="AC56" i="4"/>
  <c r="AB56" i="4"/>
  <c r="AA56" i="4"/>
  <c r="Z56" i="4"/>
  <c r="Y56" i="4"/>
  <c r="X56" i="4"/>
  <c r="W56" i="4"/>
  <c r="V56" i="4"/>
  <c r="U56" i="4"/>
  <c r="T56" i="4"/>
  <c r="S56" i="4"/>
  <c r="R56" i="4"/>
  <c r="Q56" i="4"/>
  <c r="P56" i="4"/>
  <c r="O56" i="4"/>
  <c r="N56" i="4"/>
  <c r="M56" i="4"/>
  <c r="L56" i="4"/>
  <c r="K56" i="4"/>
  <c r="J56" i="4"/>
  <c r="I56" i="4"/>
  <c r="H56" i="4"/>
  <c r="G56" i="4"/>
  <c r="F56" i="4"/>
  <c r="E56" i="4"/>
  <c r="D56" i="4"/>
  <c r="AX55" i="4"/>
  <c r="AW55" i="4"/>
  <c r="AV55" i="4"/>
  <c r="AU55" i="4"/>
  <c r="AT55" i="4"/>
  <c r="AS55" i="4"/>
  <c r="AR55" i="4"/>
  <c r="AQ55" i="4"/>
  <c r="AP55" i="4"/>
  <c r="AO55" i="4"/>
  <c r="AN55" i="4"/>
  <c r="AM55" i="4"/>
  <c r="AL55" i="4"/>
  <c r="AK55" i="4"/>
  <c r="AJ55" i="4"/>
  <c r="AI55" i="4"/>
  <c r="AH55" i="4"/>
  <c r="AG55" i="4"/>
  <c r="AF55" i="4"/>
  <c r="AE55" i="4"/>
  <c r="AD55" i="4"/>
  <c r="AC55" i="4"/>
  <c r="AB55" i="4"/>
  <c r="AA55" i="4"/>
  <c r="Z55" i="4"/>
  <c r="Y55" i="4"/>
  <c r="X55" i="4"/>
  <c r="W55" i="4"/>
  <c r="V55" i="4"/>
  <c r="U55" i="4"/>
  <c r="T55" i="4"/>
  <c r="S55" i="4"/>
  <c r="R55" i="4"/>
  <c r="Q55" i="4"/>
  <c r="P55" i="4"/>
  <c r="O55" i="4"/>
  <c r="N55" i="4"/>
  <c r="M55" i="4"/>
  <c r="L55" i="4"/>
  <c r="K55" i="4"/>
  <c r="J55" i="4"/>
  <c r="I55" i="4"/>
  <c r="H55" i="4"/>
  <c r="G55" i="4"/>
  <c r="F55" i="4"/>
  <c r="E55" i="4"/>
  <c r="D55" i="4"/>
  <c r="AX54" i="4"/>
  <c r="AW54" i="4"/>
  <c r="AV54" i="4"/>
  <c r="AU54" i="4"/>
  <c r="AT54" i="4"/>
  <c r="AS54" i="4"/>
  <c r="AR54" i="4"/>
  <c r="AQ54" i="4"/>
  <c r="AP54" i="4"/>
  <c r="AO54" i="4"/>
  <c r="AN54" i="4"/>
  <c r="AM54" i="4"/>
  <c r="AL54" i="4"/>
  <c r="AK54" i="4"/>
  <c r="AJ54" i="4"/>
  <c r="AI54" i="4"/>
  <c r="AH54" i="4"/>
  <c r="AG54" i="4"/>
  <c r="AF54" i="4"/>
  <c r="AE54" i="4"/>
  <c r="AD54" i="4"/>
  <c r="AC54" i="4"/>
  <c r="AB54" i="4"/>
  <c r="AA54" i="4"/>
  <c r="Z54" i="4"/>
  <c r="Y54" i="4"/>
  <c r="X54" i="4"/>
  <c r="W54" i="4"/>
  <c r="V54" i="4"/>
  <c r="U54" i="4"/>
  <c r="T54" i="4"/>
  <c r="S54" i="4"/>
  <c r="R54" i="4"/>
  <c r="Q54" i="4"/>
  <c r="P54" i="4"/>
  <c r="O54" i="4"/>
  <c r="N54" i="4"/>
  <c r="M54" i="4"/>
  <c r="L54" i="4"/>
  <c r="K54" i="4"/>
  <c r="J54" i="4"/>
  <c r="I54" i="4"/>
  <c r="H54" i="4"/>
  <c r="G54" i="4"/>
  <c r="F54" i="4"/>
  <c r="E54" i="4"/>
  <c r="D54" i="4"/>
  <c r="AX53" i="4"/>
  <c r="AW53" i="4"/>
  <c r="AV53" i="4"/>
  <c r="AU53" i="4"/>
  <c r="AT53" i="4"/>
  <c r="AS53" i="4"/>
  <c r="AR53" i="4"/>
  <c r="AQ53" i="4"/>
  <c r="AP53" i="4"/>
  <c r="AO53" i="4"/>
  <c r="AN53" i="4"/>
  <c r="AM53" i="4"/>
  <c r="AL53" i="4"/>
  <c r="AK53" i="4"/>
  <c r="AJ53" i="4"/>
  <c r="AI53" i="4"/>
  <c r="AH53" i="4"/>
  <c r="AG53" i="4"/>
  <c r="AF53" i="4"/>
  <c r="AE53" i="4"/>
  <c r="AD53" i="4"/>
  <c r="AC53" i="4"/>
  <c r="AB53" i="4"/>
  <c r="AA53" i="4"/>
  <c r="Z53" i="4"/>
  <c r="Y53" i="4"/>
  <c r="X53" i="4"/>
  <c r="W53" i="4"/>
  <c r="V53" i="4"/>
  <c r="U53" i="4"/>
  <c r="T53" i="4"/>
  <c r="S53" i="4"/>
  <c r="R53" i="4"/>
  <c r="Q53" i="4"/>
  <c r="P53" i="4"/>
  <c r="O53" i="4"/>
  <c r="N53" i="4"/>
  <c r="M53" i="4"/>
  <c r="L53" i="4"/>
  <c r="K53" i="4"/>
  <c r="J53" i="4"/>
  <c r="I53" i="4"/>
  <c r="H53" i="4"/>
  <c r="G53" i="4"/>
  <c r="F53" i="4"/>
  <c r="E53" i="4"/>
  <c r="D53" i="4"/>
  <c r="AX52" i="4"/>
  <c r="AW52" i="4"/>
  <c r="AV52" i="4"/>
  <c r="AU52" i="4"/>
  <c r="AT52" i="4"/>
  <c r="AS52" i="4"/>
  <c r="AR52" i="4"/>
  <c r="AQ52" i="4"/>
  <c r="AP52" i="4"/>
  <c r="AO52" i="4"/>
  <c r="AN52" i="4"/>
  <c r="AM52" i="4"/>
  <c r="AL52" i="4"/>
  <c r="AK52" i="4"/>
  <c r="AJ52" i="4"/>
  <c r="AI52" i="4"/>
  <c r="AH52" i="4"/>
  <c r="AG52" i="4"/>
  <c r="AF52" i="4"/>
  <c r="AE52" i="4"/>
  <c r="AD52" i="4"/>
  <c r="AC52" i="4"/>
  <c r="AB52" i="4"/>
  <c r="AA52" i="4"/>
  <c r="Z52" i="4"/>
  <c r="Y52" i="4"/>
  <c r="X52" i="4"/>
  <c r="W52" i="4"/>
  <c r="V52" i="4"/>
  <c r="U52" i="4"/>
  <c r="T52" i="4"/>
  <c r="S52" i="4"/>
  <c r="R52" i="4"/>
  <c r="Q52" i="4"/>
  <c r="P52" i="4"/>
  <c r="O52" i="4"/>
  <c r="N52" i="4"/>
  <c r="M52" i="4"/>
  <c r="L52" i="4"/>
  <c r="K52" i="4"/>
  <c r="J52" i="4"/>
  <c r="I52" i="4"/>
  <c r="H52" i="4"/>
  <c r="G52" i="4"/>
  <c r="F52" i="4"/>
  <c r="E52" i="4"/>
  <c r="D52" i="4"/>
  <c r="AX51" i="4"/>
  <c r="AW51" i="4"/>
  <c r="AV51" i="4"/>
  <c r="AU51" i="4"/>
  <c r="AT51" i="4"/>
  <c r="AS51" i="4"/>
  <c r="AR51" i="4"/>
  <c r="AQ51" i="4"/>
  <c r="AP51" i="4"/>
  <c r="AO51" i="4"/>
  <c r="AN51" i="4"/>
  <c r="AM51" i="4"/>
  <c r="AL51" i="4"/>
  <c r="AK51" i="4"/>
  <c r="AJ51" i="4"/>
  <c r="AI51" i="4"/>
  <c r="AH51" i="4"/>
  <c r="AG51" i="4"/>
  <c r="AF51" i="4"/>
  <c r="AE51" i="4"/>
  <c r="AD51" i="4"/>
  <c r="AC51" i="4"/>
  <c r="AB51" i="4"/>
  <c r="AA51" i="4"/>
  <c r="Z51" i="4"/>
  <c r="Y51" i="4"/>
  <c r="X51" i="4"/>
  <c r="W51" i="4"/>
  <c r="V51" i="4"/>
  <c r="U51" i="4"/>
  <c r="T51" i="4"/>
  <c r="S51" i="4"/>
  <c r="R51" i="4"/>
  <c r="Q51" i="4"/>
  <c r="P51" i="4"/>
  <c r="O51" i="4"/>
  <c r="N51" i="4"/>
  <c r="M51" i="4"/>
  <c r="L51" i="4"/>
  <c r="K51" i="4"/>
  <c r="J51" i="4"/>
  <c r="I51" i="4"/>
  <c r="H51" i="4"/>
  <c r="G51" i="4"/>
  <c r="F51" i="4"/>
  <c r="E51" i="4"/>
  <c r="D51" i="4"/>
  <c r="AX50" i="4"/>
  <c r="AW50" i="4"/>
  <c r="AV50" i="4"/>
  <c r="AU50" i="4"/>
  <c r="AT50" i="4"/>
  <c r="AS50" i="4"/>
  <c r="AR50" i="4"/>
  <c r="AQ50" i="4"/>
  <c r="AP50" i="4"/>
  <c r="AO50" i="4"/>
  <c r="AN50" i="4"/>
  <c r="AM50" i="4"/>
  <c r="AL50" i="4"/>
  <c r="AK50" i="4"/>
  <c r="AJ50" i="4"/>
  <c r="AI50" i="4"/>
  <c r="AH50" i="4"/>
  <c r="AG50" i="4"/>
  <c r="AF50" i="4"/>
  <c r="AE50" i="4"/>
  <c r="AD50" i="4"/>
  <c r="AC50" i="4"/>
  <c r="AB50" i="4"/>
  <c r="AA50" i="4"/>
  <c r="Z50" i="4"/>
  <c r="Y50" i="4"/>
  <c r="X50" i="4"/>
  <c r="W50" i="4"/>
  <c r="V50" i="4"/>
  <c r="U50" i="4"/>
  <c r="T50" i="4"/>
  <c r="S50" i="4"/>
  <c r="R50" i="4"/>
  <c r="Q50" i="4"/>
  <c r="P50" i="4"/>
  <c r="O50" i="4"/>
  <c r="N50" i="4"/>
  <c r="M50" i="4"/>
  <c r="L50" i="4"/>
  <c r="K50" i="4"/>
  <c r="J50" i="4"/>
  <c r="I50" i="4"/>
  <c r="H50" i="4"/>
  <c r="G50" i="4"/>
  <c r="F50" i="4"/>
  <c r="E50" i="4"/>
  <c r="D50" i="4"/>
  <c r="AX49" i="4"/>
  <c r="AW49" i="4"/>
  <c r="AV49" i="4"/>
  <c r="AU49" i="4"/>
  <c r="AT49" i="4"/>
  <c r="AS49" i="4"/>
  <c r="AR49" i="4"/>
  <c r="AQ49" i="4"/>
  <c r="AP49" i="4"/>
  <c r="AO49" i="4"/>
  <c r="AN49" i="4"/>
  <c r="AM49" i="4"/>
  <c r="AL49" i="4"/>
  <c r="AK49" i="4"/>
  <c r="AJ49" i="4"/>
  <c r="AI49" i="4"/>
  <c r="AH49" i="4"/>
  <c r="AG49" i="4"/>
  <c r="AF49" i="4"/>
  <c r="AE49" i="4"/>
  <c r="AD49" i="4"/>
  <c r="AC49" i="4"/>
  <c r="AB49" i="4"/>
  <c r="AA49" i="4"/>
  <c r="Z49" i="4"/>
  <c r="Y49" i="4"/>
  <c r="X49" i="4"/>
  <c r="W49" i="4"/>
  <c r="V49" i="4"/>
  <c r="U49" i="4"/>
  <c r="T49" i="4"/>
  <c r="S49" i="4"/>
  <c r="R49" i="4"/>
  <c r="Q49" i="4"/>
  <c r="P49" i="4"/>
  <c r="O49" i="4"/>
  <c r="N49" i="4"/>
  <c r="M49" i="4"/>
  <c r="L49" i="4"/>
  <c r="K49" i="4"/>
  <c r="J49" i="4"/>
  <c r="I49" i="4"/>
  <c r="H49" i="4"/>
  <c r="G49" i="4"/>
  <c r="F49" i="4"/>
  <c r="E49" i="4"/>
  <c r="D49" i="4"/>
  <c r="AX48" i="4"/>
  <c r="AW48" i="4"/>
  <c r="AV48" i="4"/>
  <c r="AU48" i="4"/>
  <c r="AT48" i="4"/>
  <c r="AS48" i="4"/>
  <c r="AR48" i="4"/>
  <c r="AQ48" i="4"/>
  <c r="AP48" i="4"/>
  <c r="AO48" i="4"/>
  <c r="AN48" i="4"/>
  <c r="AM48" i="4"/>
  <c r="AL48" i="4"/>
  <c r="AK48" i="4"/>
  <c r="AJ48" i="4"/>
  <c r="AI48" i="4"/>
  <c r="AH48" i="4"/>
  <c r="AG48" i="4"/>
  <c r="AF48" i="4"/>
  <c r="AE48" i="4"/>
  <c r="AD48" i="4"/>
  <c r="AC48" i="4"/>
  <c r="AB48" i="4"/>
  <c r="AA48" i="4"/>
  <c r="Z48" i="4"/>
  <c r="Y48" i="4"/>
  <c r="X48" i="4"/>
  <c r="W48" i="4"/>
  <c r="V48" i="4"/>
  <c r="U48" i="4"/>
  <c r="T48" i="4"/>
  <c r="S48" i="4"/>
  <c r="R48" i="4"/>
  <c r="Q48" i="4"/>
  <c r="P48" i="4"/>
  <c r="O48" i="4"/>
  <c r="N48" i="4"/>
  <c r="M48" i="4"/>
  <c r="L48" i="4"/>
  <c r="K48" i="4"/>
  <c r="J48" i="4"/>
  <c r="I48" i="4"/>
  <c r="H48" i="4"/>
  <c r="G48" i="4"/>
  <c r="F48" i="4"/>
  <c r="E48" i="4"/>
  <c r="D48" i="4"/>
  <c r="AX47" i="4"/>
  <c r="AW47" i="4"/>
  <c r="AV47" i="4"/>
  <c r="AU47" i="4"/>
  <c r="AT47" i="4"/>
  <c r="AS47" i="4"/>
  <c r="AR47" i="4"/>
  <c r="AQ47" i="4"/>
  <c r="AP47" i="4"/>
  <c r="AO47" i="4"/>
  <c r="AN47" i="4"/>
  <c r="AM47" i="4"/>
  <c r="AL47" i="4"/>
  <c r="AK47" i="4"/>
  <c r="AJ47" i="4"/>
  <c r="AI47" i="4"/>
  <c r="AH47" i="4"/>
  <c r="AG47" i="4"/>
  <c r="AF47" i="4"/>
  <c r="AE47" i="4"/>
  <c r="AD47" i="4"/>
  <c r="AC47" i="4"/>
  <c r="AB47" i="4"/>
  <c r="AA47" i="4"/>
  <c r="Z47" i="4"/>
  <c r="Y47" i="4"/>
  <c r="X47" i="4"/>
  <c r="W47" i="4"/>
  <c r="V47" i="4"/>
  <c r="U47" i="4"/>
  <c r="T47" i="4"/>
  <c r="S47" i="4"/>
  <c r="R47" i="4"/>
  <c r="Q47" i="4"/>
  <c r="P47" i="4"/>
  <c r="O47" i="4"/>
  <c r="N47" i="4"/>
  <c r="M47" i="4"/>
  <c r="L47" i="4"/>
  <c r="K47" i="4"/>
  <c r="J47" i="4"/>
  <c r="I47" i="4"/>
  <c r="H47" i="4"/>
  <c r="G47" i="4"/>
  <c r="F47" i="4"/>
  <c r="E47" i="4"/>
  <c r="D47" i="4"/>
  <c r="AX46" i="4"/>
  <c r="AW46" i="4"/>
  <c r="AV46" i="4"/>
  <c r="AU46" i="4"/>
  <c r="AT46" i="4"/>
  <c r="AS46" i="4"/>
  <c r="AR46" i="4"/>
  <c r="AQ46" i="4"/>
  <c r="AP46" i="4"/>
  <c r="AO46" i="4"/>
  <c r="AN46" i="4"/>
  <c r="AM46" i="4"/>
  <c r="AL46" i="4"/>
  <c r="AK46" i="4"/>
  <c r="AJ46" i="4"/>
  <c r="AI46" i="4"/>
  <c r="AH46" i="4"/>
  <c r="AG46" i="4"/>
  <c r="AF46" i="4"/>
  <c r="AE46" i="4"/>
  <c r="AD46" i="4"/>
  <c r="AC46" i="4"/>
  <c r="AB46" i="4"/>
  <c r="AA46" i="4"/>
  <c r="Z46" i="4"/>
  <c r="Y46" i="4"/>
  <c r="X46" i="4"/>
  <c r="W46" i="4"/>
  <c r="V46" i="4"/>
  <c r="U46" i="4"/>
  <c r="T46" i="4"/>
  <c r="S46" i="4"/>
  <c r="R46" i="4"/>
  <c r="Q46" i="4"/>
  <c r="P46" i="4"/>
  <c r="O46" i="4"/>
  <c r="N46" i="4"/>
  <c r="M46" i="4"/>
  <c r="L46" i="4"/>
  <c r="K46" i="4"/>
  <c r="J46" i="4"/>
  <c r="I46" i="4"/>
  <c r="H46" i="4"/>
  <c r="G46" i="4"/>
  <c r="F46" i="4"/>
  <c r="E46" i="4"/>
  <c r="D46" i="4"/>
  <c r="AX45" i="4"/>
  <c r="AW45" i="4"/>
  <c r="AV45" i="4"/>
  <c r="AU45" i="4"/>
  <c r="AT45" i="4"/>
  <c r="AS45" i="4"/>
  <c r="AR45" i="4"/>
  <c r="AQ45" i="4"/>
  <c r="AP45" i="4"/>
  <c r="AO45" i="4"/>
  <c r="AN45" i="4"/>
  <c r="AM45" i="4"/>
  <c r="AL45" i="4"/>
  <c r="AK45" i="4"/>
  <c r="AJ45" i="4"/>
  <c r="AI45" i="4"/>
  <c r="AH45" i="4"/>
  <c r="AG45" i="4"/>
  <c r="AF45" i="4"/>
  <c r="AE45" i="4"/>
  <c r="AD45" i="4"/>
  <c r="AC45" i="4"/>
  <c r="AB45" i="4"/>
  <c r="AA45" i="4"/>
  <c r="Z45" i="4"/>
  <c r="Y45" i="4"/>
  <c r="X45" i="4"/>
  <c r="W45" i="4"/>
  <c r="V45" i="4"/>
  <c r="U45" i="4"/>
  <c r="T45" i="4"/>
  <c r="S45" i="4"/>
  <c r="R45" i="4"/>
  <c r="Q45" i="4"/>
  <c r="P45" i="4"/>
  <c r="O45" i="4"/>
  <c r="N45" i="4"/>
  <c r="M45" i="4"/>
  <c r="L45" i="4"/>
  <c r="K45" i="4"/>
  <c r="J45" i="4"/>
  <c r="I45" i="4"/>
  <c r="H45" i="4"/>
  <c r="G45" i="4"/>
  <c r="F45" i="4"/>
  <c r="E45" i="4"/>
  <c r="D45" i="4"/>
  <c r="AX44" i="4"/>
  <c r="AW44" i="4"/>
  <c r="AV44" i="4"/>
  <c r="AU44" i="4"/>
  <c r="AT44" i="4"/>
  <c r="AS44" i="4"/>
  <c r="AR44" i="4"/>
  <c r="AQ44" i="4"/>
  <c r="AP44" i="4"/>
  <c r="AO44" i="4"/>
  <c r="AN44" i="4"/>
  <c r="AM44" i="4"/>
  <c r="AL44" i="4"/>
  <c r="AK44" i="4"/>
  <c r="AJ44" i="4"/>
  <c r="AI44" i="4"/>
  <c r="AH44" i="4"/>
  <c r="AG44" i="4"/>
  <c r="AF44" i="4"/>
  <c r="AE44" i="4"/>
  <c r="AD44" i="4"/>
  <c r="AC44" i="4"/>
  <c r="AB44" i="4"/>
  <c r="AA44" i="4"/>
  <c r="Z44" i="4"/>
  <c r="Y44" i="4"/>
  <c r="X44" i="4"/>
  <c r="W44" i="4"/>
  <c r="V44" i="4"/>
  <c r="U44" i="4"/>
  <c r="T44" i="4"/>
  <c r="S44" i="4"/>
  <c r="R44" i="4"/>
  <c r="Q44" i="4"/>
  <c r="P44" i="4"/>
  <c r="O44" i="4"/>
  <c r="N44" i="4"/>
  <c r="M44" i="4"/>
  <c r="L44" i="4"/>
  <c r="K44" i="4"/>
  <c r="J44" i="4"/>
  <c r="I44" i="4"/>
  <c r="H44" i="4"/>
  <c r="G44" i="4"/>
  <c r="F44" i="4"/>
  <c r="E44" i="4"/>
  <c r="D44" i="4"/>
  <c r="AX43" i="4"/>
  <c r="AW43" i="4"/>
  <c r="AV43" i="4"/>
  <c r="AU43" i="4"/>
  <c r="AT43" i="4"/>
  <c r="AS43" i="4"/>
  <c r="AR43" i="4"/>
  <c r="AQ43" i="4"/>
  <c r="AP43" i="4"/>
  <c r="AO43" i="4"/>
  <c r="AN43" i="4"/>
  <c r="AM43" i="4"/>
  <c r="AL43" i="4"/>
  <c r="AK43" i="4"/>
  <c r="AJ43" i="4"/>
  <c r="AI43" i="4"/>
  <c r="AH43" i="4"/>
  <c r="AG43" i="4"/>
  <c r="AF43" i="4"/>
  <c r="AE43" i="4"/>
  <c r="AD43" i="4"/>
  <c r="AC43" i="4"/>
  <c r="AB43" i="4"/>
  <c r="AA43" i="4"/>
  <c r="Z43" i="4"/>
  <c r="Y43" i="4"/>
  <c r="X43" i="4"/>
  <c r="W43" i="4"/>
  <c r="V43" i="4"/>
  <c r="U43" i="4"/>
  <c r="T43" i="4"/>
  <c r="S43" i="4"/>
  <c r="R43" i="4"/>
  <c r="Q43" i="4"/>
  <c r="P43" i="4"/>
  <c r="O43" i="4"/>
  <c r="N43" i="4"/>
  <c r="M43" i="4"/>
  <c r="L43" i="4"/>
  <c r="K43" i="4"/>
  <c r="J43" i="4"/>
  <c r="I43" i="4"/>
  <c r="H43" i="4"/>
  <c r="G43" i="4"/>
  <c r="F43" i="4"/>
  <c r="E43" i="4"/>
  <c r="D43" i="4"/>
  <c r="AX42" i="4"/>
  <c r="AW42" i="4"/>
  <c r="AV42" i="4"/>
  <c r="AU42" i="4"/>
  <c r="AT42" i="4"/>
  <c r="AS42" i="4"/>
  <c r="AR42" i="4"/>
  <c r="AQ42" i="4"/>
  <c r="AP42" i="4"/>
  <c r="AO42" i="4"/>
  <c r="AN42" i="4"/>
  <c r="AM42" i="4"/>
  <c r="AL42" i="4"/>
  <c r="AK42" i="4"/>
  <c r="AJ42" i="4"/>
  <c r="AI42" i="4"/>
  <c r="AH42" i="4"/>
  <c r="AG42" i="4"/>
  <c r="AF42" i="4"/>
  <c r="AE42" i="4"/>
  <c r="AD42" i="4"/>
  <c r="AC42" i="4"/>
  <c r="AB42" i="4"/>
  <c r="AA42" i="4"/>
  <c r="Z42" i="4"/>
  <c r="Y42" i="4"/>
  <c r="X42" i="4"/>
  <c r="W42" i="4"/>
  <c r="V42" i="4"/>
  <c r="U42" i="4"/>
  <c r="T42" i="4"/>
  <c r="S42" i="4"/>
  <c r="R42" i="4"/>
  <c r="Q42" i="4"/>
  <c r="P42" i="4"/>
  <c r="O42" i="4"/>
  <c r="N42" i="4"/>
  <c r="M42" i="4"/>
  <c r="L42" i="4"/>
  <c r="K42" i="4"/>
  <c r="J42" i="4"/>
  <c r="I42" i="4"/>
  <c r="H42" i="4"/>
  <c r="G42" i="4"/>
  <c r="F42" i="4"/>
  <c r="E42" i="4"/>
  <c r="D42" i="4"/>
  <c r="AX41" i="4"/>
  <c r="AW41" i="4"/>
  <c r="AV41" i="4"/>
  <c r="AU41" i="4"/>
  <c r="AT41" i="4"/>
  <c r="AS41" i="4"/>
  <c r="AR41" i="4"/>
  <c r="AQ41" i="4"/>
  <c r="AP41" i="4"/>
  <c r="AO41" i="4"/>
  <c r="AN41" i="4"/>
  <c r="AM41" i="4"/>
  <c r="AL41" i="4"/>
  <c r="AK41" i="4"/>
  <c r="AJ41" i="4"/>
  <c r="AI41" i="4"/>
  <c r="AH41" i="4"/>
  <c r="AG41" i="4"/>
  <c r="AF41" i="4"/>
  <c r="AE41" i="4"/>
  <c r="AD41" i="4"/>
  <c r="AC41" i="4"/>
  <c r="AB41" i="4"/>
  <c r="AA41" i="4"/>
  <c r="Z41" i="4"/>
  <c r="Y41" i="4"/>
  <c r="X41" i="4"/>
  <c r="W41" i="4"/>
  <c r="V41" i="4"/>
  <c r="U41" i="4"/>
  <c r="T41" i="4"/>
  <c r="S41" i="4"/>
  <c r="R41" i="4"/>
  <c r="Q41" i="4"/>
  <c r="P41" i="4"/>
  <c r="O41" i="4"/>
  <c r="N41" i="4"/>
  <c r="M41" i="4"/>
  <c r="L41" i="4"/>
  <c r="K41" i="4"/>
  <c r="J41" i="4"/>
  <c r="I41" i="4"/>
  <c r="H41" i="4"/>
  <c r="G41" i="4"/>
  <c r="F41" i="4"/>
  <c r="E41" i="4"/>
  <c r="D41" i="4"/>
  <c r="AX40" i="4"/>
  <c r="AW40" i="4"/>
  <c r="AV40" i="4"/>
  <c r="AU40" i="4"/>
  <c r="AT40" i="4"/>
  <c r="AS40" i="4"/>
  <c r="AR40" i="4"/>
  <c r="AQ40" i="4"/>
  <c r="AP40" i="4"/>
  <c r="AO40" i="4"/>
  <c r="AN40" i="4"/>
  <c r="AM40" i="4"/>
  <c r="AL40" i="4"/>
  <c r="AK40" i="4"/>
  <c r="AJ40" i="4"/>
  <c r="AI40" i="4"/>
  <c r="AH40" i="4"/>
  <c r="AG40" i="4"/>
  <c r="AF40" i="4"/>
  <c r="AE40" i="4"/>
  <c r="AD40" i="4"/>
  <c r="AC40" i="4"/>
  <c r="AB40" i="4"/>
  <c r="AA40" i="4"/>
  <c r="Z40" i="4"/>
  <c r="Y40" i="4"/>
  <c r="X40" i="4"/>
  <c r="W40" i="4"/>
  <c r="V40" i="4"/>
  <c r="U40" i="4"/>
  <c r="T40" i="4"/>
  <c r="S40" i="4"/>
  <c r="R40" i="4"/>
  <c r="Q40" i="4"/>
  <c r="P40" i="4"/>
  <c r="O40" i="4"/>
  <c r="N40" i="4"/>
  <c r="M40" i="4"/>
  <c r="L40" i="4"/>
  <c r="K40" i="4"/>
  <c r="J40" i="4"/>
  <c r="I40" i="4"/>
  <c r="H40" i="4"/>
  <c r="G40" i="4"/>
  <c r="F40" i="4"/>
  <c r="E40" i="4"/>
  <c r="D40" i="4"/>
  <c r="AX39" i="4"/>
  <c r="AW39" i="4"/>
  <c r="AV39" i="4"/>
  <c r="AU39" i="4"/>
  <c r="AT39" i="4"/>
  <c r="AS39" i="4"/>
  <c r="AR39" i="4"/>
  <c r="AQ39" i="4"/>
  <c r="AP39" i="4"/>
  <c r="AO39" i="4"/>
  <c r="AN39" i="4"/>
  <c r="AM39" i="4"/>
  <c r="AL39" i="4"/>
  <c r="AK39" i="4"/>
  <c r="AJ39" i="4"/>
  <c r="AI39" i="4"/>
  <c r="AH39" i="4"/>
  <c r="AG39" i="4"/>
  <c r="AF39" i="4"/>
  <c r="AE39" i="4"/>
  <c r="AD39" i="4"/>
  <c r="AC39" i="4"/>
  <c r="AB39" i="4"/>
  <c r="AA39" i="4"/>
  <c r="Z39" i="4"/>
  <c r="Y39" i="4"/>
  <c r="X39" i="4"/>
  <c r="W39" i="4"/>
  <c r="V39" i="4"/>
  <c r="U39" i="4"/>
  <c r="T39" i="4"/>
  <c r="S39" i="4"/>
  <c r="R39" i="4"/>
  <c r="Q39" i="4"/>
  <c r="P39" i="4"/>
  <c r="O39" i="4"/>
  <c r="N39" i="4"/>
  <c r="M39" i="4"/>
  <c r="L39" i="4"/>
  <c r="K39" i="4"/>
  <c r="J39" i="4"/>
  <c r="I39" i="4"/>
  <c r="H39" i="4"/>
  <c r="G39" i="4"/>
  <c r="F39" i="4"/>
  <c r="E39" i="4"/>
  <c r="D39" i="4"/>
  <c r="AX38" i="4"/>
  <c r="AW38" i="4"/>
  <c r="AV38" i="4"/>
  <c r="AU38" i="4"/>
  <c r="AT38" i="4"/>
  <c r="AS38" i="4"/>
  <c r="AR38" i="4"/>
  <c r="AQ38" i="4"/>
  <c r="AP38" i="4"/>
  <c r="AO38" i="4"/>
  <c r="AN38" i="4"/>
  <c r="AM38" i="4"/>
  <c r="AL38" i="4"/>
  <c r="AK38" i="4"/>
  <c r="AJ38" i="4"/>
  <c r="AI38" i="4"/>
  <c r="AH38" i="4"/>
  <c r="AG38" i="4"/>
  <c r="AF38" i="4"/>
  <c r="AE38" i="4"/>
  <c r="AD38" i="4"/>
  <c r="AC38" i="4"/>
  <c r="AB38" i="4"/>
  <c r="AA38" i="4"/>
  <c r="Z38" i="4"/>
  <c r="Y38" i="4"/>
  <c r="X38" i="4"/>
  <c r="W38" i="4"/>
  <c r="V38" i="4"/>
  <c r="U38" i="4"/>
  <c r="T38" i="4"/>
  <c r="S38" i="4"/>
  <c r="R38" i="4"/>
  <c r="Q38" i="4"/>
  <c r="P38" i="4"/>
  <c r="O38" i="4"/>
  <c r="N38" i="4"/>
  <c r="M38" i="4"/>
  <c r="L38" i="4"/>
  <c r="K38" i="4"/>
  <c r="J38" i="4"/>
  <c r="I38" i="4"/>
  <c r="H38" i="4"/>
  <c r="G38" i="4"/>
  <c r="F38" i="4"/>
  <c r="E38" i="4"/>
  <c r="D38" i="4"/>
  <c r="AX37" i="4"/>
  <c r="AW37" i="4"/>
  <c r="AV37" i="4"/>
  <c r="AU37" i="4"/>
  <c r="AT37" i="4"/>
  <c r="AS37" i="4"/>
  <c r="AR37" i="4"/>
  <c r="AQ37" i="4"/>
  <c r="AP37" i="4"/>
  <c r="AO37" i="4"/>
  <c r="AN37" i="4"/>
  <c r="AM37" i="4"/>
  <c r="AL37" i="4"/>
  <c r="AK37" i="4"/>
  <c r="AJ37" i="4"/>
  <c r="AI37" i="4"/>
  <c r="AH37" i="4"/>
  <c r="AG37" i="4"/>
  <c r="AF37" i="4"/>
  <c r="AE37" i="4"/>
  <c r="AD37" i="4"/>
  <c r="AC37" i="4"/>
  <c r="AB37" i="4"/>
  <c r="AA37" i="4"/>
  <c r="Z37" i="4"/>
  <c r="Y37" i="4"/>
  <c r="X37" i="4"/>
  <c r="W37" i="4"/>
  <c r="V37" i="4"/>
  <c r="U37" i="4"/>
  <c r="T37" i="4"/>
  <c r="S37" i="4"/>
  <c r="R37" i="4"/>
  <c r="Q37" i="4"/>
  <c r="P37" i="4"/>
  <c r="O37" i="4"/>
  <c r="N37" i="4"/>
  <c r="M37" i="4"/>
  <c r="L37" i="4"/>
  <c r="K37" i="4"/>
  <c r="J37" i="4"/>
  <c r="I37" i="4"/>
  <c r="H37" i="4"/>
  <c r="G37" i="4"/>
  <c r="F37" i="4"/>
  <c r="E37" i="4"/>
  <c r="D37" i="4"/>
  <c r="AX36" i="4"/>
  <c r="AW36" i="4"/>
  <c r="AV36" i="4"/>
  <c r="AU36" i="4"/>
  <c r="AT36" i="4"/>
  <c r="AS36" i="4"/>
  <c r="AR36" i="4"/>
  <c r="AQ36" i="4"/>
  <c r="AP36" i="4"/>
  <c r="AO36" i="4"/>
  <c r="AN36" i="4"/>
  <c r="AM36" i="4"/>
  <c r="AL36" i="4"/>
  <c r="AK36" i="4"/>
  <c r="AJ36" i="4"/>
  <c r="AI36" i="4"/>
  <c r="AH36" i="4"/>
  <c r="AG36" i="4"/>
  <c r="AF36" i="4"/>
  <c r="AE36" i="4"/>
  <c r="AD36" i="4"/>
  <c r="AC36" i="4"/>
  <c r="AB36" i="4"/>
  <c r="AA36" i="4"/>
  <c r="Z36" i="4"/>
  <c r="Y36" i="4"/>
  <c r="X36" i="4"/>
  <c r="W36" i="4"/>
  <c r="V36" i="4"/>
  <c r="U36" i="4"/>
  <c r="T36" i="4"/>
  <c r="S36" i="4"/>
  <c r="R36" i="4"/>
  <c r="Q36" i="4"/>
  <c r="P36" i="4"/>
  <c r="O36" i="4"/>
  <c r="N36" i="4"/>
  <c r="M36" i="4"/>
  <c r="L36" i="4"/>
  <c r="K36" i="4"/>
  <c r="J36" i="4"/>
  <c r="I36" i="4"/>
  <c r="H36" i="4"/>
  <c r="G36" i="4"/>
  <c r="F36" i="4"/>
  <c r="E36" i="4"/>
  <c r="D36" i="4"/>
  <c r="AX35" i="4"/>
  <c r="AW35" i="4"/>
  <c r="AV35" i="4"/>
  <c r="AU35" i="4"/>
  <c r="AT35" i="4"/>
  <c r="AS35" i="4"/>
  <c r="AR35" i="4"/>
  <c r="AQ35" i="4"/>
  <c r="AP35" i="4"/>
  <c r="AO35" i="4"/>
  <c r="AN35" i="4"/>
  <c r="AM35" i="4"/>
  <c r="AL35" i="4"/>
  <c r="AK35" i="4"/>
  <c r="AJ35" i="4"/>
  <c r="AI35" i="4"/>
  <c r="AH35" i="4"/>
  <c r="AG35" i="4"/>
  <c r="AF35" i="4"/>
  <c r="AE35" i="4"/>
  <c r="AD35" i="4"/>
  <c r="AC35" i="4"/>
  <c r="AB35" i="4"/>
  <c r="AA35" i="4"/>
  <c r="Z35" i="4"/>
  <c r="Y35" i="4"/>
  <c r="X35" i="4"/>
  <c r="W35" i="4"/>
  <c r="V35" i="4"/>
  <c r="U35" i="4"/>
  <c r="T35" i="4"/>
  <c r="S35" i="4"/>
  <c r="R35" i="4"/>
  <c r="Q35" i="4"/>
  <c r="P35" i="4"/>
  <c r="O35" i="4"/>
  <c r="N35" i="4"/>
  <c r="M35" i="4"/>
  <c r="L35" i="4"/>
  <c r="K35" i="4"/>
  <c r="J35" i="4"/>
  <c r="I35" i="4"/>
  <c r="H35" i="4"/>
  <c r="G35" i="4"/>
  <c r="F35" i="4"/>
  <c r="E35" i="4"/>
  <c r="D35" i="4"/>
  <c r="AX34" i="4"/>
  <c r="AW34" i="4"/>
  <c r="AV34" i="4"/>
  <c r="AU34" i="4"/>
  <c r="AT34" i="4"/>
  <c r="AS34" i="4"/>
  <c r="AR34" i="4"/>
  <c r="AQ34" i="4"/>
  <c r="AP34" i="4"/>
  <c r="AO34" i="4"/>
  <c r="AN34" i="4"/>
  <c r="AM34" i="4"/>
  <c r="AL34" i="4"/>
  <c r="AK34" i="4"/>
  <c r="AJ34" i="4"/>
  <c r="AI34" i="4"/>
  <c r="AH34" i="4"/>
  <c r="AG34" i="4"/>
  <c r="AF34" i="4"/>
  <c r="AE34" i="4"/>
  <c r="AD34" i="4"/>
  <c r="AC34" i="4"/>
  <c r="AB34" i="4"/>
  <c r="AA34" i="4"/>
  <c r="Z34" i="4"/>
  <c r="Y34" i="4"/>
  <c r="X34" i="4"/>
  <c r="W34" i="4"/>
  <c r="V34" i="4"/>
  <c r="U34" i="4"/>
  <c r="T34" i="4"/>
  <c r="S34" i="4"/>
  <c r="R34" i="4"/>
  <c r="Q34" i="4"/>
  <c r="P34" i="4"/>
  <c r="O34" i="4"/>
  <c r="N34" i="4"/>
  <c r="M34" i="4"/>
  <c r="L34" i="4"/>
  <c r="K34" i="4"/>
  <c r="J34" i="4"/>
  <c r="I34" i="4"/>
  <c r="H34" i="4"/>
  <c r="G34" i="4"/>
  <c r="F34" i="4"/>
  <c r="E34" i="4"/>
  <c r="D34" i="4"/>
  <c r="AX33" i="4"/>
  <c r="AW33" i="4"/>
  <c r="AV33" i="4"/>
  <c r="AU33" i="4"/>
  <c r="AT33" i="4"/>
  <c r="AS33" i="4"/>
  <c r="AR33" i="4"/>
  <c r="AQ33" i="4"/>
  <c r="AP33" i="4"/>
  <c r="AO33" i="4"/>
  <c r="AN33" i="4"/>
  <c r="AM33" i="4"/>
  <c r="AL33" i="4"/>
  <c r="AK33" i="4"/>
  <c r="AJ33" i="4"/>
  <c r="AI33" i="4"/>
  <c r="AH33" i="4"/>
  <c r="AG33" i="4"/>
  <c r="AF33" i="4"/>
  <c r="AE33" i="4"/>
  <c r="AD33" i="4"/>
  <c r="AC33" i="4"/>
  <c r="AB33" i="4"/>
  <c r="AA33" i="4"/>
  <c r="Z33" i="4"/>
  <c r="Y33" i="4"/>
  <c r="X33" i="4"/>
  <c r="W33" i="4"/>
  <c r="V33" i="4"/>
  <c r="U33" i="4"/>
  <c r="T33" i="4"/>
  <c r="S33" i="4"/>
  <c r="R33" i="4"/>
  <c r="Q33" i="4"/>
  <c r="P33" i="4"/>
  <c r="O33" i="4"/>
  <c r="N33" i="4"/>
  <c r="M33" i="4"/>
  <c r="L33" i="4"/>
  <c r="K33" i="4"/>
  <c r="J33" i="4"/>
  <c r="I33" i="4"/>
  <c r="H33" i="4"/>
  <c r="G33" i="4"/>
  <c r="F33" i="4"/>
  <c r="E33" i="4"/>
  <c r="D33" i="4"/>
  <c r="AX32" i="4"/>
  <c r="AW32" i="4"/>
  <c r="AV32" i="4"/>
  <c r="AU32" i="4"/>
  <c r="AT32" i="4"/>
  <c r="AS32" i="4"/>
  <c r="AR32" i="4"/>
  <c r="AQ32" i="4"/>
  <c r="AP32" i="4"/>
  <c r="AO32" i="4"/>
  <c r="AN32" i="4"/>
  <c r="AM32" i="4"/>
  <c r="AL32" i="4"/>
  <c r="AK32" i="4"/>
  <c r="AJ32" i="4"/>
  <c r="AI32" i="4"/>
  <c r="AH32" i="4"/>
  <c r="AG32" i="4"/>
  <c r="AF32" i="4"/>
  <c r="AE32" i="4"/>
  <c r="AD32" i="4"/>
  <c r="AC32" i="4"/>
  <c r="AB32" i="4"/>
  <c r="AA32" i="4"/>
  <c r="Z32" i="4"/>
  <c r="Y32" i="4"/>
  <c r="X32" i="4"/>
  <c r="W32" i="4"/>
  <c r="V32" i="4"/>
  <c r="U32" i="4"/>
  <c r="T32" i="4"/>
  <c r="S32" i="4"/>
  <c r="R32" i="4"/>
  <c r="Q32" i="4"/>
  <c r="P32" i="4"/>
  <c r="O32" i="4"/>
  <c r="N32" i="4"/>
  <c r="M32" i="4"/>
  <c r="L32" i="4"/>
  <c r="K32" i="4"/>
  <c r="J32" i="4"/>
  <c r="I32" i="4"/>
  <c r="H32" i="4"/>
  <c r="G32" i="4"/>
  <c r="F32" i="4"/>
  <c r="E32" i="4"/>
  <c r="D32" i="4"/>
  <c r="AX31" i="4"/>
  <c r="AW31" i="4"/>
  <c r="AV31" i="4"/>
  <c r="AU31" i="4"/>
  <c r="AT31" i="4"/>
  <c r="AS31" i="4"/>
  <c r="AR31" i="4"/>
  <c r="AQ31" i="4"/>
  <c r="AP31" i="4"/>
  <c r="AO31" i="4"/>
  <c r="AN31" i="4"/>
  <c r="AM31" i="4"/>
  <c r="AL31" i="4"/>
  <c r="AK31" i="4"/>
  <c r="AJ31" i="4"/>
  <c r="AI31" i="4"/>
  <c r="AH31" i="4"/>
  <c r="AG31" i="4"/>
  <c r="AF31" i="4"/>
  <c r="AE31" i="4"/>
  <c r="AD31" i="4"/>
  <c r="AC31" i="4"/>
  <c r="AB31" i="4"/>
  <c r="AA31" i="4"/>
  <c r="Z31" i="4"/>
  <c r="Y31" i="4"/>
  <c r="X31" i="4"/>
  <c r="W31" i="4"/>
  <c r="V31" i="4"/>
  <c r="U31" i="4"/>
  <c r="T31" i="4"/>
  <c r="S31" i="4"/>
  <c r="R31" i="4"/>
  <c r="Q31" i="4"/>
  <c r="P31" i="4"/>
  <c r="O31" i="4"/>
  <c r="N31" i="4"/>
  <c r="M31" i="4"/>
  <c r="L31" i="4"/>
  <c r="K31" i="4"/>
  <c r="J31" i="4"/>
  <c r="I31" i="4"/>
  <c r="H31" i="4"/>
  <c r="G31" i="4"/>
  <c r="F31" i="4"/>
  <c r="E31" i="4"/>
  <c r="D31" i="4"/>
  <c r="AX30" i="4"/>
  <c r="AW30" i="4"/>
  <c r="AV30" i="4"/>
  <c r="AU30" i="4"/>
  <c r="AT30" i="4"/>
  <c r="AS30" i="4"/>
  <c r="AR30" i="4"/>
  <c r="AQ30" i="4"/>
  <c r="AP30" i="4"/>
  <c r="AO30" i="4"/>
  <c r="AN30" i="4"/>
  <c r="AM30" i="4"/>
  <c r="AL30" i="4"/>
  <c r="AK30" i="4"/>
  <c r="AJ30" i="4"/>
  <c r="AI30" i="4"/>
  <c r="AH30" i="4"/>
  <c r="AG30" i="4"/>
  <c r="AF30" i="4"/>
  <c r="AE30" i="4"/>
  <c r="AD30" i="4"/>
  <c r="AC30" i="4"/>
  <c r="AB30" i="4"/>
  <c r="AA30" i="4"/>
  <c r="Z30" i="4"/>
  <c r="Y30" i="4"/>
  <c r="X30" i="4"/>
  <c r="W30" i="4"/>
  <c r="V30" i="4"/>
  <c r="U30" i="4"/>
  <c r="T30" i="4"/>
  <c r="S30" i="4"/>
  <c r="R30" i="4"/>
  <c r="Q30" i="4"/>
  <c r="P30" i="4"/>
  <c r="O30" i="4"/>
  <c r="N30" i="4"/>
  <c r="M30" i="4"/>
  <c r="L30" i="4"/>
  <c r="K30" i="4"/>
  <c r="J30" i="4"/>
  <c r="I30" i="4"/>
  <c r="H30" i="4"/>
  <c r="G30" i="4"/>
  <c r="F30" i="4"/>
  <c r="E30" i="4"/>
  <c r="D30" i="4"/>
  <c r="AX29" i="4"/>
  <c r="AW29" i="4"/>
  <c r="AV29" i="4"/>
  <c r="AU29" i="4"/>
  <c r="AT29" i="4"/>
  <c r="AS29" i="4"/>
  <c r="AR29" i="4"/>
  <c r="AQ29" i="4"/>
  <c r="AP29" i="4"/>
  <c r="AO29" i="4"/>
  <c r="AN29" i="4"/>
  <c r="AM29" i="4"/>
  <c r="AL29" i="4"/>
  <c r="AK29" i="4"/>
  <c r="AJ29" i="4"/>
  <c r="AI29" i="4"/>
  <c r="AH29" i="4"/>
  <c r="AG29" i="4"/>
  <c r="AF29" i="4"/>
  <c r="AE29" i="4"/>
  <c r="AD29" i="4"/>
  <c r="AC29" i="4"/>
  <c r="AB29" i="4"/>
  <c r="AA29" i="4"/>
  <c r="Z29" i="4"/>
  <c r="Y29" i="4"/>
  <c r="X29" i="4"/>
  <c r="W29" i="4"/>
  <c r="V29" i="4"/>
  <c r="U29" i="4"/>
  <c r="T29" i="4"/>
  <c r="S29" i="4"/>
  <c r="R29" i="4"/>
  <c r="Q29" i="4"/>
  <c r="P29" i="4"/>
  <c r="O29" i="4"/>
  <c r="N29" i="4"/>
  <c r="M29" i="4"/>
  <c r="L29" i="4"/>
  <c r="K29" i="4"/>
  <c r="J29" i="4"/>
  <c r="I29" i="4"/>
  <c r="H29" i="4"/>
  <c r="G29" i="4"/>
  <c r="F29" i="4"/>
  <c r="E29" i="4"/>
  <c r="D29" i="4"/>
  <c r="AX28" i="4"/>
  <c r="AW28" i="4"/>
  <c r="AV28" i="4"/>
  <c r="AU28" i="4"/>
  <c r="AT28" i="4"/>
  <c r="AS28" i="4"/>
  <c r="AR28" i="4"/>
  <c r="AQ28" i="4"/>
  <c r="AP28" i="4"/>
  <c r="AO28" i="4"/>
  <c r="AN28" i="4"/>
  <c r="AM28" i="4"/>
  <c r="AL28" i="4"/>
  <c r="AK28" i="4"/>
  <c r="AJ28" i="4"/>
  <c r="AI28" i="4"/>
  <c r="AH28" i="4"/>
  <c r="AG28" i="4"/>
  <c r="AF28" i="4"/>
  <c r="AE28" i="4"/>
  <c r="AD28" i="4"/>
  <c r="AC28" i="4"/>
  <c r="AB28" i="4"/>
  <c r="AA28" i="4"/>
  <c r="Z28" i="4"/>
  <c r="Y28" i="4"/>
  <c r="X28" i="4"/>
  <c r="W28" i="4"/>
  <c r="V28" i="4"/>
  <c r="U28" i="4"/>
  <c r="T28" i="4"/>
  <c r="S28" i="4"/>
  <c r="R28" i="4"/>
  <c r="Q28" i="4"/>
  <c r="P28" i="4"/>
  <c r="O28" i="4"/>
  <c r="N28" i="4"/>
  <c r="M28" i="4"/>
  <c r="L28" i="4"/>
  <c r="K28" i="4"/>
  <c r="J28" i="4"/>
  <c r="I28" i="4"/>
  <c r="H28" i="4"/>
  <c r="G28" i="4"/>
  <c r="F28" i="4"/>
  <c r="E28" i="4"/>
  <c r="D28" i="4"/>
  <c r="AX27" i="4"/>
  <c r="AW27" i="4"/>
  <c r="AV27" i="4"/>
  <c r="AU27" i="4"/>
  <c r="AT27" i="4"/>
  <c r="AS27" i="4"/>
  <c r="AR27" i="4"/>
  <c r="AQ27" i="4"/>
  <c r="AP27" i="4"/>
  <c r="AO27" i="4"/>
  <c r="AN27" i="4"/>
  <c r="AM27" i="4"/>
  <c r="AL27" i="4"/>
  <c r="AK27" i="4"/>
  <c r="AJ27" i="4"/>
  <c r="AI27" i="4"/>
  <c r="AH27" i="4"/>
  <c r="AG27" i="4"/>
  <c r="AF27" i="4"/>
  <c r="AE27" i="4"/>
  <c r="AD27" i="4"/>
  <c r="AC27" i="4"/>
  <c r="AB27" i="4"/>
  <c r="AA27" i="4"/>
  <c r="Z27" i="4"/>
  <c r="Y27" i="4"/>
  <c r="X27" i="4"/>
  <c r="W27" i="4"/>
  <c r="V27" i="4"/>
  <c r="U27" i="4"/>
  <c r="T27" i="4"/>
  <c r="S27" i="4"/>
  <c r="R27" i="4"/>
  <c r="Q27" i="4"/>
  <c r="P27" i="4"/>
  <c r="O27" i="4"/>
  <c r="N27" i="4"/>
  <c r="M27" i="4"/>
  <c r="L27" i="4"/>
  <c r="K27" i="4"/>
  <c r="J27" i="4"/>
  <c r="I27" i="4"/>
  <c r="H27" i="4"/>
  <c r="G27" i="4"/>
  <c r="F27" i="4"/>
  <c r="E27" i="4"/>
  <c r="D27" i="4"/>
  <c r="AX26" i="4"/>
  <c r="AW26" i="4"/>
  <c r="AV26" i="4"/>
  <c r="AU26" i="4"/>
  <c r="AT26" i="4"/>
  <c r="AS26" i="4"/>
  <c r="AR26" i="4"/>
  <c r="AQ26" i="4"/>
  <c r="AP26" i="4"/>
  <c r="AO26" i="4"/>
  <c r="AN26" i="4"/>
  <c r="AM26" i="4"/>
  <c r="AL26" i="4"/>
  <c r="AK26" i="4"/>
  <c r="AJ26" i="4"/>
  <c r="AI26" i="4"/>
  <c r="AH26" i="4"/>
  <c r="AG26" i="4"/>
  <c r="AF26" i="4"/>
  <c r="AE26" i="4"/>
  <c r="AD26" i="4"/>
  <c r="AC26" i="4"/>
  <c r="AB26" i="4"/>
  <c r="AA26" i="4"/>
  <c r="Z26" i="4"/>
  <c r="Y26" i="4"/>
  <c r="X26" i="4"/>
  <c r="W26" i="4"/>
  <c r="V26" i="4"/>
  <c r="U26" i="4"/>
  <c r="T26" i="4"/>
  <c r="S26" i="4"/>
  <c r="R26" i="4"/>
  <c r="Q26" i="4"/>
  <c r="P26" i="4"/>
  <c r="O26" i="4"/>
  <c r="N26" i="4"/>
  <c r="M26" i="4"/>
  <c r="L26" i="4"/>
  <c r="K26" i="4"/>
  <c r="J26" i="4"/>
  <c r="I26" i="4"/>
  <c r="H26" i="4"/>
  <c r="G26" i="4"/>
  <c r="F26" i="4"/>
  <c r="E26" i="4"/>
  <c r="D26" i="4"/>
  <c r="AX25" i="4"/>
  <c r="AW25" i="4"/>
  <c r="AV25" i="4"/>
  <c r="AU25" i="4"/>
  <c r="AT25" i="4"/>
  <c r="AS25" i="4"/>
  <c r="AR25" i="4"/>
  <c r="AQ25" i="4"/>
  <c r="AP25" i="4"/>
  <c r="AO25" i="4"/>
  <c r="AN25" i="4"/>
  <c r="AM25" i="4"/>
  <c r="AL25" i="4"/>
  <c r="AK25" i="4"/>
  <c r="AJ25" i="4"/>
  <c r="AI25" i="4"/>
  <c r="AH25" i="4"/>
  <c r="AG25" i="4"/>
  <c r="AF25" i="4"/>
  <c r="AE25" i="4"/>
  <c r="AD25" i="4"/>
  <c r="AC25" i="4"/>
  <c r="AB25" i="4"/>
  <c r="AA25" i="4"/>
  <c r="Z25" i="4"/>
  <c r="Y25" i="4"/>
  <c r="X25" i="4"/>
  <c r="W25" i="4"/>
  <c r="V25" i="4"/>
  <c r="U25" i="4"/>
  <c r="T25" i="4"/>
  <c r="S25" i="4"/>
  <c r="R25" i="4"/>
  <c r="Q25" i="4"/>
  <c r="P25" i="4"/>
  <c r="O25" i="4"/>
  <c r="N25" i="4"/>
  <c r="M25" i="4"/>
  <c r="L25" i="4"/>
  <c r="K25" i="4"/>
  <c r="J25" i="4"/>
  <c r="I25" i="4"/>
  <c r="H25" i="4"/>
  <c r="G25" i="4"/>
  <c r="F25" i="4"/>
  <c r="E25" i="4"/>
  <c r="D25" i="4"/>
  <c r="AX24" i="4"/>
  <c r="AW24" i="4"/>
  <c r="AV24" i="4"/>
  <c r="AU24" i="4"/>
  <c r="AT24" i="4"/>
  <c r="AS24" i="4"/>
  <c r="AR24" i="4"/>
  <c r="AQ24" i="4"/>
  <c r="AP24" i="4"/>
  <c r="AO24" i="4"/>
  <c r="AN24" i="4"/>
  <c r="AM24" i="4"/>
  <c r="AL24" i="4"/>
  <c r="AK24" i="4"/>
  <c r="AJ24" i="4"/>
  <c r="AI24" i="4"/>
  <c r="AH24" i="4"/>
  <c r="AG24" i="4"/>
  <c r="AF24" i="4"/>
  <c r="AE24" i="4"/>
  <c r="AD24" i="4"/>
  <c r="AC24" i="4"/>
  <c r="AB24" i="4"/>
  <c r="AA24" i="4"/>
  <c r="Z24" i="4"/>
  <c r="Y24" i="4"/>
  <c r="X24" i="4"/>
  <c r="W24" i="4"/>
  <c r="V24" i="4"/>
  <c r="U24" i="4"/>
  <c r="T24" i="4"/>
  <c r="S24" i="4"/>
  <c r="R24" i="4"/>
  <c r="Q24" i="4"/>
  <c r="P24" i="4"/>
  <c r="O24" i="4"/>
  <c r="N24" i="4"/>
  <c r="M24" i="4"/>
  <c r="L24" i="4"/>
  <c r="K24" i="4"/>
  <c r="J24" i="4"/>
  <c r="I24" i="4"/>
  <c r="H24" i="4"/>
  <c r="G24" i="4"/>
  <c r="F24" i="4"/>
  <c r="E24" i="4"/>
  <c r="D24" i="4"/>
  <c r="AX23" i="4"/>
  <c r="AW23" i="4"/>
  <c r="AV23" i="4"/>
  <c r="AU23" i="4"/>
  <c r="AT23" i="4"/>
  <c r="AS23" i="4"/>
  <c r="AR23" i="4"/>
  <c r="AQ23" i="4"/>
  <c r="AP23" i="4"/>
  <c r="AO23" i="4"/>
  <c r="AN23" i="4"/>
  <c r="AM23" i="4"/>
  <c r="AL23" i="4"/>
  <c r="AK23" i="4"/>
  <c r="AJ23" i="4"/>
  <c r="AI23" i="4"/>
  <c r="AH23" i="4"/>
  <c r="AG23" i="4"/>
  <c r="AF23" i="4"/>
  <c r="AE23" i="4"/>
  <c r="AD23" i="4"/>
  <c r="AC23" i="4"/>
  <c r="AB23" i="4"/>
  <c r="AA23" i="4"/>
  <c r="Z23" i="4"/>
  <c r="Y23" i="4"/>
  <c r="X23" i="4"/>
  <c r="W23" i="4"/>
  <c r="V23" i="4"/>
  <c r="U23" i="4"/>
  <c r="T23" i="4"/>
  <c r="S23" i="4"/>
  <c r="R23" i="4"/>
  <c r="Q23" i="4"/>
  <c r="P23" i="4"/>
  <c r="O23" i="4"/>
  <c r="N23" i="4"/>
  <c r="M23" i="4"/>
  <c r="L23" i="4"/>
  <c r="K23" i="4"/>
  <c r="J23" i="4"/>
  <c r="I23" i="4"/>
  <c r="H23" i="4"/>
  <c r="G23" i="4"/>
  <c r="F23" i="4"/>
  <c r="E23" i="4"/>
  <c r="D23" i="4"/>
  <c r="AX22" i="4"/>
  <c r="AW22" i="4"/>
  <c r="AV22" i="4"/>
  <c r="AU22" i="4"/>
  <c r="AT22" i="4"/>
  <c r="AS22" i="4"/>
  <c r="AR22" i="4"/>
  <c r="AQ22" i="4"/>
  <c r="AP22" i="4"/>
  <c r="AO22" i="4"/>
  <c r="AN22" i="4"/>
  <c r="AM22" i="4"/>
  <c r="AL22" i="4"/>
  <c r="AK22" i="4"/>
  <c r="AJ22" i="4"/>
  <c r="AI22" i="4"/>
  <c r="AH22" i="4"/>
  <c r="AG22" i="4"/>
  <c r="AF22" i="4"/>
  <c r="AE22" i="4"/>
  <c r="AD22" i="4"/>
  <c r="AC22" i="4"/>
  <c r="AB22" i="4"/>
  <c r="AA22" i="4"/>
  <c r="Z22" i="4"/>
  <c r="Y22" i="4"/>
  <c r="X22" i="4"/>
  <c r="W22" i="4"/>
  <c r="V22" i="4"/>
  <c r="U22" i="4"/>
  <c r="T22" i="4"/>
  <c r="S22" i="4"/>
  <c r="R22" i="4"/>
  <c r="Q22" i="4"/>
  <c r="P22" i="4"/>
  <c r="O22" i="4"/>
  <c r="N22" i="4"/>
  <c r="M22" i="4"/>
  <c r="L22" i="4"/>
  <c r="K22" i="4"/>
  <c r="J22" i="4"/>
  <c r="I22" i="4"/>
  <c r="H22" i="4"/>
  <c r="G22" i="4"/>
  <c r="F22" i="4"/>
  <c r="E22" i="4"/>
  <c r="D22" i="4"/>
  <c r="AX21" i="4"/>
  <c r="AW21" i="4"/>
  <c r="AV21" i="4"/>
  <c r="AU21" i="4"/>
  <c r="AT21" i="4"/>
  <c r="AS21" i="4"/>
  <c r="AR21" i="4"/>
  <c r="AQ21" i="4"/>
  <c r="AP21" i="4"/>
  <c r="AO21" i="4"/>
  <c r="AN21" i="4"/>
  <c r="AM21" i="4"/>
  <c r="AL21" i="4"/>
  <c r="AK21" i="4"/>
  <c r="AJ21" i="4"/>
  <c r="AI21" i="4"/>
  <c r="AH21" i="4"/>
  <c r="AG21" i="4"/>
  <c r="AF21" i="4"/>
  <c r="AE21" i="4"/>
  <c r="AD21" i="4"/>
  <c r="AC21" i="4"/>
  <c r="AB21" i="4"/>
  <c r="AA21" i="4"/>
  <c r="Z21" i="4"/>
  <c r="Y21" i="4"/>
  <c r="X21" i="4"/>
  <c r="W21" i="4"/>
  <c r="V21" i="4"/>
  <c r="U21" i="4"/>
  <c r="T21" i="4"/>
  <c r="S21" i="4"/>
  <c r="R21" i="4"/>
  <c r="Q21" i="4"/>
  <c r="P21" i="4"/>
  <c r="O21" i="4"/>
  <c r="N21" i="4"/>
  <c r="M21" i="4"/>
  <c r="L21" i="4"/>
  <c r="K21" i="4"/>
  <c r="J21" i="4"/>
  <c r="I21" i="4"/>
  <c r="H21" i="4"/>
  <c r="G21" i="4"/>
  <c r="F21" i="4"/>
  <c r="E21" i="4"/>
  <c r="D21" i="4"/>
  <c r="AX20" i="4"/>
  <c r="AW20" i="4"/>
  <c r="AV20" i="4"/>
  <c r="AU20" i="4"/>
  <c r="AT20" i="4"/>
  <c r="AS20" i="4"/>
  <c r="AR20" i="4"/>
  <c r="AQ20" i="4"/>
  <c r="AP20" i="4"/>
  <c r="AO20" i="4"/>
  <c r="AN20" i="4"/>
  <c r="AM20" i="4"/>
  <c r="AL20" i="4"/>
  <c r="AK20" i="4"/>
  <c r="AJ20" i="4"/>
  <c r="AI20" i="4"/>
  <c r="AH20" i="4"/>
  <c r="AG20" i="4"/>
  <c r="AF20" i="4"/>
  <c r="AE20" i="4"/>
  <c r="AD20" i="4"/>
  <c r="AC20" i="4"/>
  <c r="AB20" i="4"/>
  <c r="AA20" i="4"/>
  <c r="Z20" i="4"/>
  <c r="Y20" i="4"/>
  <c r="X20" i="4"/>
  <c r="W20" i="4"/>
  <c r="V20" i="4"/>
  <c r="U20" i="4"/>
  <c r="T20" i="4"/>
  <c r="S20" i="4"/>
  <c r="R20" i="4"/>
  <c r="Q20" i="4"/>
  <c r="P20" i="4"/>
  <c r="O20" i="4"/>
  <c r="N20" i="4"/>
  <c r="M20" i="4"/>
  <c r="L20" i="4"/>
  <c r="K20" i="4"/>
  <c r="J20" i="4"/>
  <c r="I20" i="4"/>
  <c r="H20" i="4"/>
  <c r="G20" i="4"/>
  <c r="F20" i="4"/>
  <c r="E20" i="4"/>
  <c r="D20" i="4"/>
  <c r="AX19" i="4"/>
  <c r="AW19" i="4"/>
  <c r="AV19" i="4"/>
  <c r="AU19" i="4"/>
  <c r="AT19" i="4"/>
  <c r="AS19" i="4"/>
  <c r="AR19" i="4"/>
  <c r="AQ19" i="4"/>
  <c r="AP19" i="4"/>
  <c r="AO19" i="4"/>
  <c r="AN19" i="4"/>
  <c r="AM19" i="4"/>
  <c r="AL19" i="4"/>
  <c r="AK19" i="4"/>
  <c r="AJ19" i="4"/>
  <c r="AI19" i="4"/>
  <c r="AH19" i="4"/>
  <c r="AG19" i="4"/>
  <c r="AF19" i="4"/>
  <c r="AE19" i="4"/>
  <c r="AD19" i="4"/>
  <c r="AC19" i="4"/>
  <c r="AB19" i="4"/>
  <c r="AA19" i="4"/>
  <c r="Z19" i="4"/>
  <c r="Y19" i="4"/>
  <c r="X19" i="4"/>
  <c r="W19" i="4"/>
  <c r="V19" i="4"/>
  <c r="U19" i="4"/>
  <c r="T19" i="4"/>
  <c r="S19" i="4"/>
  <c r="R19" i="4"/>
  <c r="Q19" i="4"/>
  <c r="P19" i="4"/>
  <c r="O19" i="4"/>
  <c r="N19" i="4"/>
  <c r="M19" i="4"/>
  <c r="L19" i="4"/>
  <c r="K19" i="4"/>
  <c r="J19" i="4"/>
  <c r="I19" i="4"/>
  <c r="H19" i="4"/>
  <c r="G19" i="4"/>
  <c r="F19" i="4"/>
  <c r="E19" i="4"/>
  <c r="D19" i="4"/>
  <c r="AX18" i="4"/>
  <c r="AW18" i="4"/>
  <c r="AV18" i="4"/>
  <c r="AU18" i="4"/>
  <c r="AT18" i="4"/>
  <c r="AS18" i="4"/>
  <c r="AR18" i="4"/>
  <c r="AQ18" i="4"/>
  <c r="AP18" i="4"/>
  <c r="AO18" i="4"/>
  <c r="AN18" i="4"/>
  <c r="AM18" i="4"/>
  <c r="AL18" i="4"/>
  <c r="AK18" i="4"/>
  <c r="AJ18" i="4"/>
  <c r="AI18" i="4"/>
  <c r="AH18" i="4"/>
  <c r="AG18" i="4"/>
  <c r="AF18" i="4"/>
  <c r="AE18" i="4"/>
  <c r="AD18" i="4"/>
  <c r="AC18" i="4"/>
  <c r="AB18" i="4"/>
  <c r="AA18" i="4"/>
  <c r="Z18" i="4"/>
  <c r="Y18" i="4"/>
  <c r="X18" i="4"/>
  <c r="W18" i="4"/>
  <c r="V18" i="4"/>
  <c r="U18" i="4"/>
  <c r="T18" i="4"/>
  <c r="S18" i="4"/>
  <c r="R18" i="4"/>
  <c r="Q18" i="4"/>
  <c r="P18" i="4"/>
  <c r="O18" i="4"/>
  <c r="N18" i="4"/>
  <c r="M18" i="4"/>
  <c r="L18" i="4"/>
  <c r="K18" i="4"/>
  <c r="J18" i="4"/>
  <c r="I18" i="4"/>
  <c r="H18" i="4"/>
  <c r="G18" i="4"/>
  <c r="F18" i="4"/>
  <c r="E18" i="4"/>
  <c r="D18" i="4"/>
  <c r="AX17" i="4"/>
  <c r="AW17" i="4"/>
  <c r="AV17" i="4"/>
  <c r="AU17" i="4"/>
  <c r="AT17" i="4"/>
  <c r="AS17" i="4"/>
  <c r="AR17" i="4"/>
  <c r="AQ17" i="4"/>
  <c r="AP17" i="4"/>
  <c r="AO17" i="4"/>
  <c r="AN17" i="4"/>
  <c r="AM17" i="4"/>
  <c r="AL17" i="4"/>
  <c r="AK17" i="4"/>
  <c r="AJ17" i="4"/>
  <c r="AI17" i="4"/>
  <c r="AH17" i="4"/>
  <c r="AG17" i="4"/>
  <c r="AF17" i="4"/>
  <c r="AE17" i="4"/>
  <c r="AD17" i="4"/>
  <c r="AC17" i="4"/>
  <c r="AB17" i="4"/>
  <c r="AA17" i="4"/>
  <c r="Z17" i="4"/>
  <c r="Y17" i="4"/>
  <c r="X17" i="4"/>
  <c r="W17" i="4"/>
  <c r="V17" i="4"/>
  <c r="U17" i="4"/>
  <c r="T17" i="4"/>
  <c r="S17" i="4"/>
  <c r="R17" i="4"/>
  <c r="Q17" i="4"/>
  <c r="P17" i="4"/>
  <c r="O17" i="4"/>
  <c r="N17" i="4"/>
  <c r="M17" i="4"/>
  <c r="L17" i="4"/>
  <c r="K17" i="4"/>
  <c r="J17" i="4"/>
  <c r="I17" i="4"/>
  <c r="H17" i="4"/>
  <c r="G17" i="4"/>
  <c r="F17" i="4"/>
  <c r="E17" i="4"/>
  <c r="D17" i="4"/>
  <c r="AX16" i="4"/>
  <c r="AW16" i="4"/>
  <c r="AV16" i="4"/>
  <c r="AU16" i="4"/>
  <c r="AT16" i="4"/>
  <c r="AS16" i="4"/>
  <c r="AR16" i="4"/>
  <c r="AQ16" i="4"/>
  <c r="AP16" i="4"/>
  <c r="AO16" i="4"/>
  <c r="AN16" i="4"/>
  <c r="AM16" i="4"/>
  <c r="AL16" i="4"/>
  <c r="AK16" i="4"/>
  <c r="AJ16" i="4"/>
  <c r="AI16" i="4"/>
  <c r="AH16" i="4"/>
  <c r="AG16" i="4"/>
  <c r="AF16" i="4"/>
  <c r="AE16" i="4"/>
  <c r="AD16" i="4"/>
  <c r="AC16" i="4"/>
  <c r="AB16" i="4"/>
  <c r="AA16" i="4"/>
  <c r="Z16" i="4"/>
  <c r="Y16" i="4"/>
  <c r="X16" i="4"/>
  <c r="W16" i="4"/>
  <c r="V16" i="4"/>
  <c r="U16" i="4"/>
  <c r="T16" i="4"/>
  <c r="S16" i="4"/>
  <c r="R16" i="4"/>
  <c r="Q16" i="4"/>
  <c r="P16" i="4"/>
  <c r="O16" i="4"/>
  <c r="N16" i="4"/>
  <c r="M16" i="4"/>
  <c r="L16" i="4"/>
  <c r="K16" i="4"/>
  <c r="J16" i="4"/>
  <c r="I16" i="4"/>
  <c r="H16" i="4"/>
  <c r="G16" i="4"/>
  <c r="F16" i="4"/>
  <c r="E16" i="4"/>
  <c r="D16" i="4"/>
  <c r="AX15" i="4"/>
  <c r="AW15" i="4"/>
  <c r="AV15" i="4"/>
  <c r="AU15" i="4"/>
  <c r="AT15" i="4"/>
  <c r="AS15" i="4"/>
  <c r="AR15" i="4"/>
  <c r="AQ15" i="4"/>
  <c r="AP15" i="4"/>
  <c r="AO15" i="4"/>
  <c r="AN15" i="4"/>
  <c r="AM15" i="4"/>
  <c r="AL15" i="4"/>
  <c r="AK15" i="4"/>
  <c r="AJ15" i="4"/>
  <c r="AI15" i="4"/>
  <c r="AH15" i="4"/>
  <c r="AG15" i="4"/>
  <c r="AF15" i="4"/>
  <c r="AE15" i="4"/>
  <c r="AD15" i="4"/>
  <c r="AC15" i="4"/>
  <c r="AB15" i="4"/>
  <c r="AA15" i="4"/>
  <c r="Z15" i="4"/>
  <c r="Y15" i="4"/>
  <c r="X15" i="4"/>
  <c r="W15" i="4"/>
  <c r="V15" i="4"/>
  <c r="U15" i="4"/>
  <c r="T15" i="4"/>
  <c r="S15" i="4"/>
  <c r="R15" i="4"/>
  <c r="Q15" i="4"/>
  <c r="P15" i="4"/>
  <c r="O15" i="4"/>
  <c r="N15" i="4"/>
  <c r="M15" i="4"/>
  <c r="L15" i="4"/>
  <c r="K15" i="4"/>
  <c r="J15" i="4"/>
  <c r="I15" i="4"/>
  <c r="H15" i="4"/>
  <c r="G15" i="4"/>
  <c r="F15" i="4"/>
  <c r="E15" i="4"/>
  <c r="D15" i="4"/>
  <c r="AX14" i="4"/>
  <c r="AW14" i="4"/>
  <c r="AV14" i="4"/>
  <c r="AU14" i="4"/>
  <c r="AT14" i="4"/>
  <c r="AS14" i="4"/>
  <c r="AR14" i="4"/>
  <c r="AQ14" i="4"/>
  <c r="AP14" i="4"/>
  <c r="AO14" i="4"/>
  <c r="AN14" i="4"/>
  <c r="AM14" i="4"/>
  <c r="AL14" i="4"/>
  <c r="AK14" i="4"/>
  <c r="AJ14" i="4"/>
  <c r="AI14" i="4"/>
  <c r="AH14" i="4"/>
  <c r="AG14" i="4"/>
  <c r="AF14" i="4"/>
  <c r="AE14" i="4"/>
  <c r="AD14" i="4"/>
  <c r="AC14" i="4"/>
  <c r="AB14" i="4"/>
  <c r="AA14" i="4"/>
  <c r="Z14" i="4"/>
  <c r="Y14" i="4"/>
  <c r="X14" i="4"/>
  <c r="W14" i="4"/>
  <c r="V14" i="4"/>
  <c r="U14" i="4"/>
  <c r="T14" i="4"/>
  <c r="S14" i="4"/>
  <c r="R14" i="4"/>
  <c r="Q14" i="4"/>
  <c r="P14" i="4"/>
  <c r="O14" i="4"/>
  <c r="N14" i="4"/>
  <c r="M14" i="4"/>
  <c r="L14" i="4"/>
  <c r="K14" i="4"/>
  <c r="J14" i="4"/>
  <c r="I14" i="4"/>
  <c r="H14" i="4"/>
  <c r="G14" i="4"/>
  <c r="F14" i="4"/>
  <c r="E14" i="4"/>
  <c r="D14" i="4"/>
  <c r="AX13" i="4"/>
  <c r="AW13" i="4"/>
  <c r="AV13" i="4"/>
  <c r="AU13" i="4"/>
  <c r="AT13" i="4"/>
  <c r="AS13" i="4"/>
  <c r="AR13" i="4"/>
  <c r="AQ13" i="4"/>
  <c r="AP13" i="4"/>
  <c r="AO13" i="4"/>
  <c r="AN13" i="4"/>
  <c r="AM13" i="4"/>
  <c r="AL13" i="4"/>
  <c r="AK13" i="4"/>
  <c r="AJ13" i="4"/>
  <c r="AI13" i="4"/>
  <c r="AH13" i="4"/>
  <c r="AG13" i="4"/>
  <c r="AF13" i="4"/>
  <c r="AE13" i="4"/>
  <c r="AD13" i="4"/>
  <c r="AC13" i="4"/>
  <c r="AB13" i="4"/>
  <c r="AA13" i="4"/>
  <c r="Z13" i="4"/>
  <c r="Y13" i="4"/>
  <c r="X13" i="4"/>
  <c r="W13" i="4"/>
  <c r="V13" i="4"/>
  <c r="U13" i="4"/>
  <c r="T13" i="4"/>
  <c r="S13" i="4"/>
  <c r="R13" i="4"/>
  <c r="Q13" i="4"/>
  <c r="P13" i="4"/>
  <c r="O13" i="4"/>
  <c r="N13" i="4"/>
  <c r="M13" i="4"/>
  <c r="L13" i="4"/>
  <c r="K13" i="4"/>
  <c r="J13" i="4"/>
  <c r="I13" i="4"/>
  <c r="H13" i="4"/>
  <c r="G13" i="4"/>
  <c r="F13" i="4"/>
  <c r="E13" i="4"/>
  <c r="D13" i="4"/>
  <c r="AX12" i="4"/>
  <c r="AW12" i="4"/>
  <c r="AV12" i="4"/>
  <c r="AU12" i="4"/>
  <c r="AT12" i="4"/>
  <c r="AS12" i="4"/>
  <c r="AR12" i="4"/>
  <c r="AQ12" i="4"/>
  <c r="AP12" i="4"/>
  <c r="AO12" i="4"/>
  <c r="AN12" i="4"/>
  <c r="AM12" i="4"/>
  <c r="AL12" i="4"/>
  <c r="AK12" i="4"/>
  <c r="AJ12" i="4"/>
  <c r="AI12" i="4"/>
  <c r="AH12" i="4"/>
  <c r="AG12" i="4"/>
  <c r="AF12" i="4"/>
  <c r="AE12" i="4"/>
  <c r="AD12" i="4"/>
  <c r="AC12" i="4"/>
  <c r="AB12" i="4"/>
  <c r="AA12" i="4"/>
  <c r="Z12" i="4"/>
  <c r="Y12" i="4"/>
  <c r="X12" i="4"/>
  <c r="W12" i="4"/>
  <c r="V12" i="4"/>
  <c r="U12" i="4"/>
  <c r="T12" i="4"/>
  <c r="S12" i="4"/>
  <c r="R12" i="4"/>
  <c r="Q12" i="4"/>
  <c r="P12" i="4"/>
  <c r="O12" i="4"/>
  <c r="N12" i="4"/>
  <c r="M12" i="4"/>
  <c r="L12" i="4"/>
  <c r="K12" i="4"/>
  <c r="J12" i="4"/>
  <c r="I12" i="4"/>
  <c r="H12" i="4"/>
  <c r="G12" i="4"/>
  <c r="F12" i="4"/>
  <c r="E12" i="4"/>
  <c r="D12" i="4"/>
  <c r="AX11" i="4"/>
  <c r="AW11" i="4"/>
  <c r="AV11" i="4"/>
  <c r="AU11" i="4"/>
  <c r="AT11" i="4"/>
  <c r="AS11" i="4"/>
  <c r="AR11" i="4"/>
  <c r="AQ11" i="4"/>
  <c r="AP11" i="4"/>
  <c r="AO11" i="4"/>
  <c r="AN11" i="4"/>
  <c r="AM11" i="4"/>
  <c r="AL11" i="4"/>
  <c r="AK11" i="4"/>
  <c r="AJ11" i="4"/>
  <c r="AI11" i="4"/>
  <c r="AH11" i="4"/>
  <c r="AG11" i="4"/>
  <c r="AF11" i="4"/>
  <c r="AE11" i="4"/>
  <c r="AD11" i="4"/>
  <c r="AC11" i="4"/>
  <c r="AB11" i="4"/>
  <c r="AA11" i="4"/>
  <c r="Z11" i="4"/>
  <c r="Y11" i="4"/>
  <c r="X11" i="4"/>
  <c r="W11" i="4"/>
  <c r="V11" i="4"/>
  <c r="U11" i="4"/>
  <c r="T11" i="4"/>
  <c r="S11" i="4"/>
  <c r="R11" i="4"/>
  <c r="Q11" i="4"/>
  <c r="P11" i="4"/>
  <c r="O11" i="4"/>
  <c r="N11" i="4"/>
  <c r="M11" i="4"/>
  <c r="L11" i="4"/>
  <c r="K11" i="4"/>
  <c r="J11" i="4"/>
  <c r="I11" i="4"/>
  <c r="H11" i="4"/>
  <c r="G11" i="4"/>
  <c r="F11" i="4"/>
  <c r="E11" i="4"/>
  <c r="D11" i="4"/>
  <c r="AX10" i="4"/>
  <c r="AW10" i="4"/>
  <c r="AV10" i="4"/>
  <c r="AU10" i="4"/>
  <c r="AT10" i="4"/>
  <c r="AS10" i="4"/>
  <c r="AR10" i="4"/>
  <c r="AQ10" i="4"/>
  <c r="AP10" i="4"/>
  <c r="AO10" i="4"/>
  <c r="AN10" i="4"/>
  <c r="AM10" i="4"/>
  <c r="AL10" i="4"/>
  <c r="AK10" i="4"/>
  <c r="AJ10" i="4"/>
  <c r="AI10" i="4"/>
  <c r="AH10" i="4"/>
  <c r="AG10" i="4"/>
  <c r="AF10" i="4"/>
  <c r="AE10" i="4"/>
  <c r="AD10" i="4"/>
  <c r="AC10" i="4"/>
  <c r="AB10" i="4"/>
  <c r="AA10" i="4"/>
  <c r="Z10" i="4"/>
  <c r="Y10" i="4"/>
  <c r="X10" i="4"/>
  <c r="W10" i="4"/>
  <c r="V10" i="4"/>
  <c r="U10" i="4"/>
  <c r="T10" i="4"/>
  <c r="S10" i="4"/>
  <c r="R10" i="4"/>
  <c r="Q10" i="4"/>
  <c r="P10" i="4"/>
  <c r="O10" i="4"/>
  <c r="N10" i="4"/>
  <c r="M10" i="4"/>
  <c r="L10" i="4"/>
  <c r="K10" i="4"/>
  <c r="J10" i="4"/>
  <c r="I10" i="4"/>
  <c r="H10" i="4"/>
  <c r="G10" i="4"/>
  <c r="F10" i="4"/>
  <c r="E10" i="4"/>
  <c r="D10" i="4"/>
  <c r="AX9" i="4"/>
  <c r="AW9" i="4"/>
  <c r="AV9" i="4"/>
  <c r="AU9" i="4"/>
  <c r="AT9" i="4"/>
  <c r="AS9" i="4"/>
  <c r="AR9" i="4"/>
  <c r="AQ9" i="4"/>
  <c r="AP9" i="4"/>
  <c r="AO9" i="4"/>
  <c r="AN9" i="4"/>
  <c r="AM9" i="4"/>
  <c r="AL9" i="4"/>
  <c r="AK9" i="4"/>
  <c r="AJ9" i="4"/>
  <c r="AI9" i="4"/>
  <c r="AH9" i="4"/>
  <c r="AG9" i="4"/>
  <c r="AF9" i="4"/>
  <c r="AE9" i="4"/>
  <c r="AD9" i="4"/>
  <c r="AC9" i="4"/>
  <c r="AB9" i="4"/>
  <c r="AA9" i="4"/>
  <c r="Z9" i="4"/>
  <c r="Y9" i="4"/>
  <c r="X9" i="4"/>
  <c r="W9" i="4"/>
  <c r="V9" i="4"/>
  <c r="U9" i="4"/>
  <c r="T9" i="4"/>
  <c r="S9" i="4"/>
  <c r="R9" i="4"/>
  <c r="Q9" i="4"/>
  <c r="P9" i="4"/>
  <c r="O9" i="4"/>
  <c r="N9" i="4"/>
  <c r="M9" i="4"/>
  <c r="L9" i="4"/>
  <c r="K9" i="4"/>
  <c r="J9" i="4"/>
  <c r="I9" i="4"/>
  <c r="H9" i="4"/>
  <c r="G9" i="4"/>
  <c r="F9" i="4"/>
  <c r="E9" i="4"/>
  <c r="D9" i="4"/>
  <c r="AX8" i="4"/>
  <c r="AW8" i="4"/>
  <c r="AV8" i="4"/>
  <c r="AU8" i="4"/>
  <c r="AT8" i="4"/>
  <c r="AS8" i="4"/>
  <c r="AR8" i="4"/>
  <c r="AQ8" i="4"/>
  <c r="AP8" i="4"/>
  <c r="AO8" i="4"/>
  <c r="AN8" i="4"/>
  <c r="AM8" i="4"/>
  <c r="AL8" i="4"/>
  <c r="AK8" i="4"/>
  <c r="AJ8" i="4"/>
  <c r="AI8" i="4"/>
  <c r="AH8" i="4"/>
  <c r="AG8" i="4"/>
  <c r="AF8" i="4"/>
  <c r="AE8" i="4"/>
  <c r="AD8" i="4"/>
  <c r="AC8" i="4"/>
  <c r="AB8" i="4"/>
  <c r="AA8" i="4"/>
  <c r="Z8" i="4"/>
  <c r="Y8" i="4"/>
  <c r="X8" i="4"/>
  <c r="W8" i="4"/>
  <c r="V8" i="4"/>
  <c r="U8" i="4"/>
  <c r="T8" i="4"/>
  <c r="S8" i="4"/>
  <c r="R8" i="4"/>
  <c r="Q8" i="4"/>
  <c r="P8" i="4"/>
  <c r="O8" i="4"/>
  <c r="N8" i="4"/>
  <c r="M8" i="4"/>
  <c r="L8" i="4"/>
  <c r="K8" i="4"/>
  <c r="J8" i="4"/>
  <c r="I8" i="4"/>
  <c r="H8" i="4"/>
  <c r="G8" i="4"/>
  <c r="F8" i="4"/>
  <c r="E8" i="4"/>
  <c r="D8" i="4"/>
  <c r="AX7" i="4"/>
  <c r="AW7" i="4"/>
  <c r="AV7" i="4"/>
  <c r="AU7" i="4"/>
  <c r="AT7" i="4"/>
  <c r="AS7" i="4"/>
  <c r="AR7" i="4"/>
  <c r="AQ7" i="4"/>
  <c r="AP7" i="4"/>
  <c r="AO7" i="4"/>
  <c r="AN7" i="4"/>
  <c r="AM7" i="4"/>
  <c r="AL7" i="4"/>
  <c r="AK7" i="4"/>
  <c r="AJ7" i="4"/>
  <c r="AI7" i="4"/>
  <c r="AH7" i="4"/>
  <c r="AG7" i="4"/>
  <c r="AF7" i="4"/>
  <c r="AE7" i="4"/>
  <c r="AD7" i="4"/>
  <c r="AC7" i="4"/>
  <c r="AB7" i="4"/>
  <c r="AA7" i="4"/>
  <c r="Z7" i="4"/>
  <c r="Y7" i="4"/>
  <c r="X7" i="4"/>
  <c r="W7" i="4"/>
  <c r="V7" i="4"/>
  <c r="U7" i="4"/>
  <c r="T7" i="4"/>
  <c r="S7" i="4"/>
  <c r="R7" i="4"/>
  <c r="Q7" i="4"/>
  <c r="P7" i="4"/>
  <c r="O7" i="4"/>
  <c r="N7" i="4"/>
  <c r="M7" i="4"/>
  <c r="L7" i="4"/>
  <c r="K7" i="4"/>
  <c r="J7" i="4"/>
  <c r="I7" i="4"/>
  <c r="H7" i="4"/>
  <c r="G7" i="4"/>
  <c r="F7" i="4"/>
  <c r="E7" i="4"/>
  <c r="D7" i="4"/>
  <c r="AX6" i="4"/>
  <c r="AW6" i="4"/>
  <c r="AV6" i="4"/>
  <c r="AU6" i="4"/>
  <c r="AT6" i="4"/>
  <c r="AS6" i="4"/>
  <c r="AR6" i="4"/>
  <c r="AQ6" i="4"/>
  <c r="AP6" i="4"/>
  <c r="AO6" i="4"/>
  <c r="AN6" i="4"/>
  <c r="AM6" i="4"/>
  <c r="AL6" i="4"/>
  <c r="AK6" i="4"/>
  <c r="AJ6" i="4"/>
  <c r="AI6" i="4"/>
  <c r="AH6" i="4"/>
  <c r="AG6" i="4"/>
  <c r="AF6" i="4"/>
  <c r="AE6" i="4"/>
  <c r="AD6" i="4"/>
  <c r="AC6" i="4"/>
  <c r="AB6" i="4"/>
  <c r="AA6" i="4"/>
  <c r="Z6" i="4"/>
  <c r="Y6" i="4"/>
  <c r="X6" i="4"/>
  <c r="W6" i="4"/>
  <c r="V6" i="4"/>
  <c r="U6" i="4"/>
  <c r="T6" i="4"/>
  <c r="S6" i="4"/>
  <c r="R6" i="4"/>
  <c r="Q6" i="4"/>
  <c r="P6" i="4"/>
  <c r="O6" i="4"/>
  <c r="N6" i="4"/>
  <c r="M6" i="4"/>
  <c r="L6" i="4"/>
  <c r="K6" i="4"/>
  <c r="J6" i="4"/>
  <c r="I6" i="4"/>
  <c r="H6" i="4"/>
  <c r="G6" i="4"/>
  <c r="F6" i="4"/>
  <c r="E6" i="4"/>
  <c r="D6" i="4"/>
  <c r="AX5" i="4"/>
  <c r="AW5" i="4"/>
  <c r="AV5" i="4"/>
  <c r="AU5" i="4"/>
  <c r="AT5" i="4"/>
  <c r="AS5" i="4"/>
  <c r="AR5" i="4"/>
  <c r="AQ5" i="4"/>
  <c r="AP5" i="4"/>
  <c r="AO5" i="4"/>
  <c r="AN5" i="4"/>
  <c r="AM5" i="4"/>
  <c r="AL5" i="4"/>
  <c r="AK5" i="4"/>
  <c r="AJ5" i="4"/>
  <c r="AI5" i="4"/>
  <c r="AH5" i="4"/>
  <c r="AG5" i="4"/>
  <c r="AF5" i="4"/>
  <c r="AE5" i="4"/>
  <c r="AD5" i="4"/>
  <c r="AC5" i="4"/>
  <c r="AB5" i="4"/>
  <c r="AA5" i="4"/>
  <c r="Z5" i="4"/>
  <c r="Y5" i="4"/>
  <c r="X5" i="4"/>
  <c r="W5" i="4"/>
  <c r="V5" i="4"/>
  <c r="U5" i="4"/>
  <c r="T5" i="4"/>
  <c r="S5" i="4"/>
  <c r="R5" i="4"/>
  <c r="Q5" i="4"/>
  <c r="P5" i="4"/>
  <c r="O5" i="4"/>
  <c r="N5" i="4"/>
  <c r="M5" i="4"/>
  <c r="L5" i="4"/>
  <c r="K5" i="4"/>
  <c r="J5" i="4"/>
  <c r="I5" i="4"/>
  <c r="H5" i="4"/>
  <c r="G5" i="4"/>
  <c r="F5" i="4"/>
  <c r="E5" i="4"/>
  <c r="D5" i="4"/>
  <c r="AX4" i="4"/>
  <c r="AW4" i="4"/>
  <c r="AV4" i="4"/>
  <c r="AU4" i="4"/>
  <c r="AT4" i="4"/>
  <c r="AS4" i="4"/>
  <c r="AR4" i="4"/>
  <c r="AQ4" i="4"/>
  <c r="AP4" i="4"/>
  <c r="AO4" i="4"/>
  <c r="AN4" i="4"/>
  <c r="AM4" i="4"/>
  <c r="AL4" i="4"/>
  <c r="AK4" i="4"/>
  <c r="AJ4" i="4"/>
  <c r="AI4" i="4"/>
  <c r="AH4" i="4"/>
  <c r="AG4" i="4"/>
  <c r="AF4" i="4"/>
  <c r="AE4" i="4"/>
  <c r="AD4" i="4"/>
  <c r="AC4" i="4"/>
  <c r="AB4" i="4"/>
  <c r="AA4" i="4"/>
  <c r="Z4" i="4"/>
  <c r="Y4" i="4"/>
  <c r="X4" i="4"/>
  <c r="W4" i="4"/>
  <c r="V4" i="4"/>
  <c r="U4" i="4"/>
  <c r="T4" i="4"/>
  <c r="S4" i="4"/>
  <c r="R4" i="4"/>
  <c r="Q4" i="4"/>
  <c r="P4" i="4"/>
  <c r="O4" i="4"/>
  <c r="N4" i="4"/>
  <c r="M4" i="4"/>
  <c r="L4" i="4"/>
  <c r="K4" i="4"/>
  <c r="J4" i="4"/>
  <c r="I4" i="4"/>
  <c r="H4" i="4"/>
  <c r="G4" i="4"/>
  <c r="F4" i="4"/>
  <c r="E4" i="4"/>
  <c r="D4" i="4"/>
  <c r="AX3" i="4"/>
  <c r="AW3" i="4"/>
  <c r="AV3" i="4"/>
  <c r="AU3" i="4"/>
  <c r="AT3" i="4"/>
  <c r="AS3" i="4"/>
  <c r="AR3" i="4"/>
  <c r="AQ3" i="4"/>
  <c r="AP3" i="4"/>
  <c r="AO3" i="4"/>
  <c r="AN3" i="4"/>
  <c r="AM3" i="4"/>
  <c r="AL3" i="4"/>
  <c r="AK3" i="4"/>
  <c r="AJ3" i="4"/>
  <c r="AI3" i="4"/>
  <c r="AH3" i="4"/>
  <c r="AG3" i="4"/>
  <c r="AF3" i="4"/>
  <c r="AE3" i="4"/>
  <c r="AD3" i="4"/>
  <c r="AC3" i="4"/>
  <c r="AB3" i="4"/>
  <c r="AA3" i="4"/>
  <c r="Z3" i="4"/>
  <c r="Y3" i="4"/>
  <c r="X3" i="4"/>
  <c r="W3" i="4"/>
  <c r="V3" i="4"/>
  <c r="U3" i="4"/>
  <c r="T3" i="4"/>
  <c r="S3" i="4"/>
  <c r="R3" i="4"/>
  <c r="Q3" i="4"/>
  <c r="O3" i="4"/>
  <c r="N3" i="4"/>
  <c r="M3" i="4"/>
  <c r="L3" i="4"/>
  <c r="K3" i="4"/>
  <c r="J3" i="4"/>
  <c r="I3" i="4"/>
  <c r="H3" i="4"/>
  <c r="G3" i="4"/>
  <c r="F3" i="4"/>
  <c r="E3" i="4"/>
  <c r="D3" i="4"/>
  <c r="BT58" i="5" l="1"/>
  <c r="BV57" i="5"/>
  <c r="BW61" i="5"/>
  <c r="BY60" i="5"/>
  <c r="CB59" i="5"/>
  <c r="BZ60" i="5"/>
  <c r="AV2" i="4"/>
  <c r="AU2" i="4"/>
  <c r="AT2" i="4"/>
  <c r="AS2" i="4"/>
  <c r="AR2" i="4"/>
  <c r="AQ2" i="4"/>
  <c r="AP2" i="4"/>
  <c r="AO2" i="4"/>
  <c r="AN2" i="4"/>
  <c r="AX2" i="4"/>
  <c r="AW2" i="4"/>
  <c r="AM2" i="4"/>
  <c r="AL2" i="4"/>
  <c r="AK2" i="4"/>
  <c r="AJ2" i="4"/>
  <c r="AI2" i="4"/>
  <c r="AH2" i="4"/>
  <c r="AG2" i="4"/>
  <c r="AF2" i="4"/>
  <c r="AE2" i="4"/>
  <c r="AD2" i="4"/>
  <c r="AC2" i="4"/>
  <c r="AB2" i="4"/>
  <c r="AA2" i="4"/>
  <c r="Z2" i="4"/>
  <c r="Y2" i="4"/>
  <c r="X2" i="4"/>
  <c r="W2" i="4"/>
  <c r="V2" i="4"/>
  <c r="U2" i="4"/>
  <c r="T2" i="4"/>
  <c r="S2" i="4"/>
  <c r="R2" i="4"/>
  <c r="Q2" i="4"/>
  <c r="O2" i="4"/>
  <c r="N2" i="4"/>
  <c r="O1" i="4"/>
  <c r="N1" i="4"/>
  <c r="T1" i="4"/>
  <c r="P1" i="4"/>
  <c r="BT59" i="5" l="1"/>
  <c r="BV58" i="5"/>
  <c r="BZ61" i="5"/>
  <c r="CB60" i="5"/>
  <c r="BW62" i="5"/>
  <c r="BY61" i="5"/>
  <c r="B6" i="5"/>
  <c r="B87" i="5"/>
  <c r="BV59" i="5" l="1"/>
  <c r="BT60" i="5"/>
  <c r="BY62" i="5"/>
  <c r="BW63" i="5"/>
  <c r="CB61" i="5"/>
  <c r="BZ62" i="5"/>
  <c r="B66" i="5"/>
  <c r="B67" i="5"/>
  <c r="B68" i="5"/>
  <c r="B69" i="5"/>
  <c r="B70" i="5"/>
  <c r="B71" i="5"/>
  <c r="B72" i="5"/>
  <c r="B73" i="5"/>
  <c r="B74" i="5"/>
  <c r="B75" i="5"/>
  <c r="B76" i="5"/>
  <c r="B77" i="5"/>
  <c r="B78" i="5"/>
  <c r="B79" i="5"/>
  <c r="B80" i="5"/>
  <c r="B81" i="5"/>
  <c r="B82" i="5"/>
  <c r="B83" i="5"/>
  <c r="BT61" i="5" l="1"/>
  <c r="BV60" i="5"/>
  <c r="BW64" i="5"/>
  <c r="BY63" i="5"/>
  <c r="BZ63" i="5"/>
  <c r="CB62" i="5"/>
  <c r="B65" i="5"/>
  <c r="B64" i="5"/>
  <c r="B63" i="5"/>
  <c r="B62" i="5"/>
  <c r="B61" i="5"/>
  <c r="B60" i="5"/>
  <c r="B59" i="5"/>
  <c r="B58" i="5"/>
  <c r="B57" i="5"/>
  <c r="B56" i="5"/>
  <c r="B55" i="5"/>
  <c r="B54" i="5"/>
  <c r="B53" i="5"/>
  <c r="B52" i="5"/>
  <c r="B51" i="5"/>
  <c r="B50" i="5"/>
  <c r="B49" i="5"/>
  <c r="B48" i="5"/>
  <c r="B47" i="5"/>
  <c r="B46" i="5"/>
  <c r="B45" i="5"/>
  <c r="B44" i="5"/>
  <c r="B43" i="5"/>
  <c r="B42" i="5"/>
  <c r="B41" i="5"/>
  <c r="B40" i="5"/>
  <c r="B39" i="5"/>
  <c r="B38" i="5"/>
  <c r="B37" i="5"/>
  <c r="B36" i="5"/>
  <c r="B35" i="5"/>
  <c r="B34" i="5"/>
  <c r="B33" i="5"/>
  <c r="B32" i="5"/>
  <c r="B31" i="5"/>
  <c r="B30" i="5"/>
  <c r="B29" i="5"/>
  <c r="B28" i="5"/>
  <c r="B27" i="5"/>
  <c r="B26" i="5"/>
  <c r="B25" i="5"/>
  <c r="B24" i="5"/>
  <c r="B23" i="5"/>
  <c r="B22" i="5"/>
  <c r="B21" i="5"/>
  <c r="B20" i="5"/>
  <c r="B19" i="5"/>
  <c r="B18" i="5"/>
  <c r="B17" i="5"/>
  <c r="B16" i="5"/>
  <c r="B15" i="5"/>
  <c r="B14" i="5"/>
  <c r="B13" i="5"/>
  <c r="B89" i="5"/>
  <c r="B8" i="5"/>
  <c r="B12" i="5"/>
  <c r="BR56" i="5"/>
  <c r="BS19" i="5"/>
  <c r="BR15" i="5"/>
  <c r="BS38" i="5"/>
  <c r="BR46" i="5"/>
  <c r="BS44" i="5"/>
  <c r="BR32" i="5"/>
  <c r="BR22" i="5"/>
  <c r="BR50" i="5"/>
  <c r="BR24" i="5"/>
  <c r="BS42" i="5"/>
  <c r="BR43" i="5"/>
  <c r="BS36" i="5"/>
  <c r="BS17" i="5"/>
  <c r="BR31" i="5"/>
  <c r="BR28" i="5"/>
  <c r="BS23" i="5"/>
  <c r="BR55" i="5"/>
  <c r="BR20" i="5"/>
  <c r="BR27" i="5"/>
  <c r="BR48" i="5"/>
  <c r="BR51" i="5"/>
  <c r="BR23" i="5"/>
  <c r="BS27" i="5"/>
  <c r="BS55" i="5"/>
  <c r="BS40" i="5"/>
  <c r="BS43" i="5"/>
  <c r="BS47" i="5"/>
  <c r="BS52" i="5"/>
  <c r="BR47" i="5"/>
  <c r="BR35" i="5"/>
  <c r="BR14" i="5"/>
  <c r="BR60" i="5"/>
  <c r="BS31" i="5"/>
  <c r="BR16" i="5"/>
  <c r="BR39" i="5"/>
  <c r="BS59" i="5"/>
  <c r="BR12" i="5"/>
  <c r="BR45" i="5"/>
  <c r="BR33" i="5"/>
  <c r="BR25" i="5"/>
  <c r="BR13" i="5"/>
  <c r="BR58" i="5"/>
  <c r="BR54" i="5"/>
  <c r="BR34" i="5"/>
  <c r="BS30" i="5"/>
  <c r="BS26" i="5"/>
  <c r="BR18" i="5"/>
  <c r="BS57" i="5"/>
  <c r="BR53" i="5"/>
  <c r="BS49" i="5"/>
  <c r="BS41" i="5"/>
  <c r="BR37" i="5"/>
  <c r="BR29" i="5"/>
  <c r="BR21" i="5"/>
  <c r="BV61" i="5" l="1"/>
  <c r="BT62" i="5"/>
  <c r="BW65" i="5"/>
  <c r="BY64" i="5"/>
  <c r="CB63" i="5"/>
  <c r="BZ64" i="5"/>
  <c r="B84" i="5"/>
  <c r="C26" i="2"/>
  <c r="C25" i="2"/>
  <c r="C24" i="2"/>
  <c r="C23" i="2"/>
  <c r="C4" i="2"/>
  <c r="C13" i="2" s="1"/>
  <c r="E14" i="12"/>
  <c r="E18" i="12" s="1"/>
  <c r="BS54" i="5"/>
  <c r="BS46" i="5"/>
  <c r="BS12" i="5"/>
  <c r="BS29" i="5"/>
  <c r="BR19" i="5"/>
  <c r="BS51" i="5"/>
  <c r="BS28" i="5"/>
  <c r="BR41" i="5"/>
  <c r="BS37" i="5"/>
  <c r="BS24" i="5"/>
  <c r="BS34" i="5"/>
  <c r="BS13" i="5"/>
  <c r="BS25" i="5"/>
  <c r="BS21" i="5"/>
  <c r="BS14" i="5"/>
  <c r="BR42" i="5"/>
  <c r="BS60" i="5"/>
  <c r="BS50" i="5"/>
  <c r="BS16" i="5"/>
  <c r="BS15" i="5"/>
  <c r="BS48" i="5"/>
  <c r="BS33" i="5"/>
  <c r="BS56" i="5"/>
  <c r="BS39" i="5"/>
  <c r="BR38" i="5"/>
  <c r="BS35" i="5"/>
  <c r="BS53" i="5"/>
  <c r="BS22" i="5"/>
  <c r="BR40" i="5"/>
  <c r="BS32" i="5"/>
  <c r="BS61" i="5"/>
  <c r="BR52" i="5"/>
  <c r="BR57" i="5"/>
  <c r="BR17" i="5"/>
  <c r="BS20" i="5"/>
  <c r="BR30" i="5"/>
  <c r="BS45" i="5"/>
  <c r="BR36" i="5"/>
  <c r="BR49" i="5"/>
  <c r="BS18" i="5"/>
  <c r="BS58" i="5"/>
  <c r="BR44" i="5"/>
  <c r="BR59" i="5"/>
  <c r="BR26" i="5"/>
  <c r="BT63" i="5" l="1"/>
  <c r="BV62" i="5"/>
  <c r="BZ65" i="5"/>
  <c r="CB64" i="5"/>
  <c r="BY65" i="5"/>
  <c r="BW66" i="5"/>
  <c r="C10" i="2"/>
  <c r="C14" i="2"/>
  <c r="C8" i="2"/>
  <c r="C12" i="2"/>
  <c r="C16" i="2"/>
  <c r="C7" i="2"/>
  <c r="C11" i="2"/>
  <c r="C15" i="2"/>
  <c r="C9" i="2"/>
  <c r="E22" i="12"/>
  <c r="B18" i="12"/>
  <c r="B14" i="12"/>
  <c r="BR62" i="5"/>
  <c r="BR61" i="5"/>
  <c r="BT64" i="5" l="1"/>
  <c r="BV63" i="5"/>
  <c r="BY66" i="5"/>
  <c r="BW67" i="5"/>
  <c r="BZ66" i="5"/>
  <c r="CB65" i="5"/>
  <c r="E26" i="12"/>
  <c r="B22" i="12"/>
  <c r="BS62" i="5"/>
  <c r="BR63" i="5"/>
  <c r="BV64" i="5" l="1"/>
  <c r="BT65" i="5"/>
  <c r="BW68" i="5"/>
  <c r="BY67" i="5"/>
  <c r="BZ67" i="5"/>
  <c r="CB66" i="5"/>
  <c r="E30" i="12"/>
  <c r="B26" i="12"/>
  <c r="BS63" i="5"/>
  <c r="BS64" i="5"/>
  <c r="BV65" i="5" l="1"/>
  <c r="BT66" i="5"/>
  <c r="CB67" i="5"/>
  <c r="BZ68" i="5"/>
  <c r="BW69" i="5"/>
  <c r="BY68" i="5"/>
  <c r="E34" i="12"/>
  <c r="B30" i="12"/>
  <c r="BR64" i="5"/>
  <c r="BS65" i="5"/>
  <c r="BT67" i="5" l="1"/>
  <c r="BV66" i="5"/>
  <c r="BZ69" i="5"/>
  <c r="CB68" i="5"/>
  <c r="BY69" i="5"/>
  <c r="BW70" i="5"/>
  <c r="E38" i="12"/>
  <c r="B34" i="12"/>
  <c r="BR65" i="5"/>
  <c r="BS66" i="5"/>
  <c r="BV67" i="5" l="1"/>
  <c r="BT68" i="5"/>
  <c r="BZ70" i="5"/>
  <c r="CB69" i="5"/>
  <c r="BY70" i="5"/>
  <c r="BW71" i="5"/>
  <c r="E42" i="12"/>
  <c r="B38" i="12"/>
  <c r="N1" i="6"/>
  <c r="BR67" i="5"/>
  <c r="BR66" i="5"/>
  <c r="BV68" i="5" l="1"/>
  <c r="BT69" i="5"/>
  <c r="BW72" i="5"/>
  <c r="BY71" i="5"/>
  <c r="BZ71" i="5"/>
  <c r="CB70" i="5"/>
  <c r="E46" i="12"/>
  <c r="B46" i="12" s="1"/>
  <c r="B42" i="12"/>
  <c r="B21" i="2"/>
  <c r="BS67" i="5"/>
  <c r="BS68" i="5"/>
  <c r="BV69" i="5" l="1"/>
  <c r="BT70" i="5"/>
  <c r="CB71" i="5"/>
  <c r="BZ72" i="5"/>
  <c r="BY72" i="5"/>
  <c r="BW73" i="5"/>
  <c r="B28" i="2"/>
  <c r="A69" i="4"/>
  <c r="A70" i="4"/>
  <c r="A71" i="4"/>
  <c r="A66" i="4"/>
  <c r="A67" i="4"/>
  <c r="A68" i="4"/>
  <c r="M2" i="4"/>
  <c r="L2" i="4"/>
  <c r="K2" i="4"/>
  <c r="J2" i="4"/>
  <c r="I2" i="4"/>
  <c r="H2" i="4"/>
  <c r="G2" i="4"/>
  <c r="F2" i="4"/>
  <c r="E2" i="4"/>
  <c r="D2" i="4"/>
  <c r="BR68" i="5"/>
  <c r="BS69" i="5"/>
  <c r="BT71" i="5" l="1"/>
  <c r="BV70" i="5"/>
  <c r="BZ73" i="5"/>
  <c r="CB72" i="5"/>
  <c r="BW74" i="5"/>
  <c r="BY73" i="5"/>
  <c r="B25" i="2"/>
  <c r="A3" i="2"/>
  <c r="A4" i="2" s="1"/>
  <c r="A5" i="2" s="1"/>
  <c r="A6" i="2" s="1"/>
  <c r="A7" i="2" s="1"/>
  <c r="A8" i="2" s="1"/>
  <c r="A9" i="2" s="1"/>
  <c r="A10" i="2" s="1"/>
  <c r="A11" i="2" s="1"/>
  <c r="A12" i="2" s="1"/>
  <c r="BR69" i="5"/>
  <c r="BS70" i="5"/>
  <c r="BV71" i="5" l="1"/>
  <c r="BT72" i="5"/>
  <c r="BY74" i="5"/>
  <c r="BW75" i="5"/>
  <c r="CB73" i="5"/>
  <c r="BZ74" i="5"/>
  <c r="A13" i="2"/>
  <c r="A14" i="2" s="1"/>
  <c r="A15" i="2" s="1"/>
  <c r="A16" i="2" s="1"/>
  <c r="A17" i="2" s="1"/>
  <c r="A18" i="2" s="1"/>
  <c r="A19" i="2" s="1"/>
  <c r="A20" i="2" s="1"/>
  <c r="A21" i="2" s="1"/>
  <c r="A22" i="2" s="1"/>
  <c r="A23" i="2" s="1"/>
  <c r="A24" i="2" s="1"/>
  <c r="A25" i="2" s="1"/>
  <c r="A26" i="2" s="1"/>
  <c r="A27" i="2" s="1"/>
  <c r="A28" i="2" s="1"/>
  <c r="B22" i="2"/>
  <c r="B5" i="2"/>
  <c r="B19" i="2" s="1"/>
  <c r="BR70" i="5"/>
  <c r="BR71" i="5"/>
  <c r="BT73" i="5" l="1"/>
  <c r="BV72" i="5"/>
  <c r="CB74" i="5"/>
  <c r="BZ75" i="5"/>
  <c r="BW76" i="5"/>
  <c r="BY75" i="5"/>
  <c r="A29" i="2"/>
  <c r="A30" i="2" s="1"/>
  <c r="A31" i="2" s="1"/>
  <c r="A32" i="2" s="1"/>
  <c r="A33" i="2" s="1"/>
  <c r="A34" i="2" s="1"/>
  <c r="A35" i="2" s="1"/>
  <c r="A36" i="2" s="1"/>
  <c r="A37" i="2" s="1"/>
  <c r="A38" i="2" s="1"/>
  <c r="A39" i="2" s="1"/>
  <c r="A40" i="2" s="1"/>
  <c r="A41" i="2" s="1"/>
  <c r="B6" i="2"/>
  <c r="B20" i="2" s="1"/>
  <c r="BS71" i="5"/>
  <c r="BR72" i="5"/>
  <c r="BV73" i="5" l="1"/>
  <c r="BT74" i="5"/>
  <c r="CB75" i="5"/>
  <c r="BZ76" i="5"/>
  <c r="BW77" i="5"/>
  <c r="BY76" i="5"/>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2" i="4"/>
  <c r="BS73" i="5"/>
  <c r="BR73" i="5"/>
  <c r="BS72" i="5"/>
  <c r="BV74" i="5" l="1"/>
  <c r="BT75" i="5"/>
  <c r="BW78" i="5"/>
  <c r="BY77" i="5"/>
  <c r="BZ77" i="5"/>
  <c r="CB76" i="5"/>
  <c r="B3" i="2"/>
  <c r="B30" i="2"/>
  <c r="B31" i="2" s="1"/>
  <c r="BR74" i="5"/>
  <c r="BT76" i="5" l="1"/>
  <c r="BV75" i="5"/>
  <c r="CB77" i="5"/>
  <c r="BZ78" i="5"/>
  <c r="BY78" i="5"/>
  <c r="BW79" i="5"/>
  <c r="B32" i="2"/>
  <c r="B33" i="2" s="1"/>
  <c r="B34" i="2" s="1"/>
  <c r="B35" i="2" s="1"/>
  <c r="B36" i="2" s="1"/>
  <c r="B37" i="2" s="1"/>
  <c r="B38" i="2" s="1"/>
  <c r="B39" i="2" s="1"/>
  <c r="B40" i="2" s="1"/>
  <c r="B17" i="2"/>
  <c r="B1" i="6"/>
  <c r="A1" i="6"/>
  <c r="C1" i="6"/>
  <c r="BS74" i="5"/>
  <c r="BS75" i="5"/>
  <c r="BV76" i="5" l="1"/>
  <c r="BT77" i="5"/>
  <c r="BZ79" i="5"/>
  <c r="CB78" i="5"/>
  <c r="BW80" i="5"/>
  <c r="BY79" i="5"/>
  <c r="BR75" i="5"/>
  <c r="BS76" i="5"/>
  <c r="BT78" i="5" l="1"/>
  <c r="BV77" i="5"/>
  <c r="BW81" i="5"/>
  <c r="BY80" i="5"/>
  <c r="CB79" i="5"/>
  <c r="BZ80" i="5"/>
  <c r="BR76" i="5"/>
  <c r="BR77" i="5"/>
  <c r="BT79" i="5" l="1"/>
  <c r="BV78" i="5"/>
  <c r="BZ81" i="5"/>
  <c r="CB80" i="5"/>
  <c r="BW82" i="5"/>
  <c r="BY81" i="5"/>
  <c r="BS77" i="5"/>
  <c r="BR78" i="5"/>
  <c r="BT80" i="5" l="1"/>
  <c r="BV79" i="5"/>
  <c r="BY82" i="5"/>
  <c r="BW83" i="5"/>
  <c r="BY83" i="5" s="1"/>
  <c r="BZ82" i="5"/>
  <c r="CB81" i="5"/>
  <c r="BS78" i="5"/>
  <c r="BR79" i="5"/>
  <c r="BV80" i="5" l="1"/>
  <c r="BT81" i="5"/>
  <c r="BZ83" i="5"/>
  <c r="CB83" i="5" s="1"/>
  <c r="CB82" i="5"/>
  <c r="BS79" i="5"/>
  <c r="BR80" i="5"/>
  <c r="BV81" i="5" l="1"/>
  <c r="BT82" i="5"/>
  <c r="BS80" i="5"/>
  <c r="BR81" i="5"/>
  <c r="BV82" i="5" l="1"/>
  <c r="BT83" i="5"/>
  <c r="BV83" i="5" s="1"/>
  <c r="BS82" i="5"/>
  <c r="BS81" i="5"/>
  <c r="BR83" i="5"/>
  <c r="BR82" i="5" l="1"/>
  <c r="BS83" i="5"/>
</calcChain>
</file>

<file path=xl/comments1.xml><?xml version="1.0" encoding="utf-8"?>
<comments xmlns="http://schemas.openxmlformats.org/spreadsheetml/2006/main">
  <authors>
    <author>Autor</author>
  </authors>
  <commentList>
    <comment ref="BR11" authorId="0">
      <text>
        <r>
          <rPr>
            <sz val="9"/>
            <color indexed="81"/>
            <rFont val="Tahoma"/>
            <family val="2"/>
          </rPr>
          <t xml:space="preserve">
Eingegebener Zeitaufwand in VBÄs im Tabellenblatt "B) Berichte".
Hinweis: 
Dieser Wert wird anschließend iRd Fragebogenauswertung mit der Berichtsfrequenz/Fallzahl etc. (abhängig vom Bericht) multipliziert.</t>
        </r>
      </text>
    </comment>
    <comment ref="BS11" authorId="0">
      <text>
        <r>
          <rPr>
            <sz val="9"/>
            <color indexed="81"/>
            <rFont val="Tahoma"/>
            <family val="2"/>
          </rPr>
          <t>Anzahl der im Tabellenblatt "B) Berichte" bewerteten Verbesserungsvor-schläge (Maßnahmen)
für den jeweiligen Bericht.</t>
        </r>
      </text>
    </comment>
  </commentList>
</comments>
</file>

<file path=xl/comments2.xml><?xml version="1.0" encoding="utf-8"?>
<comments xmlns="http://schemas.openxmlformats.org/spreadsheetml/2006/main">
  <authors>
    <author>Autor</author>
  </authors>
  <commentList>
    <comment ref="B9" authorId="0">
      <text>
        <r>
          <rPr>
            <sz val="9"/>
            <color indexed="81"/>
            <rFont val="Tahoma"/>
            <family val="2"/>
          </rPr>
          <t>Bitte erläutern Sie Ihre Einschätzung</t>
        </r>
      </text>
    </comment>
    <comment ref="E12" authorId="0">
      <text>
        <r>
          <rPr>
            <sz val="9"/>
            <color indexed="81"/>
            <rFont val="Tahoma"/>
            <family val="2"/>
          </rPr>
          <t>Wie hoch ist das Verbesserungspotential der Maßnahme hinsichtlich der gewählten Kategorie  (Anreizwirkung zur Rücklagenbildung etc.)?</t>
        </r>
      </text>
    </comment>
  </commentList>
</comments>
</file>

<file path=xl/comments3.xml><?xml version="1.0" encoding="utf-8"?>
<comments xmlns="http://schemas.openxmlformats.org/spreadsheetml/2006/main">
  <authors>
    <author>Autor</author>
  </authors>
  <commentList>
    <comment ref="E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30" authorId="0">
      <text>
        <r>
          <rPr>
            <sz val="9"/>
            <color indexed="81"/>
            <rFont val="Tahoma"/>
            <family val="2"/>
          </rPr>
          <t>Wie hoch ist das Verbesserungspotential der Maßnahme hinsichtlich der gewählten Kategorie (Verwaltungsaufwand, Lesbarkeit/Übersichtlichkeit etc.)?</t>
        </r>
      </text>
    </comment>
    <comment ref="E4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4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5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6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6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70" authorId="0">
      <text>
        <r>
          <rPr>
            <sz val="9"/>
            <color indexed="81"/>
            <rFont val="Tahoma"/>
            <family val="2"/>
          </rPr>
          <t>Wie hoch ist das Verbesserungspotential der Maßnahme hinsichtlich der gewählten Kategorie (Verwaltungsaufwand, Lesbarkeit/Übersichtlichkeit etc.)?</t>
        </r>
      </text>
    </comment>
    <comment ref="E8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8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9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0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0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10" authorId="0">
      <text>
        <r>
          <rPr>
            <sz val="9"/>
            <color indexed="81"/>
            <rFont val="Tahoma"/>
            <family val="2"/>
          </rPr>
          <t>Wie hoch ist das Verbesserungspotential der Maßnahme hinsichtlich der gewählten Kategorie (Verwaltungsaufwand, Lesbarkeit/Übersichtlichkeit etc.)?</t>
        </r>
      </text>
    </comment>
    <comment ref="E12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2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3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4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4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50" authorId="0">
      <text>
        <r>
          <rPr>
            <sz val="9"/>
            <color indexed="81"/>
            <rFont val="Tahoma"/>
            <family val="2"/>
          </rPr>
          <t>Wie hoch ist das Verbesserungspotential der Maßnahme hinsichtlich der gewählten Kategorie (Verwaltungsaufwand, Lesbarkeit/Übersichtlichkeit etc.)?</t>
        </r>
      </text>
    </comment>
    <comment ref="E16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6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7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8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8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90" authorId="0">
      <text>
        <r>
          <rPr>
            <sz val="9"/>
            <color indexed="81"/>
            <rFont val="Tahoma"/>
            <family val="2"/>
          </rPr>
          <t>Wie hoch ist das Verbesserungspotential der Maßnahme hinsichtlich der gewählten Kategorie (Verwaltungsaufwand, Lesbarkeit/Übersichtlichkeit etc.)?</t>
        </r>
      </text>
    </comment>
    <comment ref="E20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0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1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2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2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30" authorId="0">
      <text>
        <r>
          <rPr>
            <sz val="9"/>
            <color indexed="81"/>
            <rFont val="Tahoma"/>
            <family val="2"/>
          </rPr>
          <t>Wie hoch ist das Verbesserungspotential der Maßnahme hinsichtlich der gewählten Kategorie (Verwaltungsaufwand, Lesbarkeit/Übersichtlichkeit etc.)?</t>
        </r>
      </text>
    </comment>
    <comment ref="E24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4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5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6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6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70" authorId="0">
      <text>
        <r>
          <rPr>
            <sz val="9"/>
            <color indexed="81"/>
            <rFont val="Tahoma"/>
            <family val="2"/>
          </rPr>
          <t>Wie hoch ist das Verbesserungspotential der Maßnahme hinsichtlich der gewählten Kategorie (Verwaltungsaufwand, Lesbarkeit/Übersichtlichkeit etc.)?</t>
        </r>
      </text>
    </comment>
    <comment ref="E28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8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9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30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30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310" authorId="0">
      <text>
        <r>
          <rPr>
            <sz val="9"/>
            <color indexed="81"/>
            <rFont val="Tahoma"/>
            <family val="2"/>
          </rPr>
          <t>Wie hoch ist das Verbesserungspotential der Maßnahme hinsichtlich der gewählten Kategorie (Verwaltungsaufwand, Lesbarkeit/Übersichtlichkeit etc.)?</t>
        </r>
      </text>
    </comment>
    <comment ref="E32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32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33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34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34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350" authorId="0">
      <text>
        <r>
          <rPr>
            <sz val="9"/>
            <color indexed="81"/>
            <rFont val="Tahoma"/>
            <family val="2"/>
          </rPr>
          <t>Wie hoch ist das Verbesserungspotential der Maßnahme hinsichtlich der gewählten Kategorie (Verwaltungsaufwand, Lesbarkeit/Übersichtlichkeit etc.)?</t>
        </r>
      </text>
    </comment>
    <comment ref="E36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36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37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38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38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390" authorId="0">
      <text>
        <r>
          <rPr>
            <sz val="9"/>
            <color indexed="81"/>
            <rFont val="Tahoma"/>
            <family val="2"/>
          </rPr>
          <t>Wie hoch ist das Verbesserungspotential der Maßnahme hinsichtlich der gewählten Kategorie (Verwaltungsaufwand, Lesbarkeit/Übersichtlichkeit etc.)?</t>
        </r>
      </text>
    </comment>
    <comment ref="E40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40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41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42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42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430" authorId="0">
      <text>
        <r>
          <rPr>
            <sz val="9"/>
            <color indexed="81"/>
            <rFont val="Tahoma"/>
            <family val="2"/>
          </rPr>
          <t>Wie hoch ist das Verbesserungspotential der Maßnahme hinsichtlich der gewählten Kategorie (Verwaltungsaufwand, Lesbarkeit/Übersichtlichkeit etc.)?</t>
        </r>
      </text>
    </comment>
    <comment ref="E44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44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45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46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46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470" authorId="0">
      <text>
        <r>
          <rPr>
            <sz val="9"/>
            <color indexed="81"/>
            <rFont val="Tahoma"/>
            <family val="2"/>
          </rPr>
          <t>Wie hoch ist das Verbesserungspotential der Maßnahme hinsichtlich der gewählten Kategorie (Verwaltungsaufwand, Lesbarkeit/Übersichtlichkeit etc.)?</t>
        </r>
      </text>
    </comment>
    <comment ref="E48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48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49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50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50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510" authorId="0">
      <text>
        <r>
          <rPr>
            <sz val="9"/>
            <color indexed="81"/>
            <rFont val="Tahoma"/>
            <family val="2"/>
          </rPr>
          <t>Wie hoch ist das Verbesserungspotential der Maßnahme hinsichtlich der gewählten Kategorie (Verwaltungsaufwand, Lesbarkeit/Übersichtlichkeit etc.)?</t>
        </r>
      </text>
    </comment>
    <comment ref="E52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52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53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54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54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550" authorId="0">
      <text>
        <r>
          <rPr>
            <sz val="9"/>
            <color indexed="81"/>
            <rFont val="Tahoma"/>
            <family val="2"/>
          </rPr>
          <t>Wie hoch ist das Verbesserungspotential der Maßnahme hinsichtlich der gewählten Kategorie (Verwaltungsaufwand, Lesbarkeit/Übersichtlichkeit etc.)?</t>
        </r>
      </text>
    </comment>
    <comment ref="E56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56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57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58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58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590" authorId="0">
      <text>
        <r>
          <rPr>
            <sz val="9"/>
            <color indexed="81"/>
            <rFont val="Tahoma"/>
            <family val="2"/>
          </rPr>
          <t>Wie hoch ist das Verbesserungspotential der Maßnahme hinsichtlich der gewählten Kategorie (Verwaltungsaufwand, Lesbarkeit/Übersichtlichkeit etc.)?</t>
        </r>
      </text>
    </comment>
    <comment ref="E60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60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61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62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62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630" authorId="0">
      <text>
        <r>
          <rPr>
            <sz val="9"/>
            <color indexed="81"/>
            <rFont val="Tahoma"/>
            <family val="2"/>
          </rPr>
          <t>Wie hoch ist das Verbesserungspotential der Maßnahme hinsichtlich der gewählten Kategorie (Verwaltungsaufwand, Lesbarkeit/Übersichtlichkeit etc.)?</t>
        </r>
      </text>
    </comment>
    <comment ref="E64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64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65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66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66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670" authorId="0">
      <text>
        <r>
          <rPr>
            <sz val="9"/>
            <color indexed="81"/>
            <rFont val="Tahoma"/>
            <family val="2"/>
          </rPr>
          <t>Wie hoch ist das Verbesserungspotential der Maßnahme hinsichtlich der gewählten Kategorie (Verwaltungsaufwand, Lesbarkeit/Übersichtlichkeit etc.)?</t>
        </r>
      </text>
    </comment>
    <comment ref="E68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68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69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70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70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710" authorId="0">
      <text>
        <r>
          <rPr>
            <sz val="9"/>
            <color indexed="81"/>
            <rFont val="Tahoma"/>
            <family val="2"/>
          </rPr>
          <t>Wie hoch ist das Verbesserungspotential der Maßnahme hinsichtlich der gewählten Kategorie (Verwaltungsaufwand, Lesbarkeit/Übersichtlichkeit etc.)?</t>
        </r>
      </text>
    </comment>
    <comment ref="E72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72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73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74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74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750" authorId="0">
      <text>
        <r>
          <rPr>
            <sz val="9"/>
            <color indexed="81"/>
            <rFont val="Tahoma"/>
            <family val="2"/>
          </rPr>
          <t>Wie hoch ist das Verbesserungspotential der Maßnahme hinsichtlich der gewählten Kategorie (Verwaltungsaufwand, Lesbarkeit/Übersichtlichkeit etc.)?</t>
        </r>
      </text>
    </comment>
    <comment ref="E76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76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77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78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78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790" authorId="0">
      <text>
        <r>
          <rPr>
            <sz val="9"/>
            <color indexed="81"/>
            <rFont val="Tahoma"/>
            <family val="2"/>
          </rPr>
          <t>Wie hoch ist das Verbesserungspotential der Maßnahme hinsichtlich der gewählten Kategorie (Verwaltungsaufwand, Lesbarkeit/Übersichtlichkeit etc.)?</t>
        </r>
      </text>
    </comment>
    <comment ref="E80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80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81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82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82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830" authorId="0">
      <text>
        <r>
          <rPr>
            <sz val="9"/>
            <color indexed="81"/>
            <rFont val="Tahoma"/>
            <family val="2"/>
          </rPr>
          <t>Wie hoch ist das Verbesserungspotential der Maßnahme hinsichtlich der gewählten Kategorie (Verwaltungsaufwand, Lesbarkeit/Übersichtlichkeit etc.)?</t>
        </r>
      </text>
    </comment>
    <comment ref="E84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84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85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86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86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870" authorId="0">
      <text>
        <r>
          <rPr>
            <sz val="9"/>
            <color indexed="81"/>
            <rFont val="Tahoma"/>
            <family val="2"/>
          </rPr>
          <t>Wie hoch ist das Verbesserungspotential der Maßnahme hinsichtlich der gewählten Kategorie (Verwaltungsaufwand, Lesbarkeit/Übersichtlichkeit etc.)?</t>
        </r>
      </text>
    </comment>
    <comment ref="E88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88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89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90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90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910" authorId="0">
      <text>
        <r>
          <rPr>
            <sz val="9"/>
            <color indexed="81"/>
            <rFont val="Tahoma"/>
            <family val="2"/>
          </rPr>
          <t>Wie hoch ist das Verbesserungspotential der Maßnahme hinsichtlich der gewählten Kategorie (Verwaltungsaufwand, Lesbarkeit/Übersichtlichkeit etc.)?</t>
        </r>
      </text>
    </comment>
    <comment ref="E92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92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93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94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94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950" authorId="0">
      <text>
        <r>
          <rPr>
            <sz val="9"/>
            <color indexed="81"/>
            <rFont val="Tahoma"/>
            <family val="2"/>
          </rPr>
          <t>Wie hoch ist das Verbesserungspotential der Maßnahme hinsichtlich der gewählten Kategorie (Verwaltungsaufwand, Lesbarkeit/Übersichtlichkeit etc.)?</t>
        </r>
      </text>
    </comment>
    <comment ref="E96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96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97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98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98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990" authorId="0">
      <text>
        <r>
          <rPr>
            <sz val="9"/>
            <color indexed="81"/>
            <rFont val="Tahoma"/>
            <family val="2"/>
          </rPr>
          <t>Wie hoch ist das Verbesserungspotential der Maßnahme hinsichtlich der gewählten Kategorie (Verwaltungsaufwand, Lesbarkeit/Übersichtlichkeit etc.)?</t>
        </r>
      </text>
    </comment>
    <comment ref="E100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00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01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02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02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030" authorId="0">
      <text>
        <r>
          <rPr>
            <sz val="9"/>
            <color indexed="81"/>
            <rFont val="Tahoma"/>
            <family val="2"/>
          </rPr>
          <t>Wie hoch ist das Verbesserungspotential der Maßnahme hinsichtlich der gewählten Kategorie (Verwaltungsaufwand, Lesbarkeit/Übersichtlichkeit etc.)?</t>
        </r>
      </text>
    </comment>
    <comment ref="E104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04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05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06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06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070" authorId="0">
      <text>
        <r>
          <rPr>
            <sz val="9"/>
            <color indexed="81"/>
            <rFont val="Tahoma"/>
            <family val="2"/>
          </rPr>
          <t>Wie hoch ist das Verbesserungspotential der Maßnahme hinsichtlich der gewählten Kategorie (Verwaltungsaufwand, Lesbarkeit/Übersichtlichkeit etc.)?</t>
        </r>
      </text>
    </comment>
    <comment ref="E108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08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09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10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10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110" authorId="0">
      <text>
        <r>
          <rPr>
            <sz val="9"/>
            <color indexed="81"/>
            <rFont val="Tahoma"/>
            <family val="2"/>
          </rPr>
          <t>Wie hoch ist das Verbesserungspotential der Maßnahme hinsichtlich der gewählten Kategorie (Verwaltungsaufwand, Lesbarkeit/Übersichtlichkeit etc.)?</t>
        </r>
      </text>
    </comment>
    <comment ref="E112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12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13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14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14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150" authorId="0">
      <text>
        <r>
          <rPr>
            <sz val="9"/>
            <color indexed="81"/>
            <rFont val="Tahoma"/>
            <family val="2"/>
          </rPr>
          <t>Wie hoch ist das Verbesserungspotential der Maßnahme hinsichtlich der gewählten Kategorie (Verwaltungsaufwand, Lesbarkeit/Übersichtlichkeit etc.)?</t>
        </r>
      </text>
    </comment>
    <comment ref="E116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16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17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18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18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190" authorId="0">
      <text>
        <r>
          <rPr>
            <sz val="9"/>
            <color indexed="81"/>
            <rFont val="Tahoma"/>
            <family val="2"/>
          </rPr>
          <t>Wie hoch ist das Verbesserungspotential der Maßnahme hinsichtlich der gewählten Kategorie (Verwaltungsaufwand, Lesbarkeit/Übersichtlichkeit etc.)?</t>
        </r>
      </text>
    </comment>
    <comment ref="E120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20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21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22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22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230" authorId="0">
      <text>
        <r>
          <rPr>
            <sz val="9"/>
            <color indexed="81"/>
            <rFont val="Tahoma"/>
            <family val="2"/>
          </rPr>
          <t>Wie hoch ist das Verbesserungspotential der Maßnahme hinsichtlich der gewählten Kategorie (Verwaltungsaufwand, Lesbarkeit/Übersichtlichkeit etc.)?</t>
        </r>
      </text>
    </comment>
    <comment ref="E124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24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25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26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26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270" authorId="0">
      <text>
        <r>
          <rPr>
            <sz val="9"/>
            <color indexed="81"/>
            <rFont val="Tahoma"/>
            <family val="2"/>
          </rPr>
          <t>Wie hoch ist das Verbesserungspotential der Maßnahme hinsichtlich der gewählten Kategorie (Verwaltungsaufwand, Lesbarkeit/Übersichtlichkeit etc.)?</t>
        </r>
      </text>
    </comment>
    <comment ref="E128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28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29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30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30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310" authorId="0">
      <text>
        <r>
          <rPr>
            <sz val="9"/>
            <color indexed="81"/>
            <rFont val="Tahoma"/>
            <family val="2"/>
          </rPr>
          <t>Wie hoch ist das Verbesserungspotential der Maßnahme hinsichtlich der gewählten Kategorie (Verwaltungsaufwand, Lesbarkeit/Übersichtlichkeit etc.)?</t>
        </r>
      </text>
    </comment>
    <comment ref="E132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32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33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34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34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350" authorId="0">
      <text>
        <r>
          <rPr>
            <sz val="9"/>
            <color indexed="81"/>
            <rFont val="Tahoma"/>
            <family val="2"/>
          </rPr>
          <t>Wie hoch ist das Verbesserungspotential der Maßnahme hinsichtlich der gewählten Kategorie (Verwaltungsaufwand, Lesbarkeit/Übersichtlichkeit etc.)?</t>
        </r>
      </text>
    </comment>
    <comment ref="E136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36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37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38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38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390" authorId="0">
      <text>
        <r>
          <rPr>
            <sz val="9"/>
            <color indexed="81"/>
            <rFont val="Tahoma"/>
            <family val="2"/>
          </rPr>
          <t>Wie hoch ist das Verbesserungspotential der Maßnahme hinsichtlich der gewählten Kategorie (Verwaltungsaufwand, Lesbarkeit/Übersichtlichkeit etc.)?</t>
        </r>
      </text>
    </comment>
    <comment ref="E140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40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41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42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42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430" authorId="0">
      <text>
        <r>
          <rPr>
            <sz val="9"/>
            <color indexed="81"/>
            <rFont val="Tahoma"/>
            <family val="2"/>
          </rPr>
          <t>Wie hoch ist das Verbesserungspotential der Maßnahme hinsichtlich der gewählten Kategorie (Verwaltungsaufwand, Lesbarkeit/Übersichtlichkeit etc.)?</t>
        </r>
      </text>
    </comment>
    <comment ref="E144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44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45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46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46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470" authorId="0">
      <text>
        <r>
          <rPr>
            <sz val="9"/>
            <color indexed="81"/>
            <rFont val="Tahoma"/>
            <family val="2"/>
          </rPr>
          <t>Wie hoch ist das Verbesserungspotential der Maßnahme hinsichtlich der gewählten Kategorie (Verwaltungsaufwand, Lesbarkeit/Übersichtlichkeit etc.)?</t>
        </r>
      </text>
    </comment>
    <comment ref="E148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48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49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50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50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510" authorId="0">
      <text>
        <r>
          <rPr>
            <sz val="9"/>
            <color indexed="81"/>
            <rFont val="Tahoma"/>
            <family val="2"/>
          </rPr>
          <t>Wie hoch ist das Verbesserungspotential der Maßnahme hinsichtlich der gewählten Kategorie (Verwaltungsaufwand, Lesbarkeit/Übersichtlichkeit etc.)?</t>
        </r>
      </text>
    </comment>
    <comment ref="E152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52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53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54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54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550" authorId="0">
      <text>
        <r>
          <rPr>
            <sz val="9"/>
            <color indexed="81"/>
            <rFont val="Tahoma"/>
            <family val="2"/>
          </rPr>
          <t>Wie hoch ist das Verbesserungspotential der Maßnahme hinsichtlich der gewählten Kategorie (Verwaltungsaufwand, Lesbarkeit/Übersichtlichkeit etc.)?</t>
        </r>
      </text>
    </comment>
    <comment ref="E156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56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57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58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58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590" authorId="0">
      <text>
        <r>
          <rPr>
            <sz val="9"/>
            <color indexed="81"/>
            <rFont val="Tahoma"/>
            <family val="2"/>
          </rPr>
          <t>Wie hoch ist das Verbesserungspotential der Maßnahme hinsichtlich der gewählten Kategorie (Verwaltungsaufwand, Lesbarkeit/Übersichtlichkeit etc.)?</t>
        </r>
      </text>
    </comment>
    <comment ref="E160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60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61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62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62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630" authorId="0">
      <text>
        <r>
          <rPr>
            <sz val="9"/>
            <color indexed="81"/>
            <rFont val="Tahoma"/>
            <family val="2"/>
          </rPr>
          <t>Wie hoch ist das Verbesserungspotential der Maßnahme hinsichtlich der gewählten Kategorie (Verwaltungsaufwand, Lesbarkeit/Übersichtlichkeit etc.)?</t>
        </r>
      </text>
    </comment>
    <comment ref="E164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64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65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66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66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670" authorId="0">
      <text>
        <r>
          <rPr>
            <sz val="9"/>
            <color indexed="81"/>
            <rFont val="Tahoma"/>
            <family val="2"/>
          </rPr>
          <t>Wie hoch ist das Verbesserungspotential der Maßnahme hinsichtlich der gewählten Kategorie (Verwaltungsaufwand, Lesbarkeit/Übersichtlichkeit etc.)?</t>
        </r>
      </text>
    </comment>
    <comment ref="E168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68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69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70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70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710" authorId="0">
      <text>
        <r>
          <rPr>
            <sz val="9"/>
            <color indexed="81"/>
            <rFont val="Tahoma"/>
            <family val="2"/>
          </rPr>
          <t>Wie hoch ist das Verbesserungspotential der Maßnahme hinsichtlich der gewählten Kategorie (Verwaltungsaufwand, Lesbarkeit/Übersichtlichkeit etc.)?</t>
        </r>
      </text>
    </comment>
    <comment ref="E172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72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73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74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74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750" authorId="0">
      <text>
        <r>
          <rPr>
            <sz val="9"/>
            <color indexed="81"/>
            <rFont val="Tahoma"/>
            <family val="2"/>
          </rPr>
          <t>Wie hoch ist das Verbesserungspotential der Maßnahme hinsichtlich der gewählten Kategorie (Verwaltungsaufwand, Lesbarkeit/Übersichtlichkeit etc.)?</t>
        </r>
      </text>
    </comment>
    <comment ref="E176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76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77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78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78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790" authorId="0">
      <text>
        <r>
          <rPr>
            <sz val="9"/>
            <color indexed="81"/>
            <rFont val="Tahoma"/>
            <family val="2"/>
          </rPr>
          <t>Wie hoch ist das Verbesserungspotential der Maßnahme hinsichtlich der gewählten Kategorie (Verwaltungsaufwand, Lesbarkeit/Übersichtlichkeit etc.)?</t>
        </r>
      </text>
    </comment>
    <comment ref="E180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80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81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82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82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830" authorId="0">
      <text>
        <r>
          <rPr>
            <sz val="9"/>
            <color indexed="81"/>
            <rFont val="Tahoma"/>
            <family val="2"/>
          </rPr>
          <t>Wie hoch ist das Verbesserungspotential der Maßnahme hinsichtlich der gewählten Kategorie (Verwaltungsaufwand, Lesbarkeit/Übersichtlichkeit etc.)?</t>
        </r>
      </text>
    </comment>
    <comment ref="E184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84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85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86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86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870" authorId="0">
      <text>
        <r>
          <rPr>
            <sz val="9"/>
            <color indexed="81"/>
            <rFont val="Tahoma"/>
            <family val="2"/>
          </rPr>
          <t>Wie hoch ist das Verbesserungspotential der Maßnahme hinsichtlich der gewählten Kategorie (Verwaltungsaufwand, Lesbarkeit/Übersichtlichkeit etc.)?</t>
        </r>
      </text>
    </comment>
    <comment ref="E188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88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89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90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90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910" authorId="0">
      <text>
        <r>
          <rPr>
            <sz val="9"/>
            <color indexed="81"/>
            <rFont val="Tahoma"/>
            <family val="2"/>
          </rPr>
          <t>Wie hoch ist das Verbesserungspotential der Maßnahme hinsichtlich der gewählten Kategorie (Verwaltungsaufwand, Lesbarkeit/Übersichtlichkeit etc.)?</t>
        </r>
      </text>
    </comment>
    <comment ref="E192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92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93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94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94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950" authorId="0">
      <text>
        <r>
          <rPr>
            <sz val="9"/>
            <color indexed="81"/>
            <rFont val="Tahoma"/>
            <family val="2"/>
          </rPr>
          <t>Wie hoch ist das Verbesserungspotential der Maßnahme hinsichtlich der gewählten Kategorie (Verwaltungsaufwand, Lesbarkeit/Übersichtlichkeit etc.)?</t>
        </r>
      </text>
    </comment>
    <comment ref="E196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196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197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198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198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1990" authorId="0">
      <text>
        <r>
          <rPr>
            <sz val="9"/>
            <color indexed="81"/>
            <rFont val="Tahoma"/>
            <family val="2"/>
          </rPr>
          <t>Wie hoch ist das Verbesserungspotential der Maßnahme hinsichtlich der gewählten Kategorie (Verwaltungsaufwand, Lesbarkeit/Übersichtlichkeit etc.)?</t>
        </r>
      </text>
    </comment>
    <comment ref="E200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00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01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02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02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030" authorId="0">
      <text>
        <r>
          <rPr>
            <sz val="9"/>
            <color indexed="81"/>
            <rFont val="Tahoma"/>
            <family val="2"/>
          </rPr>
          <t>Wie hoch ist das Verbesserungspotential der Maßnahme hinsichtlich der gewählten Kategorie (Verwaltungsaufwand, Lesbarkeit/Übersichtlichkeit etc.)?</t>
        </r>
      </text>
    </comment>
    <comment ref="E204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04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05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06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06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070" authorId="0">
      <text>
        <r>
          <rPr>
            <sz val="9"/>
            <color indexed="81"/>
            <rFont val="Tahoma"/>
            <family val="2"/>
          </rPr>
          <t>Wie hoch ist das Verbesserungspotential der Maßnahme hinsichtlich der gewählten Kategorie (Verwaltungsaufwand, Lesbarkeit/Übersichtlichkeit etc.)?</t>
        </r>
      </text>
    </comment>
    <comment ref="E208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08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09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10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10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110" authorId="0">
      <text>
        <r>
          <rPr>
            <sz val="9"/>
            <color indexed="81"/>
            <rFont val="Tahoma"/>
            <family val="2"/>
          </rPr>
          <t>Wie hoch ist das Verbesserungspotential der Maßnahme hinsichtlich der gewählten Kategorie (Verwaltungsaufwand, Lesbarkeit/Übersichtlichkeit etc.)?</t>
        </r>
      </text>
    </comment>
    <comment ref="E212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12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13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14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14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150" authorId="0">
      <text>
        <r>
          <rPr>
            <sz val="9"/>
            <color indexed="81"/>
            <rFont val="Tahoma"/>
            <family val="2"/>
          </rPr>
          <t>Wie hoch ist das Verbesserungspotential der Maßnahme hinsichtlich der gewählten Kategorie (Verwaltungsaufwand, Lesbarkeit/Übersichtlichkeit etc.)?</t>
        </r>
      </text>
    </comment>
    <comment ref="E216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16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17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18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18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190" authorId="0">
      <text>
        <r>
          <rPr>
            <sz val="9"/>
            <color indexed="81"/>
            <rFont val="Tahoma"/>
            <family val="2"/>
          </rPr>
          <t>Wie hoch ist das Verbesserungspotential der Maßnahme hinsichtlich der gewählten Kategorie (Verwaltungsaufwand, Lesbarkeit/Übersichtlichkeit etc.)?</t>
        </r>
      </text>
    </comment>
    <comment ref="E220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20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21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22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22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230" authorId="0">
      <text>
        <r>
          <rPr>
            <sz val="9"/>
            <color indexed="81"/>
            <rFont val="Tahoma"/>
            <family val="2"/>
          </rPr>
          <t>Wie hoch ist das Verbesserungspotential der Maßnahme hinsichtlich der gewählten Kategorie (Verwaltungsaufwand, Lesbarkeit/Übersichtlichkeit etc.)?</t>
        </r>
      </text>
    </comment>
    <comment ref="E224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24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25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26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26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270" authorId="0">
      <text>
        <r>
          <rPr>
            <sz val="9"/>
            <color indexed="81"/>
            <rFont val="Tahoma"/>
            <family val="2"/>
          </rPr>
          <t>Wie hoch ist das Verbesserungspotential der Maßnahme hinsichtlich der gewählten Kategorie (Verwaltungsaufwand, Lesbarkeit/Übersichtlichkeit etc.)?</t>
        </r>
      </text>
    </comment>
    <comment ref="E228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28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29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30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30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310" authorId="0">
      <text>
        <r>
          <rPr>
            <sz val="9"/>
            <color indexed="81"/>
            <rFont val="Tahoma"/>
            <family val="2"/>
          </rPr>
          <t>Wie hoch ist das Verbesserungspotential der Maßnahme hinsichtlich der gewählten Kategorie (Verwaltungsaufwand, Lesbarkeit/Übersichtlichkeit etc.)?</t>
        </r>
      </text>
    </comment>
    <comment ref="E232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32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33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34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34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350" authorId="0">
      <text>
        <r>
          <rPr>
            <sz val="9"/>
            <color indexed="81"/>
            <rFont val="Tahoma"/>
            <family val="2"/>
          </rPr>
          <t>Wie hoch ist das Verbesserungspotential der Maßnahme hinsichtlich der gewählten Kategorie (Verwaltungsaufwand, Lesbarkeit/Übersichtlichkeit etc.)?</t>
        </r>
      </text>
    </comment>
    <comment ref="E236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36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37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38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38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390" authorId="0">
      <text>
        <r>
          <rPr>
            <sz val="9"/>
            <color indexed="81"/>
            <rFont val="Tahoma"/>
            <family val="2"/>
          </rPr>
          <t>Wie hoch ist das Verbesserungspotential der Maßnahme hinsichtlich der gewählten Kategorie (Verwaltungsaufwand, Lesbarkeit/Übersichtlichkeit etc.)?</t>
        </r>
      </text>
    </comment>
    <comment ref="E240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40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41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42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42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430" authorId="0">
      <text>
        <r>
          <rPr>
            <sz val="9"/>
            <color indexed="81"/>
            <rFont val="Tahoma"/>
            <family val="2"/>
          </rPr>
          <t>Wie hoch ist das Verbesserungspotential der Maßnahme hinsichtlich der gewählten Kategorie (Verwaltungsaufwand, Lesbarkeit/Übersichtlichkeit etc.)?</t>
        </r>
      </text>
    </comment>
    <comment ref="E244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44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45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46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46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470" authorId="0">
      <text>
        <r>
          <rPr>
            <sz val="9"/>
            <color indexed="81"/>
            <rFont val="Tahoma"/>
            <family val="2"/>
          </rPr>
          <t>Wie hoch ist das Verbesserungspotential der Maßnahme hinsichtlich der gewählten Kategorie (Verwaltungsaufwand, Lesbarkeit/Übersichtlichkeit etc.)?</t>
        </r>
      </text>
    </comment>
    <comment ref="E248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48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49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50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50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510" authorId="0">
      <text>
        <r>
          <rPr>
            <sz val="9"/>
            <color indexed="81"/>
            <rFont val="Tahoma"/>
            <family val="2"/>
          </rPr>
          <t>Wie hoch ist das Verbesserungspotential der Maßnahme hinsichtlich der gewählten Kategorie (Verwaltungsaufwand, Lesbarkeit/Übersichtlichkeit etc.)?</t>
        </r>
      </text>
    </comment>
    <comment ref="E252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52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53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54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54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550" authorId="0">
      <text>
        <r>
          <rPr>
            <sz val="9"/>
            <color indexed="81"/>
            <rFont val="Tahoma"/>
            <family val="2"/>
          </rPr>
          <t>Wie hoch ist das Verbesserungspotential der Maßnahme hinsichtlich der gewählten Kategorie (Verwaltungsaufwand, Lesbarkeit/Übersichtlichkeit etc.)?</t>
        </r>
      </text>
    </comment>
    <comment ref="E256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56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57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58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58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590" authorId="0">
      <text>
        <r>
          <rPr>
            <sz val="9"/>
            <color indexed="81"/>
            <rFont val="Tahoma"/>
            <family val="2"/>
          </rPr>
          <t>Wie hoch ist das Verbesserungspotential der Maßnahme hinsichtlich der gewählten Kategorie (Verwaltungsaufwand, Lesbarkeit/Übersichtlichkeit etc.)?</t>
        </r>
      </text>
    </comment>
    <comment ref="E260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60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61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62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62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630" authorId="0">
      <text>
        <r>
          <rPr>
            <sz val="9"/>
            <color indexed="81"/>
            <rFont val="Tahoma"/>
            <family val="2"/>
          </rPr>
          <t>Wie hoch ist das Verbesserungspotential der Maßnahme hinsichtlich der gewählten Kategorie (Verwaltungsaufwand, Lesbarkeit/Übersichtlichkeit etc.)?</t>
        </r>
      </text>
    </comment>
    <comment ref="E264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64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65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66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66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670" authorId="0">
      <text>
        <r>
          <rPr>
            <sz val="9"/>
            <color indexed="81"/>
            <rFont val="Tahoma"/>
            <family val="2"/>
          </rPr>
          <t>Wie hoch ist das Verbesserungspotential der Maßnahme hinsichtlich der gewählten Kategorie (Verwaltungsaufwand, Lesbarkeit/Übersichtlichkeit etc.)?</t>
        </r>
      </text>
    </comment>
    <comment ref="E268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68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69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70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70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710" authorId="0">
      <text>
        <r>
          <rPr>
            <sz val="9"/>
            <color indexed="81"/>
            <rFont val="Tahoma"/>
            <family val="2"/>
          </rPr>
          <t>Wie hoch ist das Verbesserungspotential der Maßnahme hinsichtlich der gewählten Kategorie (Verwaltungsaufwand, Lesbarkeit/Übersichtlichkeit etc.)?</t>
        </r>
      </text>
    </comment>
    <comment ref="E272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72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73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74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74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750" authorId="0">
      <text>
        <r>
          <rPr>
            <sz val="9"/>
            <color indexed="81"/>
            <rFont val="Tahoma"/>
            <family val="2"/>
          </rPr>
          <t>Wie hoch ist das Verbesserungspotential der Maßnahme hinsichtlich der gewählten Kategorie (Verwaltungsaufwand, Lesbarkeit/Übersichtlichkeit etc.)?</t>
        </r>
      </text>
    </comment>
    <comment ref="E276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76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77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78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78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790" authorId="0">
      <text>
        <r>
          <rPr>
            <sz val="9"/>
            <color indexed="81"/>
            <rFont val="Tahoma"/>
            <family val="2"/>
          </rPr>
          <t>Wie hoch ist das Verbesserungspotential der Maßnahme hinsichtlich der gewählten Kategorie (Verwaltungsaufwand, Lesbarkeit/Übersichtlichkeit etc.)?</t>
        </r>
      </text>
    </comment>
    <comment ref="E280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80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81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82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82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830" authorId="0">
      <text>
        <r>
          <rPr>
            <sz val="9"/>
            <color indexed="81"/>
            <rFont val="Tahoma"/>
            <family val="2"/>
          </rPr>
          <t>Wie hoch ist das Verbesserungspotential der Maßnahme hinsichtlich der gewählten Kategorie (Verwaltungsaufwand, Lesbarkeit/Übersichtlichkeit etc.)?</t>
        </r>
      </text>
    </comment>
    <comment ref="E2844" authorId="0">
      <text>
        <r>
          <rPr>
            <b/>
            <sz val="9"/>
            <color indexed="81"/>
            <rFont val="Tahoma"/>
            <family val="2"/>
          </rPr>
          <t xml:space="preserve">Zusatzinformation:
</t>
        </r>
        <r>
          <rPr>
            <sz val="9"/>
            <color indexed="81"/>
            <rFont val="Tahoma"/>
            <family val="2"/>
          </rPr>
          <t xml:space="preserve">- Teilen Sie den Zeitaufwand auf die einzelnen Tätigkeiten auf. 
- Falls eine Tätigkeit nicht zutrifft oder kein Aufwand gegeben ist, ist keine Angabe notwendig. Erläutern Sie dies bitte kurz im Textfeld.
</t>
        </r>
      </text>
    </comment>
    <comment ref="F2845" authorId="0">
      <text>
        <r>
          <rPr>
            <b/>
            <sz val="9"/>
            <color indexed="81"/>
            <rFont val="Tahoma"/>
            <family val="2"/>
          </rPr>
          <t xml:space="preserve">Hinweis:
</t>
        </r>
        <r>
          <rPr>
            <sz val="9"/>
            <color indexed="81"/>
            <rFont val="Tahoma"/>
            <family val="2"/>
          </rPr>
          <t xml:space="preserve">Bitte geben Sie den Zeitaufwand in Stunden (h) an.
1680 h entsprechen einem Vollbeschäftigtenäquivalent (VBÄ) </t>
        </r>
      </text>
    </comment>
    <comment ref="E2859" authorId="0">
      <text>
        <r>
          <rPr>
            <b/>
            <sz val="9"/>
            <color indexed="81"/>
            <rFont val="Tahoma"/>
            <family val="2"/>
          </rPr>
          <t xml:space="preserve">Herstellung
</t>
        </r>
        <r>
          <rPr>
            <sz val="9"/>
            <color indexed="81"/>
            <rFont val="Tahoma"/>
            <family val="2"/>
          </rPr>
          <t>(Bürokratieaufwand)
Durchschnittliche Anzahl der gedruckten Exemplare PRO Berichtslegung.
HINWEIS: Diese wird im Rahmen der Auswertung mit der Häufigkeit (Frequenz) multipliziert.</t>
        </r>
      </text>
    </comment>
    <comment ref="E2860" authorId="0">
      <text>
        <r>
          <rPr>
            <b/>
            <sz val="9"/>
            <color indexed="81"/>
            <rFont val="Tahoma"/>
            <family val="2"/>
          </rPr>
          <t>Herstellung</t>
        </r>
        <r>
          <rPr>
            <sz val="9"/>
            <color indexed="81"/>
            <rFont val="Tahoma"/>
            <family val="2"/>
          </rPr>
          <t xml:space="preserve">
(Bürokratieaufwand)
Falls die Umfänge über den Jahresverlauf bei mehrmaliger Berichtslegung stark variieren, bitte die rechnerisch durchschnittliche Anzahl der Seiten PRO Bericht angeben.</t>
        </r>
      </text>
    </comment>
    <comment ref="D2861" authorId="0">
      <text>
        <r>
          <rPr>
            <b/>
            <sz val="9"/>
            <color indexed="81"/>
            <rFont val="Tahoma"/>
            <family val="2"/>
          </rPr>
          <t xml:space="preserve">Zusatzinformation:
</t>
        </r>
        <r>
          <rPr>
            <sz val="9"/>
            <color indexed="81"/>
            <rFont val="Tahoma"/>
            <family val="2"/>
          </rPr>
          <t>- Welche Aufwände wurden berücksichtigt?
- Allenfalls nähere Erläuterung der Annahmen und Parameter
- Falls eine Tätigkeit nicht zutrifft oder kein Aufwand gegeben ist, bitte um kurze Erläuterung im Textfeld.</t>
        </r>
      </text>
    </comment>
    <comment ref="G2870" authorId="0">
      <text>
        <r>
          <rPr>
            <sz val="9"/>
            <color indexed="81"/>
            <rFont val="Tahoma"/>
            <family val="2"/>
          </rPr>
          <t>Wie hoch ist das Verbesserungspotential der Maßnahme hinsichtlich der gewählten Kategorie (Verwaltungsaufwand, Lesbarkeit/Übersichtlichkeit etc.)?</t>
        </r>
      </text>
    </comment>
  </commentList>
</comments>
</file>

<file path=xl/comments4.xml><?xml version="1.0" encoding="utf-8"?>
<comments xmlns="http://schemas.openxmlformats.org/spreadsheetml/2006/main">
  <authors>
    <author>Autor</author>
  </authors>
  <commentList>
    <comment ref="D10" authorId="0">
      <text>
        <r>
          <rPr>
            <sz val="9"/>
            <color indexed="81"/>
            <rFont val="Tahoma"/>
            <family val="2"/>
          </rPr>
          <t>Wie hoch ist das Verbesserungspotential der Maßnahme in Bezug auf den beschriebenen Verbesserungsbedarf?</t>
        </r>
      </text>
    </comment>
    <comment ref="D12" authorId="0">
      <text>
        <r>
          <rPr>
            <sz val="9"/>
            <color indexed="81"/>
            <rFont val="Tahoma"/>
            <family val="2"/>
          </rPr>
          <t xml:space="preserve">Verbesserungspotential 
</t>
        </r>
      </text>
    </comment>
    <comment ref="D14" authorId="0">
      <text>
        <r>
          <rPr>
            <sz val="9"/>
            <color indexed="81"/>
            <rFont val="Tahoma"/>
            <family val="2"/>
          </rPr>
          <t>Wie hoch ist das Verbesserungspotential der Maßnahme in Bezug auf den beschriebenen Verbesserungsbedarf?</t>
        </r>
      </text>
    </comment>
    <comment ref="D16" authorId="0">
      <text>
        <r>
          <rPr>
            <sz val="9"/>
            <color indexed="81"/>
            <rFont val="Tahoma"/>
            <family val="2"/>
          </rPr>
          <t xml:space="preserve">Verbesserungspotential 
</t>
        </r>
      </text>
    </comment>
    <comment ref="D18" authorId="0">
      <text>
        <r>
          <rPr>
            <sz val="9"/>
            <color indexed="81"/>
            <rFont val="Tahoma"/>
            <family val="2"/>
          </rPr>
          <t>Wie hoch ist das Verbesserungspotential der Maßnahme in Bezug auf den beschriebenen Verbesserungsbedarf?</t>
        </r>
      </text>
    </comment>
    <comment ref="D20" authorId="0">
      <text>
        <r>
          <rPr>
            <sz val="9"/>
            <color indexed="81"/>
            <rFont val="Tahoma"/>
            <family val="2"/>
          </rPr>
          <t xml:space="preserve">Verbesserungspotential 
</t>
        </r>
      </text>
    </comment>
    <comment ref="D22" authorId="0">
      <text>
        <r>
          <rPr>
            <sz val="9"/>
            <color indexed="81"/>
            <rFont val="Tahoma"/>
            <family val="2"/>
          </rPr>
          <t>Wie hoch ist das Verbesserungspotential der Maßnahme in Bezug auf den beschriebenen Verbesserungsbedarf?</t>
        </r>
      </text>
    </comment>
    <comment ref="D24" authorId="0">
      <text>
        <r>
          <rPr>
            <sz val="9"/>
            <color indexed="81"/>
            <rFont val="Tahoma"/>
            <family val="2"/>
          </rPr>
          <t xml:space="preserve">Verbesserungspotential 
</t>
        </r>
      </text>
    </comment>
    <comment ref="D26" authorId="0">
      <text>
        <r>
          <rPr>
            <sz val="9"/>
            <color indexed="81"/>
            <rFont val="Tahoma"/>
            <family val="2"/>
          </rPr>
          <t>Wie hoch ist das Verbesserungspotential der Maßnahme in Bezug auf den beschriebenen Verbesserungsbedarf?</t>
        </r>
      </text>
    </comment>
    <comment ref="D28" authorId="0">
      <text>
        <r>
          <rPr>
            <sz val="9"/>
            <color indexed="81"/>
            <rFont val="Tahoma"/>
            <family val="2"/>
          </rPr>
          <t xml:space="preserve">Verbesserungspotential 
</t>
        </r>
      </text>
    </comment>
    <comment ref="D30" authorId="0">
      <text>
        <r>
          <rPr>
            <sz val="9"/>
            <color indexed="81"/>
            <rFont val="Tahoma"/>
            <family val="2"/>
          </rPr>
          <t>Wie hoch ist das Verbesserungspotential der Maßnahme in Bezug auf den beschriebenen Verbesserungsbedarf?</t>
        </r>
      </text>
    </comment>
    <comment ref="D32" authorId="0">
      <text>
        <r>
          <rPr>
            <sz val="9"/>
            <color indexed="81"/>
            <rFont val="Tahoma"/>
            <family val="2"/>
          </rPr>
          <t xml:space="preserve">Verbesserungspotential 
</t>
        </r>
      </text>
    </comment>
    <comment ref="D34" authorId="0">
      <text>
        <r>
          <rPr>
            <sz val="9"/>
            <color indexed="81"/>
            <rFont val="Tahoma"/>
            <family val="2"/>
          </rPr>
          <t>Wie hoch ist das Verbesserungspotential der Maßnahme in Bezug auf den beschriebenen Verbesserungsbedarf?</t>
        </r>
      </text>
    </comment>
    <comment ref="D36" authorId="0">
      <text>
        <r>
          <rPr>
            <sz val="9"/>
            <color indexed="81"/>
            <rFont val="Tahoma"/>
            <family val="2"/>
          </rPr>
          <t xml:space="preserve">Verbesserungspotential 
</t>
        </r>
      </text>
    </comment>
    <comment ref="D38" authorId="0">
      <text>
        <r>
          <rPr>
            <sz val="9"/>
            <color indexed="81"/>
            <rFont val="Tahoma"/>
            <family val="2"/>
          </rPr>
          <t>Wie hoch ist das Verbesserungspotential der Maßnahme in Bezug auf den beschriebenen Verbesserungsbedarf?</t>
        </r>
      </text>
    </comment>
    <comment ref="D40" authorId="0">
      <text>
        <r>
          <rPr>
            <sz val="9"/>
            <color indexed="81"/>
            <rFont val="Tahoma"/>
            <family val="2"/>
          </rPr>
          <t xml:space="preserve">Verbesserungspotential 
</t>
        </r>
      </text>
    </comment>
    <comment ref="D42" authorId="0">
      <text>
        <r>
          <rPr>
            <sz val="9"/>
            <color indexed="81"/>
            <rFont val="Tahoma"/>
            <family val="2"/>
          </rPr>
          <t>Wie hoch ist das Verbesserungspotential der Maßnahme in Bezug auf den beschriebenen Verbesserungsbedarf?</t>
        </r>
      </text>
    </comment>
    <comment ref="D44" authorId="0">
      <text>
        <r>
          <rPr>
            <sz val="9"/>
            <color indexed="81"/>
            <rFont val="Tahoma"/>
            <family val="2"/>
          </rPr>
          <t xml:space="preserve">Verbesserungspotential 
</t>
        </r>
      </text>
    </comment>
    <comment ref="D46" authorId="0">
      <text>
        <r>
          <rPr>
            <sz val="9"/>
            <color indexed="81"/>
            <rFont val="Tahoma"/>
            <family val="2"/>
          </rPr>
          <t>Wie hoch ist das Verbesserungspotential der Maßnahme in Bezug auf den beschriebenen Verbesserungsbedarf?</t>
        </r>
      </text>
    </comment>
    <comment ref="D48" authorId="0">
      <text>
        <r>
          <rPr>
            <sz val="9"/>
            <color indexed="81"/>
            <rFont val="Tahoma"/>
            <family val="2"/>
          </rPr>
          <t xml:space="preserve">Verbesserungspotential 
</t>
        </r>
      </text>
    </comment>
  </commentList>
</comments>
</file>

<file path=xl/sharedStrings.xml><?xml version="1.0" encoding="utf-8"?>
<sst xmlns="http://schemas.openxmlformats.org/spreadsheetml/2006/main" count="7774" uniqueCount="703">
  <si>
    <t>BMF</t>
  </si>
  <si>
    <t>BMASK</t>
  </si>
  <si>
    <t>BMJ</t>
  </si>
  <si>
    <t>BMG</t>
  </si>
  <si>
    <t>BMLFUW</t>
  </si>
  <si>
    <t>BMVIT</t>
  </si>
  <si>
    <t>BKA</t>
  </si>
  <si>
    <t>BMI</t>
  </si>
  <si>
    <t>BMBF</t>
  </si>
  <si>
    <t>BMFJ</t>
  </si>
  <si>
    <t>BMLvS</t>
  </si>
  <si>
    <t>BMEIA</t>
  </si>
  <si>
    <t>mittel</t>
  </si>
  <si>
    <t>Präsidentschaftskanzlei</t>
  </si>
  <si>
    <t>Parlamentsdirektion</t>
  </si>
  <si>
    <t>VfgH</t>
  </si>
  <si>
    <t>VwGH</t>
  </si>
  <si>
    <t>Volksanwaltschaft</t>
  </si>
  <si>
    <t>Rechnungshof</t>
  </si>
  <si>
    <t>Ressort</t>
  </si>
  <si>
    <t>Oberstes Organ</t>
  </si>
  <si>
    <t>Bezeichnung</t>
  </si>
  <si>
    <t>Nr.</t>
  </si>
  <si>
    <t>HHLO</t>
  </si>
  <si>
    <t>Tätigkeiten</t>
  </si>
  <si>
    <t>Abstimmung und/oder Qualitätssicherung intern</t>
  </si>
  <si>
    <t>Abstimmung und/oder Qualitätssicherung mit externer Stelle (zB BMF/BKA); Übermittlung</t>
  </si>
  <si>
    <t>Verfassen des Berichts; Ausfüllen und Eingabe der Daten in technische Systeme (ohne Analyse)</t>
  </si>
  <si>
    <t>Verwaltungsaufwand</t>
  </si>
  <si>
    <t>Bürokratieaufwand</t>
  </si>
  <si>
    <t>Ausfüllen und Eingabe in WFA-Tool</t>
  </si>
  <si>
    <t>Problemanalyse, Zielformulierung, Maßnahmenformulierung</t>
  </si>
  <si>
    <t>Identifikation der betroffenen Wirkungsdimensionen; Wesentlichkeitsprüfung</t>
  </si>
  <si>
    <t xml:space="preserve">Vertiefende Abschätzung der Auswirkungen </t>
  </si>
  <si>
    <t>Bericht</t>
  </si>
  <si>
    <t>Druckkosten</t>
  </si>
  <si>
    <t>Herstellung</t>
  </si>
  <si>
    <t>Sonstiges</t>
  </si>
  <si>
    <t>Stückzahl</t>
  </si>
  <si>
    <t>Anzahl der Seiten</t>
  </si>
  <si>
    <t>Gruppe_1</t>
  </si>
  <si>
    <t>Gruppe_2</t>
  </si>
  <si>
    <t>Gruppe_3</t>
  </si>
  <si>
    <t>Lesbarkeit/ Übersichtlichkeit</t>
  </si>
  <si>
    <t>---bitte auswählen---</t>
  </si>
  <si>
    <t>Nutzen:</t>
  </si>
  <si>
    <t>Ja</t>
  </si>
  <si>
    <t>Nein</t>
  </si>
  <si>
    <t>---bitte auswählen--</t>
  </si>
  <si>
    <t>Anzahl</t>
  </si>
  <si>
    <t xml:space="preserve">
</t>
  </si>
  <si>
    <t>zur Übersicht</t>
  </si>
  <si>
    <r>
      <t xml:space="preserve">Erläuterung 
</t>
    </r>
    <r>
      <rPr>
        <b/>
        <sz val="9"/>
        <color theme="1"/>
        <rFont val="Calibri"/>
        <family val="2"/>
        <scheme val="minor"/>
      </rPr>
      <t>(optional;
Doppelklick in das Feld; Absätze: ALT+Enter)</t>
    </r>
  </si>
  <si>
    <t>Ausfüllende Institution</t>
  </si>
  <si>
    <t xml:space="preserve">Fragebogen im Rahmen der Evaluierung der Haushaltsrechtsreform </t>
  </si>
  <si>
    <r>
      <t xml:space="preserve">Beschreibung der Maßnahme(n)
</t>
    </r>
    <r>
      <rPr>
        <b/>
        <sz val="9"/>
        <color theme="1"/>
        <rFont val="Calibri"/>
        <family val="2"/>
        <scheme val="minor"/>
      </rPr>
      <t>(pro Maßnahme eine Zeile; 10 Maßnahmenzeilen möglich; Doppelklick in das Feld; Absätze: ALT+Enter)</t>
    </r>
  </si>
  <si>
    <t>Berichsanzeige</t>
  </si>
  <si>
    <t>Fragenanzeige</t>
  </si>
  <si>
    <t>Berichts-/Informationspflichten</t>
  </si>
  <si>
    <t>Fälligkeit</t>
  </si>
  <si>
    <t>Grundlage/Fund-stelle</t>
  </si>
  <si>
    <t>Ersteller</t>
  </si>
  <si>
    <t>Vorbelastungen</t>
  </si>
  <si>
    <t>1 Monat nach Quartalsende</t>
  </si>
  <si>
    <t>§ 60</t>
  </si>
  <si>
    <t>Mittelverwendungsbindung</t>
  </si>
  <si>
    <t>§ 52 (2)</t>
  </si>
  <si>
    <t>Mittelverwendungsüberschreitung</t>
  </si>
  <si>
    <t>vierteljährlich</t>
  </si>
  <si>
    <t>§ 54 (12) + § 6 MVÜ-VO</t>
  </si>
  <si>
    <t>Verhängung von Sanktionen</t>
  </si>
  <si>
    <t>unverzüglich</t>
  </si>
  <si>
    <t>§ 86 (7)</t>
  </si>
  <si>
    <t>Budgetbericht</t>
  </si>
  <si>
    <t>jährlich mit BFG</t>
  </si>
  <si>
    <t>§ 42 (3)</t>
  </si>
  <si>
    <t>One-Sheeter (Deutsch aktualisiert, Englisch neu)</t>
  </si>
  <si>
    <t xml:space="preserve">Budgetbeilage-Eckwerte des Budgets </t>
  </si>
  <si>
    <t>§ 42 (4)</t>
  </si>
  <si>
    <t xml:space="preserve">Budgetbeilage-Öffentliche Schulden </t>
  </si>
  <si>
    <t xml:space="preserve">§ 42 (3) Z 6 </t>
  </si>
  <si>
    <t xml:space="preserve">Budgetbeilage-Budgetsichten </t>
  </si>
  <si>
    <t xml:space="preserve">Budgetbeilage-Europäische Union </t>
  </si>
  <si>
    <t>§ 42 (4) Z 4</t>
  </si>
  <si>
    <t xml:space="preserve">Budgetbeilage-Forschung und Entwicklung </t>
  </si>
  <si>
    <t xml:space="preserve">Budgetbeilage-Personalkapazitäten des Bundes </t>
  </si>
  <si>
    <t>BMF, BKA</t>
  </si>
  <si>
    <t xml:space="preserve">Budgetbeilage-Verwaltungsreform </t>
  </si>
  <si>
    <t xml:space="preserve">Budgetbeilage-Zahlungsströme zwischen den Gebietskörperschaften </t>
  </si>
  <si>
    <t xml:space="preserve">Budgetbeilage-Umweltschutz </t>
  </si>
  <si>
    <t xml:space="preserve">Budgetbeilage-Entwicklungszusammenarbeit </t>
  </si>
  <si>
    <t xml:space="preserve">Budgetbeilage-Beiträge an internationale Organisationen </t>
  </si>
  <si>
    <t>Budgetbeilage-Better Regulation</t>
  </si>
  <si>
    <t xml:space="preserve">Budgetbeilage-Infrastruktur </t>
  </si>
  <si>
    <t xml:space="preserve">Übersicht, der beim Bund in Verwendung stehenden Fahrzeuge </t>
  </si>
  <si>
    <t>Teilhefte</t>
  </si>
  <si>
    <t>Art. 51 (1) B-VG iVm § 42</t>
  </si>
  <si>
    <t>§ 43 (4)</t>
  </si>
  <si>
    <t>Verständigung vom Rücklagenstand</t>
  </si>
  <si>
    <t>30.1.</t>
  </si>
  <si>
    <t>§ 5 Rücklagen-Verordnung</t>
  </si>
  <si>
    <t xml:space="preserve">Forderungen, Stundungen etc </t>
  </si>
  <si>
    <t>31.3. erstmals 2014</t>
  </si>
  <si>
    <t>31.3.</t>
  </si>
  <si>
    <t>§ 47 (2) Z 1</t>
  </si>
  <si>
    <t>DB-Rücklagen, Neubewertungsrücklagen</t>
  </si>
  <si>
    <t>§ 47 (2) Z 2</t>
  </si>
  <si>
    <t>Gebarungsvollzug</t>
  </si>
  <si>
    <t>30.5./30.10.</t>
  </si>
  <si>
    <t>Ausgliederungsbericht</t>
  </si>
  <si>
    <t>Beratungen Budgetausschuss</t>
  </si>
  <si>
    <t>§ 42 (5)</t>
  </si>
  <si>
    <t>Budgetcontrolling</t>
  </si>
  <si>
    <t>§ 66 (3)</t>
  </si>
  <si>
    <t>Strategiebericht</t>
  </si>
  <si>
    <t>30.4.</t>
  </si>
  <si>
    <t>§ 14</t>
  </si>
  <si>
    <t>Controlling Vermögensrechnung</t>
  </si>
  <si>
    <t>15. des Monats</t>
  </si>
  <si>
    <t>§ 66 (2) + § 6 (1) ControllingVO</t>
  </si>
  <si>
    <t>HHFSt</t>
  </si>
  <si>
    <t>Bericht über Ergebnisse des Beteiligungs- und Finanzcontrolling</t>
  </si>
  <si>
    <t>§ 67 (4)</t>
  </si>
  <si>
    <t>Förderungsbericht</t>
  </si>
  <si>
    <t>31.12.</t>
  </si>
  <si>
    <t>§ 47 (3)</t>
  </si>
  <si>
    <t>langfristige Budgetprognose</t>
  </si>
  <si>
    <t>alle 3 Jahre</t>
  </si>
  <si>
    <t>§§ 15 (2),  121 (18)</t>
  </si>
  <si>
    <t>31.1.</t>
  </si>
  <si>
    <t>§ 82 (4)</t>
  </si>
  <si>
    <t>Finanzschulden und Währungstauschverträge</t>
  </si>
  <si>
    <t>§ 78 (5)</t>
  </si>
  <si>
    <t>Ende der Monate Februar, Mai, August und November</t>
  </si>
  <si>
    <t>Bericht zur Wirkungsorientierung</t>
  </si>
  <si>
    <t>30.10.</t>
  </si>
  <si>
    <t>Bericht zur internen Evaluierung</t>
  </si>
  <si>
    <t>30.5.</t>
  </si>
  <si>
    <t>Monatsberichte Personalstand</t>
  </si>
  <si>
    <t>5. des Folgemonats (Feb, Apr, Mai, Juli, Aug, Okt, Nov)</t>
  </si>
  <si>
    <t>§ 44 (10) +  § 4 (3) PersKapCoVo 2013</t>
  </si>
  <si>
    <t>Halbjahresbericht Aufnahme- und Pragmatisierungspolitik</t>
  </si>
  <si>
    <t>30.9.</t>
  </si>
  <si>
    <t>§ 44 (10) +  § 4 (2) und § 4 (5) lit a PersKapCoVo 2013</t>
  </si>
  <si>
    <t>Quartalsberichte Personalstand</t>
  </si>
  <si>
    <t>5. des Folgemonats (März, Juni, September)</t>
  </si>
  <si>
    <t>§ 44 (10) +  § 4 (4) PersKapCoVo 2013</t>
  </si>
  <si>
    <t>31.5.</t>
  </si>
  <si>
    <t>KLR-Ergebnisse</t>
  </si>
  <si>
    <t>auf Anforderung</t>
  </si>
  <si>
    <t>§ 110 (2) + § 96 (3) BHV 2013</t>
  </si>
  <si>
    <t>Controlling Ergebnisrechnung</t>
  </si>
  <si>
    <t>15.4, 15.7, 15.10, 15.11., 15.12., 15.1.</t>
  </si>
  <si>
    <t>§ 66 (2) + § 5 (1) ControllingVO</t>
  </si>
  <si>
    <t>Controlling Finanzierungsrechnung</t>
  </si>
  <si>
    <t>5.4. bis 5.1.</t>
  </si>
  <si>
    <t>§ 66 (2) + § 4 (2) ControllingVO</t>
  </si>
  <si>
    <t>Forderungen, Raten etc.</t>
  </si>
  <si>
    <t>Verfügungen nach §§ 73-76 (Forderungen des Bundes, Verfügungen von beweglichem und unbeweglichem Vermögen)</t>
  </si>
  <si>
    <t>15.4., 15.7., 15.10, 15.1.</t>
  </si>
  <si>
    <t>Monatsvoranschlag</t>
  </si>
  <si>
    <t>um den 20.</t>
  </si>
  <si>
    <t>§ 51 + Richtlinien &amp; Terminplan</t>
  </si>
  <si>
    <t>Ende des Monats</t>
  </si>
  <si>
    <t>§ 100</t>
  </si>
  <si>
    <t>nach Bedarf</t>
  </si>
  <si>
    <t xml:space="preserve">25. der Monate Februar, Mai, August und November </t>
  </si>
  <si>
    <t>§ 9 (2) Sachgüterübertragungsverordnung</t>
  </si>
  <si>
    <t>Erstellung WFA</t>
  </si>
  <si>
    <t>28./29.02.</t>
  </si>
  <si>
    <t>Daten
zu den Bundeshaftungen sind zumindest quartalsweise zu aktualisieren</t>
  </si>
  <si>
    <t>§ 56 (7) BHV 2013</t>
  </si>
  <si>
    <t>Abschluss von Versicherungsverträgen durch die Bundesverwaltung</t>
  </si>
  <si>
    <t>jährlich</t>
  </si>
  <si>
    <t>§ 6; § 70 Abs. 5 BHG 2013</t>
  </si>
  <si>
    <t>Inventur der Inventarsverwaltung (bewegliche,  unbewegliche Sachen, Bibliotheken)</t>
  </si>
  <si>
    <t>zumindest 1x in 5 Jahren</t>
  </si>
  <si>
    <t xml:space="preserve">§§ 24, 39 (4), 50 Bundesvermögensverwaltungsverordnung </t>
  </si>
  <si>
    <t>Inventur der Vorratsverwaltung</t>
  </si>
  <si>
    <t xml:space="preserve">§ 24, 39/4, 50 Bundesvermögensverwaltungsverordnung </t>
  </si>
  <si>
    <t>Prüfungsbericht bei Nachprüfung der Verrechnung durch BUHAG</t>
  </si>
  <si>
    <t>keine Frist</t>
  </si>
  <si>
    <t>§ 115 (3) (s. auch § 127 (2) BHV 2013 und §§ 128 BHV 2013)</t>
  </si>
  <si>
    <t>BH-AG</t>
  </si>
  <si>
    <t>Nutzung von Objekten der Burghauptmannschaft</t>
  </si>
  <si>
    <t>31.7.</t>
  </si>
  <si>
    <t>Burghauptmannschaft</t>
  </si>
  <si>
    <t>Bericht der Ausgegliederten über eigenen Unternehmens- und Finanzbericht</t>
  </si>
  <si>
    <t>Quartalsende</t>
  </si>
  <si>
    <t>§ 4 (7) Beteiligungs- und Finanzcontrolling-Verordnung</t>
  </si>
  <si>
    <t>Gesellschaften</t>
  </si>
  <si>
    <t>Ermittlung des tatsächlichen strukturellen Haushaltssaldos einschließlich Sozialversicherung</t>
  </si>
  <si>
    <t>§ 8 (2) SchuldenbremsenVO iVM § 18 Ö. Stabilitätspakt 2012</t>
  </si>
  <si>
    <t>Statistik Austria</t>
  </si>
  <si>
    <t>Ermittlung des Konjunktureffekts</t>
  </si>
  <si>
    <t>auch bis 30.9.?</t>
  </si>
  <si>
    <t>§ 5 (6) SchuldenbremsenVO</t>
  </si>
  <si>
    <t>unabhängige wissenschaftliche Institution</t>
  </si>
  <si>
    <t>Bericht Nr</t>
  </si>
  <si>
    <t>Ergebnis</t>
  </si>
  <si>
    <t>BMF (Sektion II)</t>
  </si>
  <si>
    <t>S_II</t>
  </si>
  <si>
    <t>Analyse- und Rechercheaufwand</t>
  </si>
  <si>
    <t>Auffwandstyp</t>
  </si>
  <si>
    <t>trifft voll zu</t>
  </si>
  <si>
    <t>trifft eher zu</t>
  </si>
  <si>
    <t>trifft eher nicht zu</t>
  </si>
  <si>
    <t>Auswahl Antworten</t>
  </si>
  <si>
    <t>Die Rücklagengebarung stärkt die Budgetdisziplin.</t>
  </si>
  <si>
    <t>Die Rücklagengebarung unterstützt einen flexiblen Ressourceneinsatz.</t>
  </si>
  <si>
    <t>Die Budgetplanung ist hinsichtlich der Entnahme von Rücklagen transparent.</t>
  </si>
  <si>
    <t>Rücklagen</t>
  </si>
  <si>
    <t>HHLO_alle</t>
  </si>
  <si>
    <t>S_II; HHLO_alle</t>
  </si>
  <si>
    <t>BKA; HHLO_alle</t>
  </si>
  <si>
    <t>nicht anzeigen</t>
  </si>
  <si>
    <t>Gruppeneinteilung</t>
  </si>
  <si>
    <t>Gruppe_4</t>
  </si>
  <si>
    <t>BA</t>
  </si>
  <si>
    <t>BHG 1986</t>
  </si>
  <si>
    <t>nein</t>
  </si>
  <si>
    <t>binnen 1 Monat nach Verfügung; anlassbezogen</t>
  </si>
  <si>
    <t>2. Etappe</t>
  </si>
  <si>
    <t>-</t>
  </si>
  <si>
    <t>BA und Pl. NR</t>
  </si>
  <si>
    <t>hhlO, RH</t>
  </si>
  <si>
    <t>NR</t>
  </si>
  <si>
    <t>NR, BReg, hhlO</t>
  </si>
  <si>
    <t>vorher</t>
  </si>
  <si>
    <t>Kontrolle und Recherche, ob es neue Einheiten gibt, die aufzunehmen wären (Nachfrage in den Fachabteilungen).</t>
  </si>
  <si>
    <t>Datenabfrage „Vermögens- und Ertragszahlen“ an Abt. I/5 (Christine Stich) ab Mitte August.</t>
  </si>
  <si>
    <t>Aktualisierung der Vermögens- und Ertragszahlen und der Zusammenfassungstabellen. Aktualisierung der Texte.</t>
  </si>
  <si>
    <t>Datenabfrage „Verflechtungen mit dem Bundesbudget“ an Abt. II/1 (Walter Gangl), sobald Werte für den BVA-E feststehen; Pensionszahlungen aus der Abt. II/5</t>
  </si>
  <si>
    <t>Aussenden der fertigen Tabellen an die jeweiligen Fachabteilungen zur Kontrolle und Freigabe.</t>
  </si>
  <si>
    <t>Akkordieren des Texts „Einstieg“ mit SC.</t>
  </si>
  <si>
    <t>Layoutierung (in pdf Druckformat) mit der Druckerei.</t>
  </si>
  <si>
    <t xml:space="preserve">BA  </t>
  </si>
  <si>
    <t>NR-A und Pl.NR</t>
  </si>
  <si>
    <t>1. Etappe</t>
  </si>
  <si>
    <t>kein bestimmter Adressat normiert - NR</t>
  </si>
  <si>
    <t>Beauftragung</t>
  </si>
  <si>
    <t>Druck</t>
  </si>
  <si>
    <t>Wico-Stelle</t>
  </si>
  <si>
    <t>hhlO</t>
  </si>
  <si>
    <t>BKA, BMF, RH</t>
  </si>
  <si>
    <t>Monatsnachweise</t>
  </si>
  <si>
    <t>§ 17 BHG  2013 iVm § 9 WFA-Grundsatzverordnung</t>
  </si>
  <si>
    <t>BMF,BKA</t>
  </si>
  <si>
    <t>sachlich zuständiges BM und BMF</t>
  </si>
  <si>
    <t>Österreichisches Koordinationskomitee und RH</t>
  </si>
  <si>
    <t>Monatserfolg</t>
  </si>
  <si>
    <t>Ressourcen-, Ziel- und Leistungsplan</t>
  </si>
  <si>
    <t>laufend</t>
  </si>
  <si>
    <t>Rücklagenentnahme</t>
  </si>
  <si>
    <t>§ 56</t>
  </si>
  <si>
    <t>WFA-Wirkungsorientierte Folgenabschätzung - einfache Regelungsvorhaben</t>
  </si>
  <si>
    <t>WFA-Wirkungsorientierte Folgenabschätzung - komplexe Regelungsvorhaben</t>
  </si>
  <si>
    <t>WFA-Wirkungsorientierte Folgenabschätzung - Vorhaben gem. 58 Abs. 2 BHG 2013</t>
  </si>
  <si>
    <t>Frequenz p.a. bzw. Fallzahl</t>
  </si>
  <si>
    <t>Ersteller-Abteilung</t>
  </si>
  <si>
    <t>Ersteller-Personen</t>
  </si>
  <si>
    <t>Empfänger</t>
  </si>
  <si>
    <t>IVP besteht seit</t>
  </si>
  <si>
    <t>Inhaltliche Veränderung</t>
  </si>
  <si>
    <t>Anm. II/11</t>
  </si>
  <si>
    <t>Eintragender</t>
  </si>
  <si>
    <t>Erhebungsdatum</t>
  </si>
  <si>
    <t>1.1 Status quo – Gesamtbewertung</t>
  </si>
  <si>
    <t>1.2 Qualitative Einschätzung des Nutzens</t>
  </si>
  <si>
    <t>1.3 Lösung – Maßnahmen</t>
  </si>
  <si>
    <t>2.1. Status quo – Gesamtbewertung</t>
  </si>
  <si>
    <t>2.2. Abschätzung des absoluten Verwaltungsaufwands (in VBÄ)</t>
  </si>
  <si>
    <t>Gesamtaufwand (wird berechnet)</t>
  </si>
  <si>
    <t>2.3. Qualitative Einschätzung des Verwaltungsaufwands</t>
  </si>
  <si>
    <t>2.4. Lösung – Maßnahmen</t>
  </si>
  <si>
    <t>2.5.P1- P-Schritt</t>
  </si>
  <si>
    <t>2.5.P1 - Aufwandstyp</t>
  </si>
  <si>
    <t>2.5.P2 - P-Schritt</t>
  </si>
  <si>
    <t>2.5.P2 - Aufwandstyp</t>
  </si>
  <si>
    <t>2.5.P3 - P-Schritt</t>
  </si>
  <si>
    <t>2.5.P3 - Aufwandstyp</t>
  </si>
  <si>
    <t>2.5.P4 - P-Schritt</t>
  </si>
  <si>
    <t>2.5.P4 - Aufwandstyp</t>
  </si>
  <si>
    <t>2.5.P5 - P-Schritt</t>
  </si>
  <si>
    <t>2.5.P5 - Aufwandstyp</t>
  </si>
  <si>
    <t>2.5.P6 - P-Schritt</t>
  </si>
  <si>
    <t>2.5.P6 - Aufwandstyp</t>
  </si>
  <si>
    <t>2.5.P7 - P-Schritt</t>
  </si>
  <si>
    <t>2.5.P7 - Aufwandstyp</t>
  </si>
  <si>
    <t>2.5.P8 - P-Schritt</t>
  </si>
  <si>
    <t>2.5.P8 - Aufwandstyp</t>
  </si>
  <si>
    <t>2.5.P9 - P-Schritt</t>
  </si>
  <si>
    <t>2.5.P9 - Aufwandstyp</t>
  </si>
  <si>
    <t>2.5.P10 - P-Schritt</t>
  </si>
  <si>
    <t>2.5.P10 - Aufwandstyp</t>
  </si>
  <si>
    <t>3.1. Status quo – Gesamtbewertung</t>
  </si>
  <si>
    <t>3.2 Qualitative Einschätzung der Verständlichkeit/Lesbarkeit</t>
  </si>
  <si>
    <t>3.3 Lösung – Maßnahmen</t>
  </si>
  <si>
    <t>4. Anregungen für Fragestellungen für die Ressorts</t>
  </si>
  <si>
    <t xml:space="preserve"> </t>
  </si>
  <si>
    <t>Nutzen Empfänger</t>
  </si>
  <si>
    <t>Maßnahmen</t>
  </si>
  <si>
    <t>S II schätzt auch Ressortaufwand</t>
  </si>
  <si>
    <t>Anmerkung zur Klassifizierung</t>
  </si>
  <si>
    <t>Bericht/Verwaltungsaufwand/Empfänger/Verwender</t>
  </si>
  <si>
    <t>Recherche und inhaltliche Analyse von Informationen und Daten</t>
  </si>
  <si>
    <t>2.5.P1 - Anzeige</t>
  </si>
  <si>
    <t>2.5.P2 - Anzeige</t>
  </si>
  <si>
    <t>2.5.P3 - Anzeige</t>
  </si>
  <si>
    <t>2.5.P4 - Anzeige</t>
  </si>
  <si>
    <t>2.5.P5 - Anzeige</t>
  </si>
  <si>
    <t>2.5.P6 - Anzeige</t>
  </si>
  <si>
    <t>2.5.P7 - Anzeige</t>
  </si>
  <si>
    <t>2.5.P8 - Anzeige</t>
  </si>
  <si>
    <t>2.5.P9 - Anzeige</t>
  </si>
  <si>
    <t>2.5.P10 - Anzeige</t>
  </si>
  <si>
    <r>
      <rPr>
        <b/>
        <sz val="11"/>
        <color theme="1"/>
        <rFont val="Calibri"/>
        <family val="2"/>
        <scheme val="minor"/>
      </rPr>
      <t>Erläuterung</t>
    </r>
    <r>
      <rPr>
        <b/>
        <sz val="9"/>
        <color theme="1"/>
        <rFont val="Calibri"/>
        <family val="2"/>
        <scheme val="minor"/>
      </rPr>
      <t xml:space="preserve">
(Doppelklick in das Feld; Absätze: ALT+Enter)</t>
    </r>
  </si>
  <si>
    <t>Ggf. Rücksprache mit der Ressort-Budgetabteilung</t>
  </si>
  <si>
    <t>Kurze Meldung an II/1</t>
  </si>
  <si>
    <t>Verzeichnis veranschlagter Konten (VVK)</t>
  </si>
  <si>
    <t>Analyse des Bedarfs je Konto</t>
  </si>
  <si>
    <t>Plausibilitätscheck (ob gesetzliche Verpflichtungen, politische Vorgaben,… ausreichend dotiert sind, ob z.B. zweckgebundene Gebarungen korrekt veranschlagt wurden etc.)</t>
  </si>
  <si>
    <t>Abstimmung und/oder Qualitätssicherung mit externen Stellen (zB Ressorts); Übermittlung</t>
  </si>
  <si>
    <t>Inhaltliche Erstellung des Berichts („vorläufiger Erfolg“, Personal-Kapitel, allgemeiner Teil auf Basis der Ressorteingaben und der Daten der Notifikation; Zulieferung der Fachabteilungen)</t>
  </si>
  <si>
    <t>Abstimmung der HHLO-Texte  mit den HHLOs</t>
  </si>
  <si>
    <t>Aktualisierungen auf Basis neuerer Daten (zB. WIFO-Prognose)</t>
  </si>
  <si>
    <t>Eingabe in IT-Tool bzw. technische Erstellung (Layout etc.)</t>
  </si>
  <si>
    <t>Abstimmung des Berichts intern (Sektionschef, polit. Ebene)</t>
  </si>
  <si>
    <t>Eingabe des freigegebenen Texts im IT-Tool für den Strategiebericht</t>
  </si>
  <si>
    <t>Analyse des Standes der Aufwendungen/Erträge im SAP durch HHLO-Budgetabteilung</t>
  </si>
  <si>
    <t>Einholen und Zusammenfassen von Meldungen/Begründungen der HHLO-Fachabteilungen</t>
  </si>
  <si>
    <t>Kontrolle auf Plausibilität durch HHLO-Budgetabteilung</t>
  </si>
  <si>
    <t>Eingabe und Übergabe der Daten ins PBCT</t>
  </si>
  <si>
    <t>Inhaltliche Analyse und Recherche von Daten</t>
  </si>
  <si>
    <t>Ggf. Abstimmung mit den Ressorts zur Klärung allf. Differenzen</t>
  </si>
  <si>
    <t>Eingabe und Übergabe der Daten ins PBCT, Email an II/8</t>
  </si>
  <si>
    <t>Laufende Dokumentation der vorgenommenen Verfügungen entsprechend der erforderlichen Information wie in Artikel III der Richtlinie zur Erstellung des Berichts gemäß § 47 Abs 2 Z 1 BHG 2013 spezifiziert</t>
  </si>
  <si>
    <t>Aufforderung der HHLO-Budgetabteilung zur Meldung der erforderlichen Information</t>
  </si>
  <si>
    <t>Zusammenfassung und Plausibilitätscheck durch HHLO-Budgetabteilung</t>
  </si>
  <si>
    <t>Eingabe und Übermittlung der Anlage zur entsprechenden Richtlinie an das BMF</t>
  </si>
  <si>
    <t>Laufende Dokumentation der vorgenommenen Verfügungen entsprechend der erforderlichen Information wie in Anlage 3 der ControllingVO spezifiziert</t>
  </si>
  <si>
    <t>Plausibilitätscheck durch HHLO-Budgetabteilung</t>
  </si>
  <si>
    <t>Aufforderung der HHLO-Budgetabteilung an HHLO-Fachabteilungen zur Meldung von Mittelbedarf</t>
  </si>
  <si>
    <t>Eingabe ins SAP</t>
  </si>
  <si>
    <t>Eingabe und Übermittlung der Fälligkeitsliste ans BMF</t>
  </si>
  <si>
    <t>Plausibilitätscheck</t>
  </si>
  <si>
    <t>Gespräche mit den Ressorts zur Abstimmung/Klärung aller offenen Punkte</t>
  </si>
  <si>
    <t>Ggf. Korrektur durch Befüllung des MVA-Abstriches</t>
  </si>
  <si>
    <t>Übermittlung von Fälligkeitsliste und MVA-Abstrich an II/1</t>
  </si>
  <si>
    <t>Planung des Projekts: Zielformulierung im Ressort mit anschließender Sondierung des Marktes, Abstimmung der fin. Möglichkeiten mit Ressort-Budgetabteilung, Mitbefassung des BMF bei Vorhaben gem. § 58 (2)</t>
  </si>
  <si>
    <t>Vor Umsetzung: Auftragsvergabe, ggf. Ausschreibung mit anschließender  Prüfung und Empfehlung</t>
  </si>
  <si>
    <t>Ggf. Vorabstimmung mit dem BMF</t>
  </si>
  <si>
    <t>Aufbereitung eines ELAKs zur Befassung des BMF mit Darstellung des Sachverhaltes, WFA etc., ggf. Mitbefassung der WiCo im BKA</t>
  </si>
  <si>
    <t>Vorabstimmung mit den Ressorts</t>
  </si>
  <si>
    <t>Inhaltliche Prüfung des Antrags</t>
  </si>
  <si>
    <t>Prüfung formaler Kriterien (z.B. im Zusammenhang mit der WFA)</t>
  </si>
  <si>
    <t>Verfassen von Sachverhaltsdarstellung und Erledigung</t>
  </si>
  <si>
    <t>Prüfung der Möglichkeit Mittel umzuschichten durch die HHLO-Budgetabteilung</t>
  </si>
  <si>
    <t>Aufbereitung eines ELAKs zur Befassung des BMF mit Darstellung des Sachverhalts, Befüllung des Standard-MVÜ-Excels</t>
  </si>
  <si>
    <t>Inhaltliche Analyse und Recherche von Informationen und Daten</t>
  </si>
  <si>
    <t>Abstimmung und Qualitätssicherung intern</t>
  </si>
  <si>
    <t>Abstimmung und Qualitätssicherung mit externer Stelle (zB BMF/BKA); Übermittlung</t>
  </si>
  <si>
    <t>Inhaltliche Prüfung anhand der Unterlagen und der WFA (zB Wirkungsorientierung, Effizienz etc.)</t>
  </si>
  <si>
    <t>Qualitätssicherung der WFAs durch BMF/BKA; Einvernehmensherstellung</t>
  </si>
  <si>
    <t xml:space="preserve"> Abstimmung von HHLO-Budgetabteilung und HHLO-Fachabteilungt bzgl. Höhe der und Begründung für  die Rücklagenentnahme</t>
  </si>
  <si>
    <t>§ 45</t>
  </si>
  <si>
    <t>Transparenz Rücklagenentnahme</t>
  </si>
  <si>
    <t xml:space="preserve">Verfahren Rücklagenentnahme </t>
  </si>
  <si>
    <t xml:space="preserve">Sonstiges </t>
  </si>
  <si>
    <t>BMF (als HHLO)</t>
  </si>
  <si>
    <t>A)</t>
  </si>
  <si>
    <t xml:space="preserve">Beurteilen Sie bitte die folgenden Aussagen: </t>
  </si>
  <si>
    <t>§ 17 iVm § 9 WFA-Grundsatzverordnung</t>
  </si>
  <si>
    <t>§ 44 (10) +  § 4 (2) und § 4 (5) lit a und b PersKapCoVo 2013</t>
  </si>
  <si>
    <t>Bericht über die Aufnahme- und Pragmatisierungspolitik des Bundes (Halbjahres- und Jahresbericht)</t>
  </si>
  <si>
    <t>Weitere Themen</t>
  </si>
  <si>
    <t>Spalte1</t>
  </si>
  <si>
    <t>Anreizwirkung zur Rücklagenbildung</t>
  </si>
  <si>
    <t>1-Veranschlagung - Kern (BFG/BFRG)</t>
  </si>
  <si>
    <t>Budgetaufteilung im PBCT</t>
  </si>
  <si>
    <t>2-Veranschlagung - Budgetbeilagen</t>
  </si>
  <si>
    <t>3-Veranschlagung - sonstige</t>
  </si>
  <si>
    <t>5-Vollzug</t>
  </si>
  <si>
    <t>Aufbereitung des Sachverhalts durch HHLO-Fachabteilung</t>
  </si>
  <si>
    <t>7-Wirkungsorientierung -&amp; steuerung</t>
  </si>
  <si>
    <t>8-sonstige Berichte</t>
  </si>
  <si>
    <t>Controlling</t>
  </si>
  <si>
    <t>Analyse des Standes der Auszahlungen/Einzahlungen im SAP durch HHLO-Budgetabteilung</t>
  </si>
  <si>
    <t>Personal</t>
  </si>
  <si>
    <t>sonstige Berichte</t>
  </si>
  <si>
    <t>Sortierung im Fragebogen</t>
  </si>
  <si>
    <r>
      <t xml:space="preserve">Thema </t>
    </r>
    <r>
      <rPr>
        <b/>
        <sz val="9"/>
        <rFont val="Calibri"/>
        <family val="2"/>
        <scheme val="minor"/>
      </rPr>
      <t>(Link)</t>
    </r>
  </si>
  <si>
    <t>Budgetbericht - § 42 (3)</t>
  </si>
  <si>
    <t>One-Sheeter (Deutsch aktualisiert, Englisch neu) - § 42 (3)</t>
  </si>
  <si>
    <t>Strategiebericht - § 14</t>
  </si>
  <si>
    <t>Teilhefte - Art. 51 (1) B-VG iVm § 42</t>
  </si>
  <si>
    <t>Verzeichnis veranschlagter Konten (VVK) - § 43 (4)</t>
  </si>
  <si>
    <t xml:space="preserve">Budgetbeilage-Beiträge an internationale Organisationen  - </t>
  </si>
  <si>
    <t xml:space="preserve">Budgetbeilage-Better Regulation - </t>
  </si>
  <si>
    <t xml:space="preserve">Budgetbeilage-Budgetsichten  - </t>
  </si>
  <si>
    <t>Budgetbeilage-Eckwerte des Budgets  - § 42 (4)</t>
  </si>
  <si>
    <t xml:space="preserve">Budgetbeilage-Entwicklungszusammenarbeit  - </t>
  </si>
  <si>
    <t>Budgetbeilage-Europäische Union  - § 42 (4) Z 4</t>
  </si>
  <si>
    <t>Budgetbeilage-Forschung und Entwicklung  - § 42 (4)</t>
  </si>
  <si>
    <t xml:space="preserve">Budgetbeilage-Infrastruktur  - </t>
  </si>
  <si>
    <t xml:space="preserve">Budgetbeilage-Öffentliche Schulden  - § 42 (3) Z 6 </t>
  </si>
  <si>
    <t>Budgetbeilage-Personalkapazitäten des Bundes  - § 42 (4)</t>
  </si>
  <si>
    <t xml:space="preserve">Budgetbeilage-Umweltschutz  - </t>
  </si>
  <si>
    <t xml:space="preserve">Budgetbeilage-Verwaltungsreform  - </t>
  </si>
  <si>
    <t>Budgetbeilage-Zahlungsströme zwischen den Gebietskörperschaften  - § 42 (4)</t>
  </si>
  <si>
    <t>Monatsvoranschlag - § 51 + Richtlinien &amp; Terminplan</t>
  </si>
  <si>
    <t>DB-Rücklagen, Neubewertungsrücklagen - § 47 (2) Z 2</t>
  </si>
  <si>
    <t>Mittelverwendungsbindung - § 52 (2)</t>
  </si>
  <si>
    <t>Mittelverwendungsüberschreitung - § 54 (12) + § 6 MVÜ-VO</t>
  </si>
  <si>
    <t>Rücklagenentnahme - § 56</t>
  </si>
  <si>
    <t>Verhängung von Sanktionen - § 86 (7)</t>
  </si>
  <si>
    <t>Vorbelastungen - § 60</t>
  </si>
  <si>
    <t>Erstellung WFA - § 17 BHG  2013 iVm § 9 WFA-Grundsatzverordnung</t>
  </si>
  <si>
    <t>Ressourcen-, Ziel- und Leistungsplan - § 45</t>
  </si>
  <si>
    <t>WFA-Wirkungsorientierte Folgenabschätzung - einfache Regelungsvorhaben - § 17 iVm § 9 WFA-Grundsatzverordnung</t>
  </si>
  <si>
    <t>WFA-Wirkungsorientierte Folgenabschätzung - komplexe Regelungsvorhaben - § 17 iVm § 9 WFA-Grundsatzverordnung</t>
  </si>
  <si>
    <t>WFA-Wirkungsorientierte Folgenabschätzung - Vorhaben gem. 58 Abs. 2 BHG 2013 - § 17 iVm § 9 WFA-Grundsatzverordnung</t>
  </si>
  <si>
    <t>langfristige Budgetprognose - §§ 15 (2),  121 (18)</t>
  </si>
  <si>
    <t>Prüfungsbericht bei Nachprüfung der Verrechnung durch BUHAG - § 115 (3) (s. auch § 127 (2) BHV 2013 und §§ 128 BHV 2013)</t>
  </si>
  <si>
    <t>Bericht über Ergebnisse des Beteiligungs- und Finanzcontrolling - § 67 (4)</t>
  </si>
  <si>
    <t>Budgetcontrolling - § 66 (3)</t>
  </si>
  <si>
    <t>Controlling Ergebnisrechnung - § 66 (2) + § 5 (1) ControllingVO</t>
  </si>
  <si>
    <t>Controlling Finanzierungsrechnung - § 66 (2) + § 4 (2) ControllingVO</t>
  </si>
  <si>
    <t>Controlling Vermögensrechnung - § 66 (2) + § 6 (1) ControllingVO</t>
  </si>
  <si>
    <t>Bericht der Ausgegliederten über eigenen Unternehmens- und Finanzbericht - § 4 (7) Beteiligungs- und Finanzcontrolling-Verordnung</t>
  </si>
  <si>
    <t>Ermittlung des Konjunktureffekts - § 5 (6) SchuldenbremsenVO</t>
  </si>
  <si>
    <t>Ermittlung des tatsächlichen strukturellen Haushaltssaldos einschließlich Sozialversicherung - § 8 (2) SchuldenbremsenVO iVM § 18 Ö. Stabilitätspakt 2012</t>
  </si>
  <si>
    <t xml:space="preserve">Inventur der Inventarsverwaltung (bewegliche,  unbewegliche Sachen, Bibliotheken) - §§ 24, 39 (4), 50 Bundesvermögensverwaltungsverordnung </t>
  </si>
  <si>
    <t xml:space="preserve">Inventur der Vorratsverwaltung - § 24, 39/4, 50 Bundesvermögensverwaltungsverordnung </t>
  </si>
  <si>
    <t>KLR-Ergebnisse - § 110 (2) + § 96 (3) BHV 2013</t>
  </si>
  <si>
    <t>Monatsnachweise - § 100</t>
  </si>
  <si>
    <t>Verständigung vom Rücklagenstand - § 5 Rücklagen-Verordnung</t>
  </si>
  <si>
    <t>Bericht über die Aufnahme- und Pragmatisierungspolitik des Bundes (Halbjahres- und Jahresbericht) - § 44 (10) +  § 4 (2) und § 4 (5) lit a und b PersKapCoVo 2013</t>
  </si>
  <si>
    <t>Halbjahresbericht Aufnahme- und Pragmatisierungspolitik - § 44 (10) +  § 4 (2) und § 4 (5) lit a PersKapCoVo 2013</t>
  </si>
  <si>
    <t>Monatsberichte Personalstand - § 44 (10) +  § 4 (3) PersKapCoVo 2013</t>
  </si>
  <si>
    <t>Quartalsberichte Personalstand - § 44 (10) +  § 4 (4) PersKapCoVo 2013</t>
  </si>
  <si>
    <t>Abschluss von Versicherungsverträgen durch die Bundesverwaltung - § 6; § 70 Abs. 5 BHG 2013</t>
  </si>
  <si>
    <t>Ausgliederungsbericht - § 42 (5)</t>
  </si>
  <si>
    <t>Finanzschulden und Währungstauschverträge - § 78 (5)</t>
  </si>
  <si>
    <t>Förderungsbericht - § 47 (3)</t>
  </si>
  <si>
    <t>Übersicht</t>
  </si>
  <si>
    <t>Technische Erläuterungen zum Fragebogen</t>
  </si>
  <si>
    <t>Evaluierung der Haushaltsrechtsreform gem. Arbeitsprogramm der österreichischen Bundesregierung 2013-2018</t>
  </si>
  <si>
    <t>Ausfüllen und Eingabe der Daten in technische Systeme (ohne Analyse)</t>
  </si>
  <si>
    <t>Verfassen des Berichts</t>
  </si>
  <si>
    <t>Abstimmung und/oder Qualitätssicherung intern durch Fachabteilungen</t>
  </si>
  <si>
    <t>Abstimmung und/oder Qualitätssicherung intern durch Abt.-Leitung; Übermittlung</t>
  </si>
  <si>
    <t>Vorläufiger Gebarungserfolg</t>
  </si>
  <si>
    <t>Herstellung des Einvernehmens bei Vorhaben, Vorbelastungen</t>
  </si>
  <si>
    <t>§ 60; Vorhabensverordnung</t>
  </si>
  <si>
    <t>Mittelverwendungsüberschreitung (inkl. Rücklagenentnahme und Mittelumschichtungen mit Genehmigung)</t>
  </si>
  <si>
    <t>§§ 54, 56 u. 53</t>
  </si>
  <si>
    <t>Aufbereitung eines ELAKs zur Befassung des BMF mit Darstellung des Sachverhalts;  Befüllung des Standard-MVÜ-Excels</t>
  </si>
  <si>
    <t>Mittelumschichtung - Information an BMF/RH (ohne Genehmigung BMF)</t>
  </si>
  <si>
    <t>§ 53 (4)</t>
  </si>
  <si>
    <t>Informationsmeldung an das BMF/den RH</t>
  </si>
  <si>
    <t>Vorläufiger Gebarungserfolg - § 47 (2) Z 1</t>
  </si>
  <si>
    <t>Herstellung des Einvernehmens bei Vorhaben, Vorbelastungen - § 60; Vorhabensverordnung</t>
  </si>
  <si>
    <t>Mittelverwendungsüberschreitung (inkl. Rücklagenentnahme und Mittelumschichtungen mit Genehmigung) - §§ 54, 56 u. 53</t>
  </si>
  <si>
    <t>Mittelumschichtung - Information an BMF/RH (ohne Genehmigung BMF) - § 53 (4)</t>
  </si>
  <si>
    <t xml:space="preserve">Vorschlag 1
</t>
  </si>
  <si>
    <r>
      <t xml:space="preserve">Bericht* </t>
    </r>
    <r>
      <rPr>
        <sz val="9"/>
        <color theme="1"/>
        <rFont val="Calibri"/>
        <family val="2"/>
        <scheme val="minor"/>
      </rPr>
      <t>(Link)</t>
    </r>
  </si>
  <si>
    <t>* Die Fundestelle bezieht sich auf das Bundeshaushaltsgesetz 2013, sofern nicht eine andere Rechtsgrundlage angeführt wurde.</t>
  </si>
  <si>
    <t>Analyse</t>
  </si>
  <si>
    <t>Berichtserfassung; Politische Akkordierung</t>
  </si>
  <si>
    <t>Definition und Aktualisierung der Angaben zur Wirkungsorientierung und Erläuterungen zum Budget</t>
  </si>
  <si>
    <t>Abstimmung der Angaben zur Wirkungsorientierung  im HHLO</t>
  </si>
  <si>
    <t>Eingabe in IT-Tool Wirkungsorientierte Haushaltsführung (WHHF)</t>
  </si>
  <si>
    <t>Externe Qualitätssicherung (optional)</t>
  </si>
  <si>
    <t>Plausiblitätscheck der eingegebenen Zahlen, Angaben zur Wirkungsorientierung und Erläuterungen zum Budget</t>
  </si>
  <si>
    <t>C)</t>
  </si>
  <si>
    <t>Abschließend besteht die Möglichkeit, insbesondere zu den zuvor behandelten Themen (siehe Fragebogenteile A - Rücklagen, B - Berichte) ergänzende Ausführungen zu machen. Bitte beschreiben Sie, wo Ihrer Ansicht nach Verbesserungsbedarf besteht und mit welchen Maßnahmen eine Verbesserung erreicht werden kann!</t>
  </si>
  <si>
    <t>Monatserfolg - -</t>
  </si>
  <si>
    <t>Frage 3.1 Kategorie</t>
  </si>
  <si>
    <t>Frage 3.2 Kategorie</t>
  </si>
  <si>
    <t>Frage 3.3 Kategorie</t>
  </si>
  <si>
    <t>Frage 3.4 Kategorie</t>
  </si>
  <si>
    <t>Frage 3.5 Kategorie</t>
  </si>
  <si>
    <t>Frage 3.6 Kategorie</t>
  </si>
  <si>
    <t>Frage 3.7 Kategorie</t>
  </si>
  <si>
    <t>Frage 3.8 Kategorie</t>
  </si>
  <si>
    <t>Frage 3.9 Kategorie</t>
  </si>
  <si>
    <t>Frage 3.10 Kategorie</t>
  </si>
  <si>
    <t>Frage 3.1 Beschreibung</t>
  </si>
  <si>
    <t>Frage 3.2 Beschreibung</t>
  </si>
  <si>
    <t>Frage 3.3 Beschreibung</t>
  </si>
  <si>
    <t>Frage 3.4 Beschreibung</t>
  </si>
  <si>
    <t>Frage 3.5 Beschreibung</t>
  </si>
  <si>
    <t>Frage 3.6 Beschreibung</t>
  </si>
  <si>
    <t>Frage 3.7 Beschreibung</t>
  </si>
  <si>
    <t>Frage 3.8 Beschreibung</t>
  </si>
  <si>
    <t>Frage 3.9 Beschreibung</t>
  </si>
  <si>
    <t>Frage 3.10 Beschreibung</t>
  </si>
  <si>
    <t>Frage 3.1 Verbesserungspotential</t>
  </si>
  <si>
    <t>Frage 3.2 Verbesserungspotential</t>
  </si>
  <si>
    <t>Frage 3.3 Verbesserungspotential</t>
  </si>
  <si>
    <t>Frage 3.4 Verbesserungspotential</t>
  </si>
  <si>
    <t>Frage 3.5 Verbesserungspotential</t>
  </si>
  <si>
    <t>Frage 3.6 Verbesserungspotential</t>
  </si>
  <si>
    <t>Frage 3.7 Verbesserungspotential</t>
  </si>
  <si>
    <t>Frage 3.8 Verbesserungspotential</t>
  </si>
  <si>
    <t>Frage 3.9 Verbesserungspotential</t>
  </si>
  <si>
    <t>Frage 3.10 Verbesserungspotential</t>
  </si>
  <si>
    <t>Frage 1.1</t>
  </si>
  <si>
    <t>Frage 1.2</t>
  </si>
  <si>
    <t>Frage 1.3</t>
  </si>
  <si>
    <t>Frage 1.4</t>
  </si>
  <si>
    <t>Frage 1.5</t>
  </si>
  <si>
    <t>Frage 1.6</t>
  </si>
  <si>
    <t>Frage 1.7</t>
  </si>
  <si>
    <t>Frage 1.8</t>
  </si>
  <si>
    <t>Frage 1.9</t>
  </si>
  <si>
    <t>Frage 1.10</t>
  </si>
  <si>
    <t>Frage 2.1</t>
  </si>
  <si>
    <t>Frage 2.2</t>
  </si>
  <si>
    <t>Frage 2.3</t>
  </si>
  <si>
    <t xml:space="preserve">Beschreibung der Maßnahme
</t>
  </si>
  <si>
    <t xml:space="preserve">Beschreibung des Verbesserungsbedarfs
</t>
  </si>
  <si>
    <t>Gesamt in h</t>
  </si>
  <si>
    <t>Gruppeneinteilung grob:</t>
  </si>
  <si>
    <t>Gruppeneinteilung grob</t>
  </si>
  <si>
    <t>Empfänger/Verwender</t>
  </si>
  <si>
    <t>teils/teils</t>
  </si>
  <si>
    <t>Kategorie</t>
  </si>
  <si>
    <t>Beschreibung</t>
  </si>
  <si>
    <t>Verbesserungspotential</t>
  </si>
  <si>
    <t>Kopieranweisung: Nur jene Zeilen in die Rohdatensammlung kopieren, die auch ausgefüllt wurden!</t>
  </si>
  <si>
    <t>Beschreibung des Verbesserungsbedarfs</t>
  </si>
  <si>
    <t>Beschreibung der Maßnahme</t>
  </si>
  <si>
    <t>Ressort_1</t>
  </si>
  <si>
    <t>Ressort_2</t>
  </si>
  <si>
    <t>Ressort_3</t>
  </si>
  <si>
    <t>OO_1</t>
  </si>
  <si>
    <t>OO_2</t>
  </si>
  <si>
    <t>Clusterung</t>
  </si>
  <si>
    <t>Ressort_1; OO_1</t>
  </si>
  <si>
    <t>Ressort_2; OO_1</t>
  </si>
  <si>
    <t>Ressort_2; OO_2</t>
  </si>
  <si>
    <t>Ressort_3; OO_2</t>
  </si>
  <si>
    <t>S_II; Ressort_1; OO_1</t>
  </si>
  <si>
    <t>S_II; Ressort_2; OO_1</t>
  </si>
  <si>
    <t>S_II; Ressort_2; OO_2</t>
  </si>
  <si>
    <t>S_II; Ressort_3; OO_2</t>
  </si>
  <si>
    <t>BKA; Ressort_1; OO_1</t>
  </si>
  <si>
    <t>BKA; Ressort_2; OO_1</t>
  </si>
  <si>
    <t>BKA; Ressort_2; OO_2</t>
  </si>
  <si>
    <t>BKA; Ressort_3; OO_2</t>
  </si>
  <si>
    <t>Cluster_Liste</t>
  </si>
  <si>
    <t>Frage</t>
  </si>
  <si>
    <t>Antwort</t>
  </si>
  <si>
    <t>Erläuterung</t>
  </si>
  <si>
    <t xml:space="preserve">Die Abwicklung des Verfahrens bei der Entnahme von Rücklagen (insbesondere Verbindlichkeitenprüfung) entspricht den Anforderungen eines flexiblen Budgetvollzugs. </t>
  </si>
  <si>
    <t xml:space="preserve">Derzeit...
</t>
  </si>
  <si>
    <t>hoch</t>
  </si>
  <si>
    <t>gering</t>
  </si>
  <si>
    <t>Fragestellung</t>
  </si>
  <si>
    <t>Abstimmung und/oder Qualitätssicherung intern bzw. Kabinett</t>
  </si>
  <si>
    <t>§ 69 (5) BHG 2013 und die entsprechende VO dazu</t>
  </si>
  <si>
    <t>Gibt Sury am 25.6. bekannt</t>
  </si>
  <si>
    <t>Bundeshaftungen (BMF an NR)</t>
  </si>
  <si>
    <t>Bundeshaftungen (HHLO an BMF)</t>
  </si>
  <si>
    <t>§ 6 (3) + § 6 (4) Leistungsabgeltungs-VO</t>
  </si>
  <si>
    <t>Erstellung Anbotsliste für Sachgüterübertragungen (HHLO an BMF)</t>
  </si>
  <si>
    <t>Verfassen des Änderungsbedarfs zum vorjährigen Förderungsbericht (ohne Analyse)</t>
  </si>
  <si>
    <t>Abstimmung und/oder Qualitätssicherung mit BMF; Übermittlung</t>
  </si>
  <si>
    <t>Qualitätssicherung der Ressortdaten</t>
  </si>
  <si>
    <t>Eintragung der QS-Ressortdaten in EDV</t>
  </si>
  <si>
    <t>Abstimmung des Berichts intern u. mit Fachabteilungen</t>
  </si>
  <si>
    <t>Sammeln von Daten</t>
  </si>
  <si>
    <t>Übermittlung</t>
  </si>
  <si>
    <t>Echtkosten</t>
  </si>
  <si>
    <t>SeitenxPreis/Seite</t>
  </si>
  <si>
    <t>§ 47 (1)</t>
  </si>
  <si>
    <t>§ 18 (5) iVm  § 68 (3) und § 6 (1) Wirkungscontrollingverordnung - § 11 WFA-GV</t>
  </si>
  <si>
    <t>seitenxPreis/Seite</t>
  </si>
  <si>
    <t>Bericht gem. § 66 (2) + § 6 (3) ControllingVO</t>
  </si>
  <si>
    <t>Bericht gem. § 47 (2) 2. Satz iVm § 121 (18)</t>
  </si>
  <si>
    <t>Bericht gem. § 73 (1)</t>
  </si>
  <si>
    <t>Übersicht, der beim Bund in Verwendung stehenden Fahrzeuge  - § 69 (5) BHG 2013 und die entsprechende VO dazu</t>
  </si>
  <si>
    <t>Gebarungsvollzug - § 47 (1)</t>
  </si>
  <si>
    <t>Bundeshaftungen (BMF an NR) - § 82 (4)</t>
  </si>
  <si>
    <t>Bundeshaftungen (HHLO an BMF) - § 56 (7) BHV 2013</t>
  </si>
  <si>
    <t>Nutzung von Objekten der Burghauptmannschaft - § 6 (3) + § 6 (4) Leistungsabgeltungs-VO</t>
  </si>
  <si>
    <t>Verfügungen nach §§ 73-76 (Forderungen des Bundes, Verfügungen von beweglichem und unbeweglichem Vermögen) - Bericht gem. § 66 (2) + § 6 (3) ControllingVO</t>
  </si>
  <si>
    <t>Forderungen, Stundungen etc  - Bericht gem. § 47 (2) 2. Satz iVm § 121 (18)</t>
  </si>
  <si>
    <t>Erstellung Anbotsliste für Sachgüterübertragungen (HHLO an BMF) - § 9 (2) Sachgüterübertragungsverordnung</t>
  </si>
  <si>
    <t>Forderungen, Raten etc. - Bericht gem. § 73 (1)</t>
  </si>
  <si>
    <t>Bezeichnung Thema</t>
  </si>
  <si>
    <r>
      <t xml:space="preserve">Wo besteht Ihrer Ansicht nach Verbesserungsbedarf und mit welchen Maßnahmen kann eine Verbesserung erreicht werden? 
</t>
    </r>
    <r>
      <rPr>
        <sz val="10"/>
        <color theme="1"/>
        <rFont val="Calibri"/>
        <family val="2"/>
        <scheme val="minor"/>
      </rPr>
      <t xml:space="preserve">- Wie kann die Anreizwirkung verbessert werden?  
- Wie kann die Transparenz hinsichtlich der geplanten Entnahme von Rücklagen erhöht werden?  
- Wie kann das Verfahren zur Entnahme von Rücklagen optimiert werden? </t>
    </r>
  </si>
  <si>
    <t xml:space="preserve">
</t>
  </si>
  <si>
    <t>Dieser Bericht wird nicht erhoben (zB weil noch keine Erfahrungen; weil mit anderem Bericht miterhoben).</t>
  </si>
  <si>
    <t xml:space="preserve">Zeit in h </t>
  </si>
  <si>
    <t>(1680 h = 1 VBÄ)</t>
  </si>
  <si>
    <t>Laufende Erfassung von Daten, Belegen und Verrechnung (nicht zu berücksichtigen)</t>
  </si>
  <si>
    <t>trifft gar nicht zu</t>
  </si>
  <si>
    <t>B)</t>
  </si>
  <si>
    <r>
      <t xml:space="preserve">Berichte </t>
    </r>
    <r>
      <rPr>
        <b/>
        <sz val="14"/>
        <color theme="1"/>
        <rFont val="Calibri"/>
        <family val="2"/>
        <scheme val="minor"/>
      </rPr>
      <t>(Verwaltungsaufwand/Übersichtlichkeit/Lesbarkeit)</t>
    </r>
  </si>
  <si>
    <t>Spalte2</t>
  </si>
  <si>
    <t>weitere Vorschäge</t>
  </si>
  <si>
    <t>Vorschlag 1</t>
  </si>
  <si>
    <t>Beurteilen Sie bitte:</t>
  </si>
  <si>
    <t>Nutzen (Aussagekraft/Steuerungsrelevanz)</t>
  </si>
  <si>
    <t>Übersichtlichkeit und Lesbarkeit</t>
  </si>
  <si>
    <t>sehr hoch</t>
  </si>
  <si>
    <r>
      <t xml:space="preserve">Verbesserungspotential </t>
    </r>
    <r>
      <rPr>
        <b/>
        <sz val="10"/>
        <color theme="1"/>
        <rFont val="Calibri"/>
        <family val="2"/>
        <scheme val="minor"/>
      </rPr>
      <t>der Maßnnahme</t>
    </r>
  </si>
  <si>
    <t>Auswahl Antworten 1-5</t>
  </si>
  <si>
    <t>sehr gering</t>
  </si>
  <si>
    <t>Verwenden Sie die Informationen (auch) in Ihrer Organisation?</t>
  </si>
  <si>
    <t>post.EHHRR@bmf.gv.at</t>
  </si>
  <si>
    <r>
      <t xml:space="preserve"> Verbesserungspotential</t>
    </r>
    <r>
      <rPr>
        <b/>
        <sz val="10"/>
        <color theme="1"/>
        <rFont val="Calibri"/>
        <family val="2"/>
        <scheme val="minor"/>
      </rPr>
      <t xml:space="preserve"> 
der Maßnnahme</t>
    </r>
  </si>
  <si>
    <t xml:space="preserve">Kategorie </t>
  </si>
  <si>
    <t xml:space="preserve">Vorschlag 1  bzw. weitere Vorschläge
</t>
  </si>
  <si>
    <r>
      <t xml:space="preserve">Schulungsbedarf </t>
    </r>
    <r>
      <rPr>
        <sz val="10"/>
        <color theme="1"/>
        <rFont val="Calibri"/>
        <family val="2"/>
        <scheme val="minor"/>
      </rPr>
      <t>(über das bestehende Angebot der Verwaltungsakademie des Bundes hinausgehend)</t>
    </r>
  </si>
  <si>
    <r>
      <t xml:space="preserve">Verbesserungspotential 
</t>
    </r>
    <r>
      <rPr>
        <b/>
        <sz val="9"/>
        <color theme="1"/>
        <rFont val="Calibri"/>
        <family val="2"/>
        <scheme val="minor"/>
      </rPr>
      <t>der Maßnahme</t>
    </r>
  </si>
  <si>
    <t>UAG-Verantwortliche</t>
  </si>
  <si>
    <t>Zeit in h eingeben</t>
  </si>
  <si>
    <t>Anzahl eingeben</t>
  </si>
  <si>
    <r>
      <t xml:space="preserve">Erläuterung 
</t>
    </r>
    <r>
      <rPr>
        <b/>
        <sz val="9"/>
        <color theme="1"/>
        <rFont val="Calibri"/>
        <family val="2"/>
        <scheme val="minor"/>
      </rPr>
      <t>(Doppelklick in das Feld; Absätze: ALT+Enter)</t>
    </r>
  </si>
  <si>
    <t xml:space="preserve">Bitte versuchen Sie den Verwaltungsaufwand abzuschätzen, der für die Berichtserstellung PRO BERICHT in Ihrer Organisation notwendig ist. </t>
  </si>
  <si>
    <t>Durchführung der internen Evaluierungen (für den Bericht zur internen Evaluierung)</t>
  </si>
  <si>
    <t>Bitte versuchen Sie den Verwaltungsaufwand abzuschätzen, der für die Berichtserstellung PRO interner Evaluierung in Ihrer Organisation notwendig ist. 
- Hinweis: bei der Auswertung wird dieser durchschn. Aufwand mit der FALLZAHL hochgerechnet (jährl. Aufwand)</t>
  </si>
  <si>
    <t>Bitte versuchen Sie den Verwaltungsaufwand abzuschätzen, der für die Berichtserstellung PRO WFA in Ihrer Organisation notwendig ist.
- Hinweis: bei der Auswertung wird dieser durchschn. Aufwand mit der FALLZAHL hochgerechnet (jährl. Aufwand)</t>
  </si>
  <si>
    <t>Durchführung der internen Evaluierungen (für den Bericht zur internen Evaluierung) - § 18 (5) iVm  § 68 (3) und § 6 (1) Wirkungscontrollingverordnung - § 11 WFA-GV</t>
  </si>
  <si>
    <t>Ausfüllendes haushaltsleitendes Organ:</t>
  </si>
  <si>
    <t>Bitte versuchen Sie den Verwaltungsaufwand abzuschätzen, der für die Berichtserstellung PRO EINZELNEM Bericht in Ihrer Organisation notwendig ist.
- Hinweis: bei der Auswertung wird dieser durchschn. Aufwand mit der BERICHTSFREQUENZ hochgerechnet (jährl. Aufwand)</t>
  </si>
  <si>
    <t>Bitte versuchen Sie den Verwaltungsaufwand abzuschätzen, der für die Berichtserstellung PRO EINZELNEM Bericht in Ihrer Organisation notwendig ist.
- Hinweis: bei der Auswertung wird dieser durchschn. Aufwand mit der FALLZAHL hochgerechnet (jährl. Aufwand)</t>
  </si>
  <si>
    <t>VBÄ</t>
  </si>
  <si>
    <t>Bewertete Maßnahmen</t>
  </si>
  <si>
    <t>D</t>
  </si>
  <si>
    <t>G</t>
  </si>
  <si>
    <t>'B) Berichte'!</t>
  </si>
  <si>
    <t>f</t>
  </si>
  <si>
    <t>hier werden die Zellbezüge berechnet, sodass die VBÄ und Bewerteten Maßnahmen wiedergegeben werden</t>
  </si>
  <si>
    <r>
      <t xml:space="preserve">- </t>
    </r>
    <r>
      <rPr>
        <b/>
        <sz val="10"/>
        <color theme="1"/>
        <rFont val="Calibri"/>
        <family val="2"/>
        <scheme val="minor"/>
      </rPr>
      <t>Auswahlfelder</t>
    </r>
    <r>
      <rPr>
        <sz val="10"/>
        <color theme="1"/>
        <rFont val="Calibri"/>
        <family val="2"/>
        <scheme val="minor"/>
      </rPr>
      <t xml:space="preserve"> sind 1 x anzuwählen und eine Antwort aus der Liste auszuwählen</t>
    </r>
  </si>
  <si>
    <r>
      <rPr>
        <b/>
        <sz val="10"/>
        <color theme="1"/>
        <rFont val="Calibri"/>
        <family val="2"/>
        <scheme val="minor"/>
      </rPr>
      <t xml:space="preserve">RÜCKFRAGEN und HILFE - </t>
    </r>
    <r>
      <rPr>
        <sz val="10"/>
        <color theme="1"/>
        <rFont val="Calibri"/>
        <family val="2"/>
        <scheme val="minor"/>
      </rPr>
      <t>Anfragen bitte an:</t>
    </r>
  </si>
  <si>
    <t>Nutzen (Aussagekraft/ Steuerungsrelevanz)</t>
  </si>
  <si>
    <t>2, aber falsch?</t>
  </si>
  <si>
    <t>Bitte versuchen Sie den Verwaltungsaufwand abzuschätzen, der für die Erstellung der Ressourcen-, Ziel- und Leistungspläne INSGESAMT  in Ihrer Organisation notwendig ist.</t>
  </si>
  <si>
    <r>
      <t xml:space="preserve">- </t>
    </r>
    <r>
      <rPr>
        <b/>
        <sz val="10"/>
        <color theme="1"/>
        <rFont val="Calibri"/>
        <family val="2"/>
        <scheme val="minor"/>
      </rPr>
      <t>Hellgrüne Felder</t>
    </r>
    <r>
      <rPr>
        <sz val="10"/>
        <color theme="1"/>
        <rFont val="Calibri"/>
        <family val="2"/>
        <scheme val="minor"/>
      </rPr>
      <t xml:space="preserve"> sind Antwortfelder, die - sofern betroffen - befüllt werden sollten.
- Zum </t>
    </r>
    <r>
      <rPr>
        <b/>
        <sz val="10"/>
        <color theme="1"/>
        <rFont val="Calibri"/>
        <family val="2"/>
        <scheme val="minor"/>
      </rPr>
      <t>Schreiben</t>
    </r>
    <r>
      <rPr>
        <sz val="10"/>
        <color theme="1"/>
        <rFont val="Calibri"/>
        <family val="2"/>
        <scheme val="minor"/>
      </rPr>
      <t xml:space="preserve"> in Textfelder  muss IMMER ein  Doppelklick in das Textfeld vorgenommen werden.
- </t>
    </r>
    <r>
      <rPr>
        <b/>
        <sz val="10"/>
        <color theme="1"/>
        <rFont val="Calibri"/>
        <family val="2"/>
        <scheme val="minor"/>
      </rPr>
      <t>Absätze in Textfelder</t>
    </r>
    <r>
      <rPr>
        <sz val="10"/>
        <color theme="1"/>
        <rFont val="Calibri"/>
        <family val="2"/>
        <scheme val="minor"/>
      </rPr>
      <t xml:space="preserve"> können über "ALT+Enter" erstellt werden
- </t>
    </r>
    <r>
      <rPr>
        <b/>
        <sz val="10"/>
        <color theme="1"/>
        <rFont val="Calibri"/>
        <family val="2"/>
        <scheme val="minor"/>
      </rPr>
      <t>Einfügen</t>
    </r>
    <r>
      <rPr>
        <sz val="10"/>
        <color theme="1"/>
        <rFont val="Calibri"/>
        <family val="2"/>
        <scheme val="minor"/>
      </rPr>
      <t xml:space="preserve"> von Texten zB aus Word: zuerst Doppelklick in Textfeld, anschließend als Text einfügen. Bei bloßem „Aktivieren“ des Erläuterungsfelds und anschließendem Einfügen erfolgt ggbfs. eine Sperre des Felds.
- </t>
    </r>
    <r>
      <rPr>
        <b/>
        <sz val="10"/>
        <color theme="1"/>
        <rFont val="Calibri"/>
        <family val="2"/>
        <scheme val="minor"/>
      </rPr>
      <t>Aufzählungszeichen</t>
    </r>
    <r>
      <rPr>
        <sz val="10"/>
        <color theme="1"/>
        <rFont val="Calibri"/>
        <family val="2"/>
        <scheme val="minor"/>
      </rPr>
      <t xml:space="preserve"> können über Hochkomma (') zu Zellenbeginn erstellt werden: </t>
    </r>
    <r>
      <rPr>
        <b/>
        <sz val="10"/>
        <color theme="1"/>
        <rFont val="Calibri"/>
        <family val="2"/>
        <scheme val="minor"/>
      </rPr>
      <t>'</t>
    </r>
    <r>
      <rPr>
        <sz val="10"/>
        <color theme="1"/>
        <rFont val="Calibri"/>
        <family val="2"/>
        <scheme val="minor"/>
      </rPr>
      <t>- Aufzählungsbeginn</t>
    </r>
  </si>
  <si>
    <t>Besteht aus Ihrer Sicht noch Schulungsbedarf in Bezug auf das neue Haushaltsrecht? Wenn ja, in welchen Bereichen?</t>
  </si>
  <si>
    <t>BKA; S_II</t>
  </si>
  <si>
    <t>BKA; S_II; HHLO_alle</t>
  </si>
  <si>
    <t>2 (weil Zusammengefasst)</t>
  </si>
  <si>
    <t>BKA bzw. HHLOs</t>
  </si>
  <si>
    <t>BKA (als HHLO)</t>
  </si>
  <si>
    <t>BKA (als Berichtsersteller)</t>
  </si>
  <si>
    <t>Qualitätssicherung der WFAs durch BMF</t>
  </si>
  <si>
    <t>Qualitätssicherung der WFAs durch BKA-WiCo</t>
  </si>
  <si>
    <t xml:space="preserve">Abstimmung und Qualitätssicherung mit externer Stelle (zB BMF/BKA); Aufbereitung eines ELAKS zur Befassung BMF; Einvernehmensherstellung mit BMF </t>
  </si>
  <si>
    <t>Analyse- und Rechercheaufwand im BMF</t>
  </si>
  <si>
    <t>Bürokratieaufwand (Abstimmung, Qualitätssicherung etc.) im BMF</t>
  </si>
  <si>
    <t>BMWFW (Wissenschaft und Forschung)</t>
  </si>
  <si>
    <t>BMWFW (Wirtschaft)</t>
  </si>
  <si>
    <t>ZUSÄTZLICH: Analyse- und Rechercheaufwand der HHLOs</t>
  </si>
  <si>
    <t>ZUSÄTZLICH: Bürokratieaufwand (Übermittlung, Abstimmung etc.) der HHLOs</t>
  </si>
  <si>
    <t>ja (S_II)</t>
  </si>
  <si>
    <t>nein (S_II)</t>
  </si>
  <si>
    <t>nein (S_II; HHLO_alle)</t>
  </si>
  <si>
    <t>Erstellen der Informationen durch die haushaltsführenden Stellen</t>
  </si>
  <si>
    <t>Informationen von haushaltsführenden Stellen einholen;  Prüfung der Daten und zusammenfassende Darstellung</t>
  </si>
  <si>
    <t>ZUSÄTZLICH: Analyse- und Rechercheaufwand im BMF (I/7, III)</t>
  </si>
  <si>
    <t>ZUSÄTZLICH: Bürokratieaufwand (Übermittlung, Abstimmung etc.) im BMF (I/7, III)</t>
  </si>
  <si>
    <t>Abstimmungsprozesse zwischen betroffenen HHLO-Fachabteilungen bzw. haushaltsführenden Stellen und HHLO-Budgetabteilung</t>
  </si>
  <si>
    <t>nein (HHLO_alle)</t>
  </si>
  <si>
    <t>nein (BKA)</t>
  </si>
  <si>
    <t>nein (BKA; HHLO_alle; S_II)</t>
  </si>
  <si>
    <t>ZUSÄTZLICH: Analyse- und Rechercheaufwand im BMF (I/7)</t>
  </si>
  <si>
    <t>ZUSÄTZLICH: Bürokratieaufwand (Übermittlung, Abstimmung etc.) im BMF (I/7)</t>
  </si>
  <si>
    <t>ZUSÄTZLICH: Analyse- und Rechercheaufwand der BUHAG</t>
  </si>
  <si>
    <t>ZUSÄTZLICH: Bürokratieaufwand (Übermittlung, Abstimmung etc.) der BUHAG</t>
  </si>
  <si>
    <t>ZUSÄTZLICH: Analyse- und Rechercheaufwand der Burghauptmannschaft</t>
  </si>
  <si>
    <t>ZUSÄTZLICH: Bürokratieaufwand (Übermittlung, Abstimmung etc.) der Burghauptmannschaft</t>
  </si>
  <si>
    <t>nein (HHLO eigener Bericht)</t>
  </si>
  <si>
    <t>Inhaltliche Analyse von Informationen und Daten</t>
  </si>
  <si>
    <t>Eingabe und Übergabe der Daten in PBCT</t>
  </si>
  <si>
    <t>Ja (BKA; S_II)</t>
  </si>
  <si>
    <t>nein (s_II)</t>
  </si>
  <si>
    <t>Fertigen Bericht an Kabinette zur Freigabe; Druckfreigabe an Druckerei via Abt. II/1 (Barbara Sufajzl-Zuwah)</t>
  </si>
  <si>
    <t>ZUSÄTZLICH: Analyse- und Rechercheaufwand in Abt. I/5 bzw. Sektion III</t>
  </si>
  <si>
    <t>ZUSÄTZLICH: Bürokratieaufwand in Abt. I/5 bzw. Sektion III</t>
  </si>
  <si>
    <t>ZUSÄTZLICH: Analyse- und Rechercheaufwand in der ÖBFA</t>
  </si>
  <si>
    <t>ZUSÄTZLICH: Bürokratieaufwand in der ÖBFA</t>
  </si>
  <si>
    <t>Aufbereitung der Informationen und Daten</t>
  </si>
  <si>
    <r>
      <rPr>
        <b/>
        <sz val="12"/>
        <color theme="1"/>
        <rFont val="Calibri"/>
        <family val="2"/>
        <scheme val="minor"/>
      </rPr>
      <t>Wo besteht Ihrer Ansicht nach Verbesserungsbedarf und mit welchen Maßnahmen kann eine Verbesserung erreicht werden?</t>
    </r>
    <r>
      <rPr>
        <b/>
        <sz val="11"/>
        <color theme="1"/>
        <rFont val="Calibri"/>
        <family val="2"/>
        <scheme val="minor"/>
      </rPr>
      <t xml:space="preserve"> 
</t>
    </r>
    <r>
      <rPr>
        <sz val="9"/>
        <color theme="1"/>
        <rFont val="Calibri"/>
        <family val="2"/>
        <scheme val="minor"/>
      </rPr>
      <t>- Wie kann der Verwaltungsaufwand reduziert werden (bei Beibehaltung oder Verbesserung der Qualität der Informationen)? 
- Wie können die Übersichtlichkeit und die Lesbarkeit erhöht werden?
- Wie kann der Nutzen (Aussagekraft/Steuerungsrelevanz) erhöht werden?</t>
    </r>
  </si>
  <si>
    <t>Bitte versuchen Sie den Verwaltungsaufwand abzuschätzen, der für die Berichtserstellung PRO TEILHEFT in Ihrer Organisation notwendig ist. Nicht anzusetzen ist der Aufwand für die Eingabe der Budgetbeträge.
Hinweis: bei der Auswertung wird dieser durschn. Aufwand mit der Anzahl der Teilhefte hochgerechnet.</t>
  </si>
  <si>
    <t>§ 68 (5) und § 7 (5) Wirkungscontrollingverordnung</t>
  </si>
  <si>
    <t>§ 18 (5) iVm  § 68 (5) und § 7 (6) Wirkungscontrollingverordnung</t>
  </si>
  <si>
    <t>Bitte versuchen Sie den Verwaltungsaufwand abzuschätzen, der für die Berichtserstellung PRO WFA bzw. EU-WFA in Ihrer Organisation notwendig ist. 
Als einfache Regelungsvorhaben sind solche zu verstehen, die zB. finanzielle Auswirkungen unter 1 Mio. Euro und keine wesentlichen Auswirkungen in den Wirkungsdimensionen gem. WFA-GV aufweisen; bzw. die WFA für EU-Vorhaben.
- Hinweis: bei der Auswertung wird dieser durchschn. Aufwand mit der FALLZAHL hochgerechnet (jährl. Aufwand)</t>
  </si>
  <si>
    <t>Bitte versuchen Sie den Verwaltungsaufwand abzuschätzen, der für die Berichtserstellung PRO WFA bzw. EU-WFA  in Ihrer Organisation notwendig ist. 
Als komplexe Regelungsvorhaben sind jene zu verstehen, die zB. finanzielle Auswirkungen über 1 Mio. Euro und/oder wesentliche Auswirkungen in den Wirkungsdimensionen gem. WFA-GV aufweisen.
- Hinweis: bei der Auswertung wird dieser durchschn. Aufwand mit der FALLZAHL hochgerechnet (jährl. Aufwand)</t>
  </si>
  <si>
    <t xml:space="preserve">Erstellung Gesamtanbotsliste für Sachgüterübertragungen </t>
  </si>
  <si>
    <t>§ 9 (1)  u. (2)  Sachgüterübertragungsverordnung</t>
  </si>
  <si>
    <t>Bericht zur Wirkungsorientierung - § 68 (5) und § 7 (5) Wirkungscontrollingverordnung</t>
  </si>
  <si>
    <t>Bericht zur internen Evaluierung - § 18 (5) iVm  § 68 (5) und § 7 (6) Wirkungscontrollingverordnung</t>
  </si>
  <si>
    <t>Erstellung Gesamtanbotsliste für Sachgüterübertragungen  - § 9 (1)  u. (2)  Sachgüterübertragungsverordnung</t>
  </si>
  <si>
    <t>§ 68 (5) und § 7 (1) Wirkungscontrollingverordnung</t>
  </si>
  <si>
    <t>Bericht zur Wirkungsorientierung - § 68 (5) und § 7 (1) Wirkungscontrollingverordnung</t>
  </si>
  <si>
    <t>Version 1.0</t>
  </si>
  <si>
    <t>Bitte versuchen Sie den Verwaltungsaufwand abzuschätzen, der für die Berichtserstellung PRO TEILHEFT in Ihrer Organisation notwendig ist. Nicht anzusetzen ist der Aufwand für die Eingabe der Budgetbeträge.
Hinweis: bei der Auswertung wird dieser durchschn. Aufwand mit der Anzahl der Teilhefte hochgerechnet.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</si>
</sst>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_-* #,##0.0_-;\-* #,##0.0_-;_-* &quot;-&quot;??_-;_-@_-"/>
    <numFmt numFmtId="165" formatCode="_-* #,##0_-;\-* #,##0_-;_-* &quot;-&quot;??_-;_-@_-"/>
  </numFmts>
  <fonts count="4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theme="1" tint="0.34998626667073579"/>
      <name val="Calibri"/>
      <family val="2"/>
      <scheme val="minor"/>
    </font>
    <font>
      <b/>
      <sz val="18"/>
      <color theme="1"/>
      <name val="Calibri"/>
      <family val="2"/>
      <scheme val="minor"/>
    </font>
    <font>
      <b/>
      <sz val="14"/>
      <color theme="1"/>
      <name val="Calibri"/>
      <family val="2"/>
      <scheme val="minor"/>
    </font>
    <font>
      <b/>
      <sz val="9"/>
      <color theme="1"/>
      <name val="Calibri"/>
      <family val="2"/>
      <scheme val="minor"/>
    </font>
    <font>
      <sz val="9"/>
      <color indexed="81"/>
      <name val="Tahoma"/>
      <family val="2"/>
    </font>
    <font>
      <b/>
      <sz val="9"/>
      <color indexed="81"/>
      <name val="Tahoma"/>
      <family val="2"/>
    </font>
    <font>
      <sz val="9"/>
      <color theme="1" tint="0.499984740745262"/>
      <name val="Calibri"/>
      <family val="2"/>
      <scheme val="minor"/>
    </font>
    <font>
      <b/>
      <sz val="12"/>
      <color theme="1"/>
      <name val="Calibri"/>
      <family val="2"/>
      <scheme val="minor"/>
    </font>
    <font>
      <u/>
      <sz val="11"/>
      <color theme="10"/>
      <name val="Calibri"/>
      <family val="2"/>
      <scheme val="minor"/>
    </font>
    <font>
      <b/>
      <sz val="16"/>
      <color theme="1"/>
      <name val="Calibri"/>
      <family val="2"/>
      <scheme val="minor"/>
    </font>
    <font>
      <b/>
      <sz val="12"/>
      <name val="Calibri"/>
      <family val="2"/>
      <scheme val="minor"/>
    </font>
    <font>
      <b/>
      <u/>
      <sz val="12"/>
      <color rgb="FFC00000"/>
      <name val="Calibri"/>
      <family val="2"/>
      <scheme val="minor"/>
    </font>
    <font>
      <b/>
      <sz val="10"/>
      <color theme="1"/>
      <name val="Calibri"/>
      <family val="2"/>
      <scheme val="minor"/>
    </font>
    <font>
      <sz val="10"/>
      <color rgb="FF000000"/>
      <name val="Arial Unicode MS"/>
      <family val="2"/>
    </font>
    <font>
      <b/>
      <sz val="8"/>
      <color theme="0"/>
      <name val="Calibri"/>
      <family val="2"/>
      <scheme val="minor"/>
    </font>
    <font>
      <b/>
      <sz val="8"/>
      <color theme="1"/>
      <name val="Calibri"/>
      <family val="2"/>
      <scheme val="minor"/>
    </font>
    <font>
      <sz val="8"/>
      <color theme="1"/>
      <name val="Calibri"/>
      <family val="2"/>
      <scheme val="minor"/>
    </font>
    <font>
      <b/>
      <sz val="11"/>
      <color theme="1"/>
      <name val="Calibri"/>
      <family val="2"/>
    </font>
    <font>
      <sz val="11"/>
      <name val="Calibri"/>
      <family val="2"/>
      <scheme val="minor"/>
    </font>
    <font>
      <b/>
      <sz val="12"/>
      <color theme="1"/>
      <name val="Calibri"/>
      <family val="2"/>
      <scheme val="minor"/>
    </font>
    <font>
      <b/>
      <sz val="11"/>
      <color theme="0" tint="-0.499984740745262"/>
      <name val="Calibri"/>
      <family val="2"/>
      <scheme val="minor"/>
    </font>
    <font>
      <sz val="9"/>
      <color theme="0" tint="-0.499984740745262"/>
      <name val="Calibri"/>
      <family val="2"/>
      <scheme val="minor"/>
    </font>
    <font>
      <i/>
      <sz val="11"/>
      <color theme="1"/>
      <name val="Calibri"/>
      <family val="2"/>
      <scheme val="minor"/>
    </font>
    <font>
      <b/>
      <sz val="12"/>
      <color theme="0"/>
      <name val="Calibri"/>
      <family val="2"/>
      <scheme val="minor"/>
    </font>
    <font>
      <u/>
      <sz val="11"/>
      <color theme="0"/>
      <name val="Calibri"/>
      <family val="2"/>
      <scheme val="minor"/>
    </font>
    <font>
      <b/>
      <sz val="9"/>
      <name val="Calibri"/>
      <family val="2"/>
      <scheme val="minor"/>
    </font>
    <font>
      <sz val="9"/>
      <color theme="1"/>
      <name val="Calibri"/>
      <family val="2"/>
      <scheme val="minor"/>
    </font>
    <font>
      <sz val="10"/>
      <color theme="1"/>
      <name val="Calibri"/>
      <family val="2"/>
      <scheme val="minor"/>
    </font>
    <font>
      <sz val="11"/>
      <color theme="10"/>
      <name val="Calibri"/>
      <family val="2"/>
      <scheme val="minor"/>
    </font>
    <font>
      <b/>
      <sz val="12"/>
      <color theme="1"/>
      <name val="Calibri"/>
      <family val="2"/>
      <scheme val="minor"/>
    </font>
    <font>
      <sz val="8"/>
      <color theme="1" tint="0.499984740745262"/>
      <name val="Calibri"/>
      <family val="2"/>
      <scheme val="minor"/>
    </font>
    <font>
      <sz val="8"/>
      <color theme="0"/>
      <name val="Calibri"/>
      <family val="2"/>
      <scheme val="minor"/>
    </font>
    <font>
      <b/>
      <sz val="16"/>
      <color theme="3" tint="0.59999389629810485"/>
      <name val="Calibri"/>
      <family val="2"/>
      <scheme val="minor"/>
    </font>
    <font>
      <sz val="9"/>
      <name val="Calibri"/>
      <family val="2"/>
      <scheme val="minor"/>
    </font>
    <font>
      <sz val="8"/>
      <color theme="0" tint="-0.14999847407452621"/>
      <name val="Calibri"/>
      <family val="2"/>
      <scheme val="minor"/>
    </font>
    <font>
      <b/>
      <u/>
      <sz val="9"/>
      <color rgb="FFC00000"/>
      <name val="Calibri"/>
      <family val="2"/>
      <scheme val="minor"/>
    </font>
    <font>
      <b/>
      <sz val="12"/>
      <color theme="1"/>
      <name val="Calibri"/>
      <family val="2"/>
      <scheme val="minor"/>
    </font>
    <font>
      <sz val="11"/>
      <color theme="0" tint="-0.34998626667073579"/>
      <name val="Calibri"/>
      <family val="2"/>
      <scheme val="minor"/>
    </font>
    <font>
      <sz val="9"/>
      <color theme="0"/>
      <name val="Calibri"/>
      <family val="2"/>
      <scheme val="minor"/>
    </font>
    <font>
      <sz val="11"/>
      <color theme="0"/>
      <name val="Calibri"/>
      <scheme val="minor"/>
    </font>
  </fonts>
  <fills count="16">
    <fill>
      <patternFill patternType="none"/>
    </fill>
    <fill>
      <patternFill patternType="gray125"/>
    </fill>
    <fill>
      <patternFill patternType="solid">
        <fgColor theme="6" tint="0.7999816888943144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59999389629810485"/>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8" tint="0.79998168889431442"/>
        <bgColor indexed="65"/>
      </patternFill>
    </fill>
    <fill>
      <patternFill patternType="solid">
        <fgColor rgb="FFFFFF00"/>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9" tint="0.59999389629810485"/>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double">
        <color theme="1" tint="0.499984740745262"/>
      </left>
      <right style="double">
        <color theme="1" tint="0.499984740745262"/>
      </right>
      <top style="double">
        <color theme="1" tint="0.499984740745262"/>
      </top>
      <bottom style="double">
        <color theme="1" tint="0.499984740745262"/>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bottom/>
      <diagonal/>
    </border>
    <border>
      <left style="thin">
        <color indexed="64"/>
      </left>
      <right/>
      <top style="hair">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theme="6"/>
      </left>
      <right style="thin">
        <color theme="6"/>
      </right>
      <top style="thin">
        <color theme="6"/>
      </top>
      <bottom style="thin">
        <color theme="6"/>
      </bottom>
      <diagonal/>
    </border>
    <border>
      <left style="thin">
        <color theme="6"/>
      </left>
      <right style="thin">
        <color theme="6"/>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double">
        <color theme="1" tint="0.499984740745262"/>
      </right>
      <top style="thin">
        <color theme="1"/>
      </top>
      <bottom style="thin">
        <color theme="1"/>
      </bottom>
      <diagonal/>
    </border>
  </borders>
  <cellStyleXfs count="8">
    <xf numFmtId="0" fontId="0" fillId="0" borderId="0"/>
    <xf numFmtId="43" fontId="1" fillId="0" borderId="0" applyFont="0" applyFill="0" applyBorder="0" applyAlignment="0" applyProtection="0"/>
    <xf numFmtId="0" fontId="13" fillId="0" borderId="0" applyNumberFormat="0" applyFill="0" applyBorder="0" applyAlignment="0" applyProtection="0"/>
    <xf numFmtId="0" fontId="4"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4" fillId="10" borderId="0" applyNumberFormat="0" applyBorder="0" applyAlignment="0" applyProtection="0"/>
    <xf numFmtId="0" fontId="1" fillId="11" borderId="0" applyNumberFormat="0" applyBorder="0" applyAlignment="0" applyProtection="0"/>
  </cellStyleXfs>
  <cellXfs count="184">
    <xf numFmtId="0" fontId="0" fillId="0" borderId="0" xfId="0"/>
    <xf numFmtId="0" fontId="0" fillId="0" borderId="0" xfId="0" quotePrefix="1"/>
    <xf numFmtId="0" fontId="0" fillId="0" borderId="0" xfId="0" applyFill="1"/>
    <xf numFmtId="0" fontId="3" fillId="3" borderId="1" xfId="0" applyFont="1" applyFill="1" applyBorder="1" applyAlignment="1">
      <alignment horizontal="right" vertical="top" wrapText="1"/>
    </xf>
    <xf numFmtId="0" fontId="0" fillId="0" borderId="0" xfId="0" applyAlignment="1">
      <alignment horizontal="right"/>
    </xf>
    <xf numFmtId="0" fontId="0" fillId="2" borderId="1" xfId="0" applyFill="1" applyBorder="1" applyAlignment="1" applyProtection="1">
      <alignment horizontal="right" vertical="top" wrapText="1"/>
      <protection locked="0"/>
    </xf>
    <xf numFmtId="49" fontId="0" fillId="2" borderId="1" xfId="0" quotePrefix="1" applyNumberFormat="1" applyFill="1" applyBorder="1" applyAlignment="1" applyProtection="1">
      <alignment horizontal="left" vertical="top" wrapText="1"/>
      <protection locked="0"/>
    </xf>
    <xf numFmtId="49" fontId="0" fillId="2" borderId="1" xfId="0" applyNumberFormat="1" applyFill="1" applyBorder="1" applyAlignment="1" applyProtection="1">
      <alignment horizontal="left" vertical="top" wrapText="1"/>
      <protection locked="0"/>
    </xf>
    <xf numFmtId="0" fontId="0" fillId="5" borderId="0" xfId="0" applyFill="1" applyAlignment="1">
      <alignment horizontal="right" vertical="top"/>
    </xf>
    <xf numFmtId="0" fontId="0" fillId="5" borderId="0" xfId="0" applyFill="1" applyAlignment="1">
      <alignment horizontal="right"/>
    </xf>
    <xf numFmtId="0" fontId="0" fillId="5" borderId="0" xfId="0" applyFill="1"/>
    <xf numFmtId="0" fontId="5" fillId="5" borderId="0" xfId="0" applyFont="1" applyFill="1" applyBorder="1" applyAlignment="1">
      <alignment horizontal="right"/>
    </xf>
    <xf numFmtId="0" fontId="5" fillId="5" borderId="0" xfId="0" applyFont="1" applyFill="1" applyBorder="1" applyAlignment="1">
      <alignment wrapText="1"/>
    </xf>
    <xf numFmtId="0" fontId="0" fillId="5" borderId="0" xfId="0" applyFill="1" applyAlignment="1">
      <alignment wrapText="1"/>
    </xf>
    <xf numFmtId="0" fontId="11" fillId="5" borderId="0" xfId="0" applyFont="1" applyFill="1" applyBorder="1" applyAlignment="1">
      <alignment horizontal="right"/>
    </xf>
    <xf numFmtId="0" fontId="0" fillId="5" borderId="6" xfId="0" applyFill="1" applyBorder="1" applyAlignment="1">
      <alignment wrapText="1"/>
    </xf>
    <xf numFmtId="0" fontId="0" fillId="5" borderId="6" xfId="0" applyFill="1" applyBorder="1" applyAlignment="1">
      <alignment vertical="top" wrapText="1"/>
    </xf>
    <xf numFmtId="0" fontId="0" fillId="5" borderId="8" xfId="0" applyFill="1" applyBorder="1" applyAlignment="1">
      <alignment wrapText="1"/>
    </xf>
    <xf numFmtId="0" fontId="12" fillId="3" borderId="1" xfId="0" applyFont="1" applyFill="1" applyBorder="1" applyAlignment="1">
      <alignment vertical="top" wrapText="1"/>
    </xf>
    <xf numFmtId="0" fontId="16" fillId="4" borderId="9" xfId="2" applyFont="1" applyFill="1" applyBorder="1" applyAlignment="1" applyProtection="1">
      <alignment horizontal="center" vertical="center"/>
      <protection locked="0"/>
    </xf>
    <xf numFmtId="0" fontId="0" fillId="5" borderId="5" xfId="0" applyFill="1" applyBorder="1" applyAlignment="1">
      <alignment wrapText="1"/>
    </xf>
    <xf numFmtId="0" fontId="3" fillId="0" borderId="1" xfId="0" applyFont="1" applyFill="1" applyBorder="1" applyAlignment="1">
      <alignment horizontal="right" vertical="top" wrapText="1"/>
    </xf>
    <xf numFmtId="0" fontId="3" fillId="0" borderId="0" xfId="0" applyFont="1" applyFill="1" applyBorder="1" applyAlignment="1">
      <alignment horizontal="right" vertical="top" wrapText="1"/>
    </xf>
    <xf numFmtId="0" fontId="8" fillId="0" borderId="0" xfId="0" applyFont="1" applyFill="1" applyBorder="1" applyAlignment="1">
      <alignment horizontal="right" vertical="top" wrapText="1"/>
    </xf>
    <xf numFmtId="0" fontId="3" fillId="0" borderId="2" xfId="0" applyFont="1" applyFill="1" applyBorder="1" applyAlignment="1">
      <alignment horizontal="right" vertical="top" wrapText="1"/>
    </xf>
    <xf numFmtId="0" fontId="3" fillId="0" borderId="2" xfId="0" applyFont="1" applyFill="1" applyBorder="1" applyAlignment="1">
      <alignment horizontal="left" vertical="top" wrapText="1"/>
    </xf>
    <xf numFmtId="0" fontId="18" fillId="0" borderId="0" xfId="0" applyFont="1"/>
    <xf numFmtId="0" fontId="0" fillId="0" borderId="0" xfId="0" applyFill="1" applyBorder="1"/>
    <xf numFmtId="0" fontId="19" fillId="5" borderId="0" xfId="0" applyFont="1" applyFill="1" applyBorder="1" applyAlignment="1">
      <alignment horizontal="right"/>
    </xf>
    <xf numFmtId="0" fontId="20" fillId="5" borderId="0" xfId="0" applyFont="1" applyFill="1" applyBorder="1" applyAlignment="1">
      <alignment horizontal="right"/>
    </xf>
    <xf numFmtId="0" fontId="21" fillId="5" borderId="0" xfId="0" applyFont="1" applyFill="1"/>
    <xf numFmtId="0" fontId="3" fillId="3" borderId="12" xfId="0" applyFont="1" applyFill="1" applyBorder="1" applyAlignment="1">
      <alignment horizontal="right" vertical="top" wrapText="1"/>
    </xf>
    <xf numFmtId="0" fontId="0" fillId="5" borderId="0" xfId="0" applyFill="1" applyAlignment="1">
      <alignment horizontal="left"/>
    </xf>
    <xf numFmtId="0" fontId="0" fillId="5" borderId="13" xfId="0" applyFill="1" applyBorder="1" applyAlignment="1">
      <alignment wrapText="1"/>
    </xf>
    <xf numFmtId="0" fontId="22" fillId="0" borderId="0" xfId="0" applyFont="1" applyBorder="1" applyAlignment="1">
      <alignment vertical="center" wrapText="1"/>
    </xf>
    <xf numFmtId="0" fontId="0" fillId="0" borderId="0" xfId="0" applyBorder="1"/>
    <xf numFmtId="0" fontId="0" fillId="0" borderId="0" xfId="0" applyFill="1" applyBorder="1" applyAlignment="1" applyProtection="1">
      <alignment horizontal="right" vertical="top" wrapText="1"/>
      <protection locked="0"/>
    </xf>
    <xf numFmtId="0" fontId="14" fillId="5" borderId="0" xfId="0" applyFont="1" applyFill="1" applyBorder="1" applyAlignment="1">
      <alignment horizontal="right" vertical="top"/>
    </xf>
    <xf numFmtId="0" fontId="14" fillId="6" borderId="14" xfId="0" applyFont="1" applyFill="1" applyBorder="1" applyAlignment="1">
      <alignment vertical="top"/>
    </xf>
    <xf numFmtId="0" fontId="12" fillId="3" borderId="2" xfId="0" applyFont="1" applyFill="1" applyBorder="1" applyAlignment="1">
      <alignment vertical="top" wrapText="1"/>
    </xf>
    <xf numFmtId="0" fontId="12" fillId="3" borderId="4" xfId="0" applyFont="1" applyFill="1" applyBorder="1" applyAlignment="1">
      <alignment vertical="top" wrapText="1"/>
    </xf>
    <xf numFmtId="0" fontId="0" fillId="5" borderId="0" xfId="0" applyFill="1" applyBorder="1"/>
    <xf numFmtId="0" fontId="4" fillId="7" borderId="0" xfId="3" applyAlignment="1">
      <alignment vertical="top"/>
    </xf>
    <xf numFmtId="0" fontId="4" fillId="10" borderId="0" xfId="6" applyAlignment="1">
      <alignment vertical="top"/>
    </xf>
    <xf numFmtId="0" fontId="4" fillId="7" borderId="0" xfId="3" applyNumberFormat="1" applyAlignment="1">
      <alignment horizontal="left" vertical="top"/>
    </xf>
    <xf numFmtId="0" fontId="0" fillId="0" borderId="0" xfId="0" applyNumberFormat="1" applyAlignment="1">
      <alignment horizontal="left" vertical="top"/>
    </xf>
    <xf numFmtId="0" fontId="1" fillId="9" borderId="0" xfId="5" applyAlignment="1">
      <alignment vertical="top"/>
    </xf>
    <xf numFmtId="0" fontId="1" fillId="8" borderId="0" xfId="4" applyNumberFormat="1" applyAlignment="1">
      <alignment horizontal="left" vertical="top"/>
    </xf>
    <xf numFmtId="0" fontId="2" fillId="10" borderId="15" xfId="6" applyFont="1" applyBorder="1" applyAlignment="1">
      <alignment vertical="top"/>
    </xf>
    <xf numFmtId="0" fontId="3" fillId="0" borderId="15" xfId="0" applyNumberFormat="1" applyFont="1" applyBorder="1" applyAlignment="1">
      <alignment horizontal="left" vertical="top"/>
    </xf>
    <xf numFmtId="0" fontId="4" fillId="7" borderId="15" xfId="3" applyBorder="1" applyAlignment="1">
      <alignment vertical="top"/>
    </xf>
    <xf numFmtId="0" fontId="1" fillId="8" borderId="0" xfId="4" applyNumberFormat="1" applyFont="1" applyBorder="1" applyAlignment="1">
      <alignment vertical="top"/>
    </xf>
    <xf numFmtId="49" fontId="0" fillId="0" borderId="0" xfId="0" applyNumberFormat="1"/>
    <xf numFmtId="0" fontId="0" fillId="0" borderId="0" xfId="0" applyNumberFormat="1"/>
    <xf numFmtId="0" fontId="3" fillId="8" borderId="15" xfId="4" applyNumberFormat="1" applyFont="1" applyBorder="1" applyAlignment="1">
      <alignment horizontal="left" vertical="top"/>
    </xf>
    <xf numFmtId="0" fontId="0" fillId="8" borderId="0" xfId="4" applyNumberFormat="1" applyFont="1" applyBorder="1" applyAlignment="1">
      <alignment vertical="top"/>
    </xf>
    <xf numFmtId="0" fontId="1" fillId="8" borderId="0" xfId="4" applyFont="1" applyBorder="1" applyAlignment="1">
      <alignment vertical="top"/>
    </xf>
    <xf numFmtId="0" fontId="25" fillId="0" borderId="0" xfId="0" applyFont="1" applyFill="1" applyBorder="1" applyAlignment="1">
      <alignment horizontal="right" vertical="top"/>
    </xf>
    <xf numFmtId="0" fontId="26" fillId="5" borderId="0" xfId="0" applyFont="1" applyFill="1" applyAlignment="1">
      <alignment horizontal="right" vertical="top"/>
    </xf>
    <xf numFmtId="0" fontId="26" fillId="5" borderId="0" xfId="0" applyFont="1" applyFill="1" applyBorder="1" applyAlignment="1">
      <alignment horizontal="right" vertical="top"/>
    </xf>
    <xf numFmtId="0" fontId="26" fillId="5" borderId="0" xfId="0" quotePrefix="1" applyNumberFormat="1" applyFont="1" applyFill="1" applyAlignment="1">
      <alignment horizontal="right"/>
    </xf>
    <xf numFmtId="0" fontId="6" fillId="5" borderId="0" xfId="0" applyFont="1" applyFill="1"/>
    <xf numFmtId="0" fontId="7" fillId="5" borderId="0" xfId="0" applyFont="1" applyFill="1"/>
    <xf numFmtId="0" fontId="7" fillId="5" borderId="0" xfId="0" applyFont="1" applyFill="1" applyAlignment="1">
      <alignment horizontal="right" vertical="top" wrapText="1"/>
    </xf>
    <xf numFmtId="0" fontId="7" fillId="5" borderId="0" xfId="0" applyFont="1" applyFill="1" applyAlignment="1">
      <alignment horizontal="left" vertical="top"/>
    </xf>
    <xf numFmtId="0" fontId="0" fillId="5" borderId="0" xfId="0" applyFill="1" applyBorder="1" applyAlignment="1">
      <alignment vertical="top"/>
    </xf>
    <xf numFmtId="0" fontId="3" fillId="5" borderId="0" xfId="0" applyFont="1" applyFill="1" applyBorder="1" applyAlignment="1">
      <alignment horizontal="right" vertical="top" wrapText="1"/>
    </xf>
    <xf numFmtId="0" fontId="1" fillId="5" borderId="0" xfId="4" applyFill="1" applyBorder="1"/>
    <xf numFmtId="0" fontId="2" fillId="5" borderId="0" xfId="0" applyFont="1" applyFill="1" applyBorder="1" applyAlignment="1">
      <alignment horizontal="left" vertical="top" wrapText="1"/>
    </xf>
    <xf numFmtId="0" fontId="12" fillId="3" borderId="0" xfId="0" applyFont="1" applyFill="1" applyBorder="1" applyAlignment="1">
      <alignment wrapText="1"/>
    </xf>
    <xf numFmtId="0" fontId="24" fillId="3" borderId="0" xfId="0" applyFont="1" applyFill="1" applyBorder="1" applyAlignment="1">
      <alignment wrapText="1"/>
    </xf>
    <xf numFmtId="0" fontId="15" fillId="3" borderId="0" xfId="0" applyFont="1" applyFill="1" applyBorder="1" applyAlignment="1">
      <alignment wrapText="1"/>
    </xf>
    <xf numFmtId="0" fontId="0" fillId="0" borderId="0" xfId="0" applyAlignment="1">
      <alignment wrapText="1"/>
    </xf>
    <xf numFmtId="0" fontId="0" fillId="0" borderId="0" xfId="0" applyAlignment="1">
      <alignment vertical="top"/>
    </xf>
    <xf numFmtId="0" fontId="0" fillId="5" borderId="0" xfId="0" applyFill="1" applyAlignment="1">
      <alignment vertical="top"/>
    </xf>
    <xf numFmtId="0" fontId="0" fillId="0" borderId="0" xfId="0" applyAlignment="1">
      <alignment horizontal="left" vertical="top"/>
    </xf>
    <xf numFmtId="0" fontId="12" fillId="5" borderId="0" xfId="0" applyFont="1" applyFill="1" applyAlignment="1">
      <alignment horizontal="left" vertical="top"/>
    </xf>
    <xf numFmtId="0" fontId="18" fillId="5" borderId="0" xfId="0" applyFont="1" applyFill="1"/>
    <xf numFmtId="0" fontId="0" fillId="5" borderId="0" xfId="0" applyFill="1" applyBorder="1" applyAlignment="1"/>
    <xf numFmtId="0" fontId="3" fillId="5" borderId="1" xfId="0" applyFont="1" applyFill="1" applyBorder="1" applyAlignment="1">
      <alignment horizontal="right" vertical="top" wrapText="1"/>
    </xf>
    <xf numFmtId="0" fontId="0" fillId="0" borderId="1" xfId="0" applyFill="1" applyBorder="1" applyAlignment="1" applyProtection="1">
      <alignment horizontal="right" vertical="top" wrapText="1"/>
    </xf>
    <xf numFmtId="0" fontId="27" fillId="5" borderId="0" xfId="0" applyFont="1" applyFill="1" applyBorder="1"/>
    <xf numFmtId="0" fontId="3" fillId="0" borderId="1" xfId="0" applyFont="1" applyFill="1" applyBorder="1" applyAlignment="1" applyProtection="1">
      <alignment horizontal="right" vertical="top" wrapText="1"/>
    </xf>
    <xf numFmtId="0" fontId="28" fillId="5" borderId="0" xfId="0" applyFont="1" applyFill="1" applyBorder="1" applyAlignment="1">
      <alignment wrapText="1"/>
    </xf>
    <xf numFmtId="0" fontId="29" fillId="5" borderId="0" xfId="2" applyFont="1" applyFill="1" applyBorder="1"/>
    <xf numFmtId="0" fontId="15" fillId="5" borderId="0" xfId="0" applyFont="1" applyFill="1" applyBorder="1" applyAlignment="1">
      <alignment wrapText="1"/>
    </xf>
    <xf numFmtId="0" fontId="13" fillId="5" borderId="0" xfId="2" applyFill="1" applyBorder="1"/>
    <xf numFmtId="0" fontId="14" fillId="6" borderId="2" xfId="0" applyFont="1" applyFill="1" applyBorder="1" applyAlignment="1">
      <alignment horizontal="right" vertical="top"/>
    </xf>
    <xf numFmtId="0" fontId="14" fillId="6" borderId="4" xfId="0" applyFont="1" applyFill="1" applyBorder="1" applyAlignment="1">
      <alignment vertical="top"/>
    </xf>
    <xf numFmtId="0" fontId="14" fillId="6" borderId="16" xfId="0" applyFont="1" applyFill="1" applyBorder="1" applyAlignment="1">
      <alignment vertical="top"/>
    </xf>
    <xf numFmtId="0" fontId="15" fillId="3" borderId="17" xfId="0" applyFont="1" applyFill="1" applyBorder="1" applyAlignment="1">
      <alignment horizontal="left" wrapText="1"/>
    </xf>
    <xf numFmtId="0" fontId="13" fillId="0" borderId="17" xfId="2" applyBorder="1" applyAlignment="1">
      <alignment horizontal="left"/>
    </xf>
    <xf numFmtId="0" fontId="15" fillId="3" borderId="18" xfId="0" applyFont="1" applyFill="1" applyBorder="1" applyAlignment="1">
      <alignment horizontal="left" wrapText="1"/>
    </xf>
    <xf numFmtId="0" fontId="32" fillId="5" borderId="0" xfId="0" applyFont="1" applyFill="1" applyAlignment="1">
      <alignment horizontal="left" vertical="top" wrapText="1"/>
    </xf>
    <xf numFmtId="0" fontId="4" fillId="5" borderId="0" xfId="0" applyFont="1" applyFill="1" applyBorder="1" applyAlignment="1">
      <alignment horizontal="left" vertical="top"/>
    </xf>
    <xf numFmtId="0" fontId="13" fillId="0" borderId="0" xfId="2" applyBorder="1" applyAlignment="1">
      <alignment horizontal="left"/>
    </xf>
    <xf numFmtId="0" fontId="23" fillId="5" borderId="0" xfId="0" applyFont="1" applyFill="1" applyAlignment="1">
      <alignment vertical="top"/>
    </xf>
    <xf numFmtId="0" fontId="23" fillId="5" borderId="0" xfId="0" applyFont="1" applyFill="1"/>
    <xf numFmtId="16" fontId="0" fillId="0" borderId="0" xfId="0" applyNumberFormat="1"/>
    <xf numFmtId="0" fontId="23" fillId="5" borderId="0" xfId="0" applyFont="1" applyFill="1" applyBorder="1" applyProtection="1">
      <protection locked="0"/>
    </xf>
    <xf numFmtId="164" fontId="0" fillId="2" borderId="7" xfId="1" applyNumberFormat="1" applyFont="1" applyFill="1" applyBorder="1" applyAlignment="1" applyProtection="1">
      <alignment horizontal="right"/>
      <protection locked="0"/>
    </xf>
    <xf numFmtId="0" fontId="3" fillId="0" borderId="0" xfId="0" applyFont="1"/>
    <xf numFmtId="0" fontId="3" fillId="3" borderId="19" xfId="0" applyFont="1" applyFill="1" applyBorder="1" applyAlignment="1">
      <alignment horizontal="right" vertical="top" wrapText="1"/>
    </xf>
    <xf numFmtId="0" fontId="1" fillId="11" borderId="12" xfId="7" applyBorder="1" applyAlignment="1">
      <alignment horizontal="right" vertical="top" wrapText="1"/>
    </xf>
    <xf numFmtId="0" fontId="1" fillId="11" borderId="0" xfId="7" applyBorder="1" applyAlignment="1">
      <alignment vertical="center" wrapText="1"/>
    </xf>
    <xf numFmtId="0" fontId="1" fillId="11" borderId="0" xfId="7"/>
    <xf numFmtId="0" fontId="34" fillId="3" borderId="20" xfId="0" applyFont="1" applyFill="1" applyBorder="1" applyAlignment="1">
      <alignment wrapText="1"/>
    </xf>
    <xf numFmtId="0" fontId="0" fillId="0" borderId="0" xfId="0" applyFill="1" applyBorder="1" applyAlignment="1">
      <alignment vertical="top"/>
    </xf>
    <xf numFmtId="0" fontId="4" fillId="5" borderId="0" xfId="0" applyFont="1" applyFill="1"/>
    <xf numFmtId="0" fontId="12" fillId="3" borderId="12" xfId="0" applyFont="1" applyFill="1" applyBorder="1" applyAlignment="1">
      <alignment wrapText="1"/>
    </xf>
    <xf numFmtId="0" fontId="0" fillId="12" borderId="0" xfId="0" applyFill="1" applyAlignment="1">
      <alignment horizontal="left"/>
    </xf>
    <xf numFmtId="0" fontId="0" fillId="5" borderId="0" xfId="0" applyFill="1" applyAlignment="1">
      <alignment horizontal="right" vertical="top" wrapText="1"/>
    </xf>
    <xf numFmtId="0" fontId="35" fillId="5" borderId="11" xfId="0" applyFont="1" applyFill="1" applyBorder="1" applyAlignment="1">
      <alignment wrapText="1"/>
    </xf>
    <xf numFmtId="0" fontId="36" fillId="7" borderId="0" xfId="3" applyFont="1" applyAlignment="1">
      <alignment vertical="top"/>
    </xf>
    <xf numFmtId="0" fontId="36" fillId="10" borderId="0" xfId="6" applyFont="1" applyAlignment="1">
      <alignment vertical="top"/>
    </xf>
    <xf numFmtId="0" fontId="21" fillId="5" borderId="0" xfId="0" applyFont="1" applyFill="1" applyAlignment="1">
      <alignment horizontal="right"/>
    </xf>
    <xf numFmtId="0" fontId="21" fillId="0" borderId="0" xfId="0" applyFont="1"/>
    <xf numFmtId="0" fontId="35" fillId="0" borderId="10" xfId="0" applyFont="1" applyFill="1" applyBorder="1" applyAlignment="1">
      <alignment horizontal="right"/>
    </xf>
    <xf numFmtId="0" fontId="3" fillId="0" borderId="1" xfId="0" applyFont="1" applyFill="1" applyBorder="1" applyAlignment="1">
      <alignment horizontal="left" vertical="top" wrapText="1"/>
    </xf>
    <xf numFmtId="0" fontId="36" fillId="5" borderId="0" xfId="0" applyFont="1" applyFill="1" applyBorder="1" applyAlignment="1">
      <alignment horizontal="left"/>
    </xf>
    <xf numFmtId="0" fontId="19" fillId="5" borderId="0" xfId="0" applyFont="1" applyFill="1" applyBorder="1" applyAlignment="1">
      <alignment horizontal="left"/>
    </xf>
    <xf numFmtId="0" fontId="26" fillId="5" borderId="0" xfId="0" applyFont="1" applyFill="1" applyAlignment="1">
      <alignment horizontal="right" vertical="top" wrapText="1"/>
    </xf>
    <xf numFmtId="0" fontId="3" fillId="3" borderId="1" xfId="0" applyFont="1" applyFill="1" applyBorder="1" applyAlignment="1">
      <alignment horizontal="left" vertical="top" wrapText="1"/>
    </xf>
    <xf numFmtId="0" fontId="21" fillId="8" borderId="0" xfId="4" applyNumberFormat="1" applyFont="1" applyAlignment="1">
      <alignment horizontal="left" vertical="top"/>
    </xf>
    <xf numFmtId="0" fontId="21" fillId="5" borderId="0" xfId="0" applyFont="1" applyFill="1" applyAlignment="1">
      <alignment wrapText="1"/>
    </xf>
    <xf numFmtId="0" fontId="20" fillId="5" borderId="3" xfId="0" applyFont="1" applyFill="1" applyBorder="1" applyAlignment="1">
      <alignment horizontal="left" wrapText="1"/>
    </xf>
    <xf numFmtId="164" fontId="20" fillId="5" borderId="3" xfId="1" applyNumberFormat="1" applyFont="1" applyFill="1" applyBorder="1"/>
    <xf numFmtId="0" fontId="31" fillId="5" borderId="0" xfId="0" applyFont="1" applyFill="1" applyBorder="1"/>
    <xf numFmtId="0" fontId="38" fillId="5" borderId="0" xfId="0" applyFont="1" applyFill="1" applyBorder="1"/>
    <xf numFmtId="0" fontId="31" fillId="0" borderId="0" xfId="0" applyFont="1" applyBorder="1"/>
    <xf numFmtId="0" fontId="31" fillId="5" borderId="0" xfId="0" applyFont="1" applyFill="1" applyBorder="1" applyAlignment="1">
      <alignment wrapText="1"/>
    </xf>
    <xf numFmtId="0" fontId="38" fillId="5" borderId="0" xfId="0" applyFont="1" applyFill="1" applyBorder="1" applyProtection="1">
      <protection locked="0"/>
    </xf>
    <xf numFmtId="0" fontId="8" fillId="5" borderId="0" xfId="0" applyFont="1" applyFill="1" applyBorder="1" applyAlignment="1">
      <alignment horizontal="right" vertical="top" wrapText="1"/>
    </xf>
    <xf numFmtId="0" fontId="8" fillId="5" borderId="0" xfId="0" applyFont="1" applyFill="1" applyBorder="1" applyAlignment="1">
      <alignment horizontal="left" vertical="top" wrapText="1"/>
    </xf>
    <xf numFmtId="0" fontId="39" fillId="5" borderId="0" xfId="0" applyFont="1" applyFill="1"/>
    <xf numFmtId="0" fontId="0" fillId="2" borderId="1" xfId="0" applyFill="1" applyBorder="1" applyAlignment="1" applyProtection="1">
      <alignment horizontal="right" wrapText="1"/>
      <protection locked="0"/>
    </xf>
    <xf numFmtId="0" fontId="23" fillId="2" borderId="1" xfId="0" applyFont="1" applyFill="1" applyBorder="1" applyAlignment="1" applyProtection="1">
      <alignment horizontal="right"/>
      <protection locked="0"/>
    </xf>
    <xf numFmtId="165" fontId="0" fillId="2" borderId="10" xfId="1" applyNumberFormat="1" applyFont="1" applyFill="1" applyBorder="1" applyAlignment="1" applyProtection="1">
      <alignment horizontal="right"/>
      <protection locked="0"/>
    </xf>
    <xf numFmtId="0" fontId="16" fillId="0" borderId="0" xfId="2" applyFont="1" applyFill="1" applyBorder="1" applyAlignment="1" applyProtection="1">
      <alignment horizontal="center" vertical="center"/>
    </xf>
    <xf numFmtId="0" fontId="8" fillId="5" borderId="0" xfId="0" applyFont="1" applyFill="1" applyBorder="1" applyAlignment="1" applyProtection="1">
      <alignment horizontal="right" vertical="top"/>
    </xf>
    <xf numFmtId="0" fontId="8" fillId="5" borderId="14" xfId="0" applyFont="1" applyFill="1" applyBorder="1" applyAlignment="1" applyProtection="1">
      <alignment vertical="top"/>
    </xf>
    <xf numFmtId="0" fontId="40" fillId="5" borderId="0" xfId="2" applyFont="1" applyFill="1" applyBorder="1" applyAlignment="1" applyProtection="1">
      <alignment horizontal="center" vertical="center"/>
    </xf>
    <xf numFmtId="0" fontId="11" fillId="5" borderId="0" xfId="0" applyFont="1" applyFill="1" applyBorder="1" applyAlignment="1" applyProtection="1">
      <alignment horizontal="right"/>
    </xf>
    <xf numFmtId="0" fontId="31" fillId="5" borderId="0" xfId="0" applyFont="1" applyFill="1" applyBorder="1" applyProtection="1"/>
    <xf numFmtId="0" fontId="8" fillId="5" borderId="0" xfId="0" applyFont="1" applyFill="1" applyBorder="1" applyAlignment="1" applyProtection="1">
      <alignment horizontal="right" vertical="top" wrapText="1"/>
    </xf>
    <xf numFmtId="49" fontId="31" fillId="5" borderId="3" xfId="0" quotePrefix="1" applyNumberFormat="1" applyFont="1" applyFill="1" applyBorder="1" applyAlignment="1" applyProtection="1">
      <alignment horizontal="left" vertical="top" wrapText="1"/>
    </xf>
    <xf numFmtId="0" fontId="0" fillId="12" borderId="0" xfId="0" applyFill="1"/>
    <xf numFmtId="0" fontId="17" fillId="5" borderId="0" xfId="0" applyFont="1" applyFill="1" applyAlignment="1">
      <alignment wrapText="1"/>
    </xf>
    <xf numFmtId="0" fontId="41" fillId="3" borderId="12" xfId="0" applyFont="1" applyFill="1" applyBorder="1" applyAlignment="1">
      <alignment wrapText="1"/>
    </xf>
    <xf numFmtId="0" fontId="12" fillId="3" borderId="20" xfId="0" applyFont="1" applyFill="1" applyBorder="1" applyAlignment="1">
      <alignment wrapText="1"/>
    </xf>
    <xf numFmtId="0" fontId="0" fillId="5" borderId="1" xfId="0" applyFill="1" applyBorder="1" applyAlignment="1">
      <alignment horizontal="right"/>
    </xf>
    <xf numFmtId="0" fontId="0" fillId="5" borderId="1" xfId="0" applyFill="1" applyBorder="1"/>
    <xf numFmtId="0" fontId="0" fillId="0" borderId="1" xfId="0" applyBorder="1" applyAlignment="1">
      <alignment horizontal="left"/>
    </xf>
    <xf numFmtId="0" fontId="0" fillId="5" borderId="1" xfId="0" applyFont="1" applyFill="1" applyBorder="1" applyAlignment="1">
      <alignment horizontal="left" vertical="top"/>
    </xf>
    <xf numFmtId="0" fontId="0" fillId="5" borderId="1" xfId="0" applyFill="1" applyBorder="1" applyAlignment="1">
      <alignment horizontal="left"/>
    </xf>
    <xf numFmtId="0" fontId="0" fillId="0" borderId="1" xfId="0" quotePrefix="1" applyBorder="1" applyAlignment="1">
      <alignment horizontal="left"/>
    </xf>
    <xf numFmtId="0" fontId="0" fillId="5" borderId="1" xfId="0" applyFill="1" applyBorder="1" applyAlignment="1">
      <alignment horizontal="left" vertical="top"/>
    </xf>
    <xf numFmtId="0" fontId="42" fillId="14" borderId="0" xfId="0" applyFont="1" applyFill="1" applyAlignment="1">
      <alignment vertical="top"/>
    </xf>
    <xf numFmtId="0" fontId="0" fillId="0" borderId="0" xfId="0" applyAlignment="1"/>
    <xf numFmtId="49" fontId="33" fillId="5" borderId="0" xfId="2" quotePrefix="1" applyNumberFormat="1" applyFont="1" applyFill="1" applyAlignment="1">
      <alignment horizontal="right" vertical="top" wrapText="1"/>
    </xf>
    <xf numFmtId="49" fontId="32" fillId="13" borderId="1" xfId="0" quotePrefix="1" applyNumberFormat="1" applyFont="1" applyFill="1" applyBorder="1" applyAlignment="1">
      <alignment horizontal="left" vertical="top" wrapText="1"/>
    </xf>
    <xf numFmtId="49" fontId="32" fillId="13" borderId="21" xfId="0" quotePrefix="1" applyNumberFormat="1" applyFont="1" applyFill="1" applyBorder="1" applyAlignment="1">
      <alignment horizontal="left" vertical="top" wrapText="1"/>
    </xf>
    <xf numFmtId="49" fontId="32" fillId="13" borderId="19" xfId="0" quotePrefix="1" applyNumberFormat="1" applyFont="1" applyFill="1" applyBorder="1" applyAlignment="1">
      <alignment horizontal="left" vertical="top" wrapText="1"/>
    </xf>
    <xf numFmtId="0" fontId="12" fillId="2" borderId="1" xfId="0" applyFont="1" applyFill="1" applyBorder="1" applyAlignment="1" applyProtection="1">
      <alignment horizontal="right" wrapText="1"/>
      <protection locked="0"/>
    </xf>
    <xf numFmtId="0" fontId="3" fillId="5" borderId="2" xfId="0" applyFont="1" applyFill="1" applyBorder="1" applyAlignment="1">
      <alignment horizontal="left" vertical="top"/>
    </xf>
    <xf numFmtId="0" fontId="3" fillId="5" borderId="4" xfId="0" applyFont="1" applyFill="1" applyBorder="1" applyAlignment="1">
      <alignment horizontal="right"/>
    </xf>
    <xf numFmtId="0" fontId="3" fillId="5" borderId="2" xfId="0" applyFont="1" applyFill="1" applyBorder="1" applyAlignment="1">
      <alignment vertical="top"/>
    </xf>
    <xf numFmtId="0" fontId="3" fillId="5" borderId="4" xfId="0" applyFont="1" applyFill="1" applyBorder="1" applyAlignment="1">
      <alignment horizontal="right" vertical="top" wrapText="1"/>
    </xf>
    <xf numFmtId="0" fontId="14" fillId="6" borderId="0" xfId="0" applyFont="1" applyFill="1" applyBorder="1" applyAlignment="1">
      <alignment vertical="top"/>
    </xf>
    <xf numFmtId="0" fontId="7" fillId="6" borderId="0" xfId="0" applyFont="1" applyFill="1" applyBorder="1" applyAlignment="1">
      <alignment vertical="top"/>
    </xf>
    <xf numFmtId="0" fontId="14" fillId="6" borderId="22" xfId="0" applyFont="1" applyFill="1" applyBorder="1" applyAlignment="1">
      <alignment horizontal="right" vertical="top"/>
    </xf>
    <xf numFmtId="0" fontId="14" fillId="6" borderId="23" xfId="0" applyFont="1" applyFill="1" applyBorder="1" applyAlignment="1">
      <alignment vertical="top"/>
    </xf>
    <xf numFmtId="0" fontId="37" fillId="6" borderId="24" xfId="0" applyFont="1" applyFill="1" applyBorder="1" applyAlignment="1">
      <alignment vertical="top"/>
    </xf>
    <xf numFmtId="0" fontId="0" fillId="5" borderId="0" xfId="0" applyFill="1" applyBorder="1" applyAlignment="1">
      <alignment horizontal="center" wrapText="1"/>
    </xf>
    <xf numFmtId="0" fontId="0" fillId="0" borderId="0" xfId="0" applyFill="1" applyBorder="1" applyAlignment="1">
      <alignment horizontal="center" wrapText="1"/>
    </xf>
    <xf numFmtId="0" fontId="23" fillId="5" borderId="0" xfId="0" applyFont="1" applyFill="1" applyBorder="1" applyAlignment="1">
      <alignment horizontal="center" wrapText="1"/>
    </xf>
    <xf numFmtId="0" fontId="23" fillId="0" borderId="0" xfId="0" applyFont="1" applyFill="1" applyBorder="1" applyAlignment="1">
      <alignment horizontal="center" wrapText="1"/>
    </xf>
    <xf numFmtId="0" fontId="0" fillId="5" borderId="0" xfId="0" applyFill="1" applyAlignment="1">
      <alignment horizontal="center" wrapText="1"/>
    </xf>
    <xf numFmtId="0" fontId="0" fillId="0" borderId="0" xfId="0" applyFill="1" applyAlignment="1">
      <alignment horizontal="center" wrapText="1"/>
    </xf>
    <xf numFmtId="0" fontId="0" fillId="15" borderId="0" xfId="0" applyFill="1" applyAlignment="1">
      <alignment horizontal="left"/>
    </xf>
    <xf numFmtId="0" fontId="43" fillId="5" borderId="0" xfId="0" quotePrefix="1" applyNumberFormat="1" applyFont="1" applyFill="1" applyAlignment="1">
      <alignment horizontal="right"/>
    </xf>
    <xf numFmtId="0" fontId="44" fillId="5" borderId="0" xfId="0" applyFont="1" applyFill="1" applyAlignment="1">
      <alignment vertical="top"/>
    </xf>
    <xf numFmtId="0" fontId="13" fillId="0" borderId="0" xfId="2" applyAlignment="1">
      <alignment vertical="top" wrapText="1"/>
    </xf>
    <xf numFmtId="0" fontId="12" fillId="3" borderId="1" xfId="0" applyFont="1" applyFill="1" applyBorder="1" applyAlignment="1">
      <alignment horizontal="left" vertical="top" wrapText="1"/>
    </xf>
  </cellXfs>
  <cellStyles count="8">
    <cellStyle name="20 % - Akzent1" xfId="4" builtinId="30"/>
    <cellStyle name="20 % - Akzent5" xfId="7" builtinId="46"/>
    <cellStyle name="40 % - Akzent1" xfId="5" builtinId="31"/>
    <cellStyle name="60 % - Akzent1" xfId="6" builtinId="32"/>
    <cellStyle name="Akzent1" xfId="3" builtinId="29"/>
    <cellStyle name="Hyperlink" xfId="2" builtinId="8"/>
    <cellStyle name="Komma" xfId="1" builtinId="3"/>
    <cellStyle name="Standard" xfId="0" builtinId="0"/>
  </cellStyles>
  <dxfs count="88">
    <dxf>
      <alignment horizontal="general" vertical="bottom" textRotation="0" wrapText="1" indent="0" justifyLastLine="0" shrinkToFit="0" readingOrder="0"/>
    </dxf>
    <dxf>
      <font>
        <b val="0"/>
        <i val="0"/>
        <strike val="0"/>
        <condense val="0"/>
        <extend val="0"/>
        <outline val="0"/>
        <shadow val="0"/>
        <u val="none"/>
        <vertAlign val="baseline"/>
        <sz val="11"/>
        <color theme="0"/>
        <name val="Calibri"/>
        <scheme val="minor"/>
      </font>
      <fill>
        <patternFill patternType="solid">
          <fgColor indexed="64"/>
          <bgColor theme="0"/>
        </patternFill>
      </fill>
      <alignment horizontal="general" vertical="top" textRotation="0" wrapText="0" indent="0" justifyLastLine="0" shrinkToFit="0" readingOrder="0"/>
    </dxf>
    <dxf>
      <fill>
        <patternFill patternType="solid">
          <fgColor indexed="64"/>
          <bgColor theme="0"/>
        </patternFill>
      </fill>
      <alignment horizontal="general" vertical="bottom" textRotation="0" wrapText="1" indent="0" justifyLastLine="0" shrinkToFit="0" readingOrder="0"/>
    </dxf>
    <dxf>
      <border outline="0">
        <top style="thin">
          <color indexed="64"/>
        </top>
      </border>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6" tint="0.39997558519241921"/>
        </patternFill>
      </fill>
      <alignment horizontal="right" vertical="top" textRotation="0" wrapText="1" indent="0" justifyLastLine="0" shrinkToFit="0" readingOrder="0"/>
      <border diagonalUp="0" diagonalDown="0" outline="0">
        <left style="thin">
          <color indexed="64"/>
        </left>
        <right style="thin">
          <color indexed="64"/>
        </right>
        <top/>
        <bottom/>
      </border>
    </dxf>
    <dxf>
      <fill>
        <patternFill patternType="solid">
          <fgColor indexed="64"/>
          <bgColor theme="0"/>
        </patternFill>
      </fill>
    </dxf>
    <dxf>
      <fill>
        <patternFill patternType="solid">
          <fgColor indexed="64"/>
          <bgColor theme="0"/>
        </patternFill>
      </fill>
    </dxf>
    <dxf>
      <fill>
        <patternFill patternType="solid">
          <fgColor indexed="64"/>
          <bgColor theme="6" tint="0.79998168889431442"/>
        </patternFill>
      </fill>
      <alignment horizontal="righ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6" tint="0.7999816888943144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6" tint="0.7999816888943144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alignment horizontal="right" vertical="bottom" textRotation="0" wrapText="0" indent="0" justifyLastLine="0" shrinkToFit="0" readingOrder="0"/>
    </dxf>
    <dxf>
      <numFmt numFmtId="0" formatCode="General"/>
      <alignment horizontal="left" vertical="top" textRotation="0" wrapText="0" indent="0" justifyLastLine="0" shrinkToFit="0" readingOrder="0"/>
    </dxf>
    <dxf>
      <fill>
        <patternFill patternType="none">
          <fgColor indexed="64"/>
          <bgColor auto="1"/>
        </patternFill>
      </fill>
      <alignment horizontal="general" vertical="top" textRotation="0" wrapText="0" indent="0" justifyLastLine="0" shrinkToFit="0" readingOrder="0"/>
    </dxf>
    <dxf>
      <font>
        <strike val="0"/>
        <outline val="0"/>
        <shadow val="0"/>
        <u val="none"/>
        <vertAlign val="baseline"/>
        <sz val="11"/>
        <color theme="0" tint="-0.34998626667073579"/>
        <name val="Calibri"/>
        <scheme val="minor"/>
      </font>
      <fill>
        <patternFill patternType="solid">
          <fgColor indexed="64"/>
          <bgColor theme="6" tint="0.59999389629810485"/>
        </patternFill>
      </fill>
      <alignment horizontal="general" vertical="top" textRotation="0" wrapText="0" indent="0" justifyLastLine="0" shrinkToFit="0" readingOrder="0"/>
    </dxf>
    <dxf>
      <font>
        <strike val="0"/>
        <outline val="0"/>
        <shadow val="0"/>
        <u val="none"/>
        <vertAlign val="baseline"/>
        <sz val="11"/>
        <color theme="0" tint="-0.34998626667073579"/>
        <name val="Calibri"/>
        <scheme val="minor"/>
      </font>
      <fill>
        <patternFill patternType="solid">
          <fgColor indexed="64"/>
          <bgColor theme="6" tint="0.59999389629810485"/>
        </patternFill>
      </fill>
      <alignment horizontal="general" vertical="top" textRotation="0" wrapText="0" indent="0" justifyLastLine="0" shrinkToFit="0" readingOrder="0"/>
    </dxf>
    <dxf>
      <fill>
        <patternFill patternType="none">
          <fgColor indexed="64"/>
          <bgColor indexed="65"/>
        </patternFill>
      </fill>
      <alignment horizontal="center" vertical="bottom" textRotation="0" wrapText="1" indent="0" justifyLastLine="0" shrinkToFit="0" readingOrder="0"/>
    </dxf>
    <dxf>
      <alignment vertical="top" textRotation="0" indent="0" justifyLastLine="0" shrinkToFit="0" readingOrder="0"/>
    </dxf>
    <dxf>
      <fill>
        <patternFill patternType="solid">
          <fgColor indexed="64"/>
          <bgColor theme="0"/>
        </patternFill>
      </fill>
      <alignment horizontal="general" vertical="top" textRotation="0" wrapText="0" indent="0" justifyLastLine="0" shrinkToFit="0" readingOrder="0"/>
    </dxf>
    <dxf>
      <alignment horizontal="general" vertical="top" textRotation="0" wrapText="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horizontal="general" vertical="top" textRotation="0" wrapText="0" indent="0" justifyLastLine="0" shrinkToFit="0" readingOrder="0"/>
    </dxf>
    <dxf>
      <font>
        <strike val="0"/>
        <outline val="0"/>
        <shadow val="0"/>
        <u val="none"/>
        <vertAlign val="baseline"/>
        <sz val="11"/>
        <color auto="1"/>
        <name val="Calibri"/>
        <scheme val="minor"/>
      </font>
      <fill>
        <patternFill>
          <fgColor indexed="64"/>
          <bgColor theme="0"/>
        </patternFill>
      </fill>
    </dxf>
    <dxf>
      <fill>
        <patternFill patternType="solid">
          <fgColor indexed="64"/>
          <bgColor theme="0"/>
        </patternFill>
      </fill>
      <alignment horizontal="general" vertical="top" textRotation="0" wrapText="1" indent="0" justifyLastLine="0" shrinkToFit="0" readingOrder="0"/>
    </dxf>
    <dxf>
      <border outline="0">
        <top style="thin">
          <color indexed="64"/>
        </top>
      </border>
    </dxf>
    <dxf>
      <font>
        <b/>
        <i val="0"/>
        <strike val="0"/>
        <condense val="0"/>
        <extend val="0"/>
        <outline val="0"/>
        <shadow val="0"/>
        <u val="none"/>
        <vertAlign val="baseline"/>
        <sz val="12"/>
        <color theme="1"/>
        <name val="Calibri"/>
        <scheme val="minor"/>
      </font>
      <fill>
        <patternFill patternType="solid">
          <fgColor indexed="64"/>
          <bgColor theme="6" tint="0.39997558519241921"/>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color theme="0" tint="-0.34998626667073579"/>
      </font>
      <fill>
        <patternFill>
          <bgColor theme="0"/>
        </patternFill>
      </fill>
    </dxf>
    <dxf>
      <font>
        <color theme="0" tint="-0.34998626667073579"/>
      </font>
      <fill>
        <patternFill>
          <bgColor theme="0"/>
        </patternFill>
      </fill>
    </dxf>
  </dxfs>
  <tableStyles count="1" defaultTableStyle="TableStyleMedium2" defaultPivotStyle="PivotStyleMedium9">
    <tableStyle name="Tabellenformat 1" pivot="0" count="0"/>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95</xdr:row>
          <xdr:rowOff>85725</xdr:rowOff>
        </xdr:from>
        <xdr:to>
          <xdr:col>1</xdr:col>
          <xdr:colOff>7400925</xdr:colOff>
          <xdr:row>150</xdr:row>
          <xdr:rowOff>76200</xdr:rowOff>
        </xdr:to>
        <xdr:sp macro="" textlink="">
          <xdr:nvSpPr>
            <xdr:cNvPr id="229381" name="Object 5" hidden="1">
              <a:extLst>
                <a:ext uri="{63B3BB69-23CF-44E3-9099-C40C66FF867C}">
                  <a14:compatExt spid="_x0000_s229381"/>
                </a:ext>
              </a:extLst>
            </xdr:cNvPr>
            <xdr:cNvSpPr/>
          </xdr:nvSpPr>
          <xdr:spPr>
            <a:xfrm>
              <a:off x="0" y="0"/>
              <a:ext cx="0" cy="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AISER~1\AppData\Local\Temp\7zO9EFE.tmp\20140710%20Alle%20IVP-BHG%202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VP u. Berichte"/>
      <sheetName val="Maßnahmen"/>
      <sheetName val="Listen"/>
      <sheetName val="UnterAG-TN"/>
      <sheetName val="Maßnahmenauswertung"/>
      <sheetName val="IVP u. Berichte f. SB"/>
      <sheetName val="Präsentation"/>
      <sheetName val="Tabelle2"/>
      <sheetName val="Fallzahlen"/>
    </sheetNames>
    <sheetDataSet>
      <sheetData sheetId="0"/>
      <sheetData sheetId="1"/>
      <sheetData sheetId="2"/>
      <sheetData sheetId="3"/>
      <sheetData sheetId="4"/>
      <sheetData sheetId="5"/>
      <sheetData sheetId="6"/>
      <sheetData sheetId="7"/>
      <sheetData sheetId="8"/>
    </sheetDataSet>
  </externalBook>
</externalLink>
</file>

<file path=xl/tables/table1.xml><?xml version="1.0" encoding="utf-8"?>
<table xmlns="http://schemas.openxmlformats.org/spreadsheetml/2006/main" id="3" name="berichtsListe" displayName="berichtsListe" ref="B11:BS84" totalsRowCount="1" headerRowDxfId="85" tableBorderDxfId="84">
  <autoFilter ref="B11:BS83">
    <filterColumn colId="58">
      <filters>
        <filter val="BKA; S_II; HHLO_alle"/>
        <filter val="HHLO_alle"/>
        <filter val="S_II; HHLO_alle"/>
      </filters>
    </filterColumn>
  </autoFilter>
  <sortState ref="B14:BP81">
    <sortCondition ref="BN11:BN83"/>
  </sortState>
  <tableColumns count="70">
    <tableColumn id="64" name="Bericht* (Link)" totalsRowFunction="count" dataDxfId="83" totalsRowDxfId="2" dataCellStyle="Hyperlink">
      <calculatedColumnFormula>CONCATENATE(D12," - ",G12)</calculatedColumnFormula>
    </tableColumn>
    <tableColumn id="1" name="Nr." totalsRowLabel="Ergebnis" dataDxfId="82" totalsRowDxfId="1"/>
    <tableColumn id="6" name="Berichts-/Informationspflichten" totalsRowFunction="count" dataDxfId="81" totalsRowDxfId="0"/>
    <tableColumn id="7" name="Fälligkeit" dataDxfId="80"/>
    <tableColumn id="11" name="Frequenz p.a. bzw. Fallzahl" dataDxfId="79"/>
    <tableColumn id="8" name="Grundlage/Fund-stelle" dataDxfId="78"/>
    <tableColumn id="9" name="Ersteller" dataDxfId="77"/>
    <tableColumn id="10" name="Ersteller-Abteilung" dataDxfId="76"/>
    <tableColumn id="12" name="Ersteller-Personen" dataDxfId="75"/>
    <tableColumn id="13" name="Empfänger" dataDxfId="74"/>
    <tableColumn id="14" name="IVP besteht seit" dataDxfId="73"/>
    <tableColumn id="15" name="Inhaltliche Veränderung" dataDxfId="72"/>
    <tableColumn id="16" name="Anm. II/11" dataDxfId="71"/>
    <tableColumn id="17" name="Eintragender" dataDxfId="70"/>
    <tableColumn id="18" name="Erhebungsdatum" dataDxfId="69"/>
    <tableColumn id="19" name="1.1 Status quo – Gesamtbewertung" dataDxfId="68"/>
    <tableColumn id="20" name="1.2 Qualitative Einschätzung des Nutzens" dataDxfId="67"/>
    <tableColumn id="21" name="1.3 Lösung – Maßnahmen" dataDxfId="66"/>
    <tableColumn id="22" name="2.1. Status quo – Gesamtbewertung" dataDxfId="65"/>
    <tableColumn id="23" name="2.2. Abschätzung des absoluten Verwaltungsaufwands (in VBÄ)" dataDxfId="64"/>
    <tableColumn id="24" name="Gesamtaufwand (wird berechnet)" dataDxfId="63"/>
    <tableColumn id="25" name="2.3. Qualitative Einschätzung des Verwaltungsaufwands" dataDxfId="62"/>
    <tableColumn id="26" name="2.4. Lösung – Maßnahmen" dataDxfId="61"/>
    <tableColumn id="27" name="2.5.P1- P-Schritt" dataDxfId="60"/>
    <tableColumn id="28" name="2.5.P1 - Aufwandstyp" dataDxfId="59"/>
    <tableColumn id="29" name="2.5.P1 - Anzeige" dataDxfId="58"/>
    <tableColumn id="30" name="2.5.P2 - P-Schritt" dataDxfId="57"/>
    <tableColumn id="31" name="2.5.P2 - Aufwandstyp" dataDxfId="56"/>
    <tableColumn id="32" name="2.5.P2 - Anzeige" dataDxfId="55"/>
    <tableColumn id="33" name="2.5.P3 - P-Schritt" dataDxfId="54"/>
    <tableColumn id="34" name="2.5.P3 - Aufwandstyp" dataDxfId="53"/>
    <tableColumn id="35" name="2.5.P3 - Anzeige" dataDxfId="52"/>
    <tableColumn id="36" name="2.5.P4 - P-Schritt" dataDxfId="51"/>
    <tableColumn id="37" name="2.5.P4 - Aufwandstyp" dataDxfId="50"/>
    <tableColumn id="38" name="2.5.P4 - Anzeige" dataDxfId="49"/>
    <tableColumn id="39" name="2.5.P5 - P-Schritt" dataDxfId="48"/>
    <tableColumn id="40" name="2.5.P5 - Aufwandstyp" dataDxfId="47"/>
    <tableColumn id="41" name="2.5.P5 - Anzeige" dataDxfId="46"/>
    <tableColumn id="42" name="2.5.P6 - P-Schritt" dataDxfId="45"/>
    <tableColumn id="43" name="2.5.P6 - Aufwandstyp" dataDxfId="44"/>
    <tableColumn id="44" name="2.5.P6 - Anzeige" dataDxfId="43"/>
    <tableColumn id="45" name="2.5.P7 - P-Schritt" dataDxfId="42"/>
    <tableColumn id="46" name="2.5.P7 - Aufwandstyp" dataDxfId="41"/>
    <tableColumn id="47" name="2.5.P7 - Anzeige" dataDxfId="40"/>
    <tableColumn id="48" name="2.5.P8 - P-Schritt" dataDxfId="39"/>
    <tableColumn id="49" name="2.5.P8 - Aufwandstyp" dataDxfId="38"/>
    <tableColumn id="50" name="2.5.P8 - Anzeige" dataDxfId="37"/>
    <tableColumn id="51" name="2.5.P9 - P-Schritt" dataDxfId="36"/>
    <tableColumn id="52" name="2.5.P9 - Aufwandstyp" dataDxfId="35"/>
    <tableColumn id="53" name="2.5.P9 - Anzeige" dataDxfId="34"/>
    <tableColumn id="54" name="2.5.P10 - P-Schritt" dataDxfId="33"/>
    <tableColumn id="56" name="2.5.P10 - Aufwandstyp" dataDxfId="32"/>
    <tableColumn id="57" name="2.5.P10 - Anzeige" dataDxfId="31"/>
    <tableColumn id="58" name="3.1. Status quo – Gesamtbewertung" dataDxfId="30"/>
    <tableColumn id="2" name="3.2 Qualitative Einschätzung der Verständlichkeit/Lesbarkeit" dataDxfId="29"/>
    <tableColumn id="3" name="3.3 Lösung – Maßnahmen" dataDxfId="28"/>
    <tableColumn id="4" name="4. Anregungen für Fragestellungen für die Ressorts" dataDxfId="27"/>
    <tableColumn id="5" name=" " dataDxfId="26"/>
    <tableColumn id="55" name="Bericht" dataDxfId="25"/>
    <tableColumn id="59" name="Verwaltungsaufwand" dataDxfId="24"/>
    <tableColumn id="60" name="Nutzen Empfänger" dataDxfId="23"/>
    <tableColumn id="61" name="Maßnahmen" dataDxfId="22"/>
    <tableColumn id="62" name="S II schätzt auch Ressortaufwand" dataDxfId="21"/>
    <tableColumn id="63" name="Anmerkung zur Klassifizierung" dataDxfId="20"/>
    <tableColumn id="68" name="Sortierung im Fragebogen" dataDxfId="19"/>
    <tableColumn id="65" name="Fragestellung" dataDxfId="18"/>
    <tableColumn id="66" name="Spalte1" dataDxfId="17"/>
    <tableColumn id="67" name="UAG-Verantwortliche" dataDxfId="16"/>
    <tableColumn id="69" name="VBÄ" dataDxfId="15">
      <calculatedColumnFormula>IF(B12=INDIRECT(BV12),INDIRECT(CB12),"k.A.")</calculatedColumnFormula>
    </tableColumn>
    <tableColumn id="70" name="Bewertete Maßnahmen" dataDxfId="14">
      <calculatedColumnFormula>IF(B12=INDIRECT(BV12),INDIRECT(BY12),"k.A.")</calculatedColumnFormula>
    </tableColumn>
  </tableColumns>
  <tableStyleInfo name="TableStyleLight11" showFirstColumn="0" showLastColumn="0" showRowStripes="1" showColumnStripes="0"/>
</table>
</file>

<file path=xl/tables/table2.xml><?xml version="1.0" encoding="utf-8"?>
<table xmlns="http://schemas.openxmlformats.org/spreadsheetml/2006/main" id="1" name="Tabelle1" displayName="Tabelle1" ref="A1:H2881" totalsRowShown="0">
  <autoFilter ref="A1:H2881">
    <filterColumn colId="0">
      <filters>
        <filter val="BKA; S_II; HHLO_alle"/>
        <filter val="HHLO_alle"/>
        <filter val="S_II; HHLO_alle"/>
      </filters>
    </filterColumn>
    <filterColumn colId="1">
      <filters>
        <filter val="BKA; HHLO_alle"/>
        <filter val="BKA; S_II; HHLO_alle"/>
        <filter val="HHLO_alle"/>
        <filter val="nicht anzeigen; HHLO_alle"/>
        <filter val="S_II; HHLO_alle"/>
      </filters>
    </filterColumn>
  </autoFilter>
  <tableColumns count="8">
    <tableColumn id="1" name="Berichsanzeige" dataDxfId="13" dataCellStyle="Akzent1"/>
    <tableColumn id="6" name="Fragenanzeige" dataDxfId="12"/>
    <tableColumn id="2" name="Nr." dataDxfId="11"/>
    <tableColumn id="3" name="B)" dataDxfId="10"/>
    <tableColumn id="4" name="Berichte (Verwaltungsaufwand/Übersichtlichkeit/Lesbarkeit)" dataDxfId="9"/>
    <tableColumn id="5" name="Spalte2" dataDxfId="8"/>
    <tableColumn id="7" name="zur Übersicht" dataDxfId="7"/>
    <tableColumn id="8" name="Spalte1" dataDxfId="6"/>
  </tableColumns>
  <tableStyleInfo name="Tabellenformat 1" showFirstColumn="0" showLastColumn="0" showRowStripes="1" showColumnStripes="0"/>
</table>
</file>

<file path=xl/tables/table3.xml><?xml version="1.0" encoding="utf-8"?>
<table xmlns="http://schemas.openxmlformats.org/spreadsheetml/2006/main" id="4" name="Tabelle4" displayName="Tabelle4" ref="E1:H29" totalsRowShown="0" headerRowDxfId="5" headerRowBorderDxfId="4" tableBorderDxfId="3">
  <autoFilter ref="E1:H29"/>
  <sortState ref="E2:H22">
    <sortCondition ref="E1:E22"/>
  </sortState>
  <tableColumns count="4">
    <tableColumn id="1" name="Ausfüllende Institution"/>
    <tableColumn id="4" name="Gruppeneinteilung grob"/>
    <tableColumn id="2" name="HHLO"/>
    <tableColumn id="3" name="Clusterung"/>
  </tableColumns>
  <tableStyleInfo name="TableStyleMedium20" showFirstColumn="0" showLastColumn="0" showRowStripes="1" showColumnStripes="0"/>
</table>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drawing" Target="../drawings/drawing1.xml"/><Relationship Id="rId7"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post.EHHRR@bmf.gv.at" TargetMode="External"/><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dimension ref="A1:CX2090"/>
  <sheetViews>
    <sheetView tabSelected="1" zoomScale="85" zoomScaleNormal="85" zoomScaleSheetLayoutView="85" workbookViewId="0">
      <pane xSplit="2" ySplit="11" topLeftCell="C12" activePane="bottomRight" state="frozen"/>
      <selection pane="topRight" activeCell="C1" sqref="C1"/>
      <selection pane="bottomLeft" activeCell="A12" sqref="A12"/>
      <selection pane="bottomRight" activeCell="CC10" sqref="CC10"/>
    </sheetView>
  </sheetViews>
  <sheetFormatPr baseColWidth="10" defaultRowHeight="15" outlineLevelCol="1" x14ac:dyDescent="0.25"/>
  <cols>
    <col min="1" max="1" width="1.85546875" style="74" bestFit="1" customWidth="1"/>
    <col min="2" max="2" width="112" style="10" customWidth="1"/>
    <col min="3" max="3" width="8.5703125" hidden="1" customWidth="1" outlineLevel="1"/>
    <col min="4" max="4" width="111.28515625" hidden="1" customWidth="1" outlineLevel="1"/>
    <col min="5" max="5" width="17.7109375" hidden="1" customWidth="1" outlineLevel="1"/>
    <col min="6" max="6" width="14.5703125" hidden="1" customWidth="1" outlineLevel="1"/>
    <col min="7" max="7" width="25" hidden="1" customWidth="1" outlineLevel="1"/>
    <col min="8" max="8" width="11.42578125" hidden="1" customWidth="1" outlineLevel="1"/>
    <col min="9" max="9" width="33.42578125" hidden="1" customWidth="1" outlineLevel="1"/>
    <col min="10" max="10" width="27.7109375" hidden="1" customWidth="1" outlineLevel="1"/>
    <col min="11" max="60" width="11.42578125" hidden="1" customWidth="1" outlineLevel="1"/>
    <col min="61" max="61" width="15" hidden="1" customWidth="1" outlineLevel="1"/>
    <col min="62" max="62" width="16.5703125" hidden="1" customWidth="1" outlineLevel="1"/>
    <col min="63" max="65" width="11.42578125" hidden="1" customWidth="1" outlineLevel="1"/>
    <col min="66" max="66" width="35.85546875" hidden="1" customWidth="1" outlineLevel="1"/>
    <col min="67" max="67" width="19.28515625" hidden="1" customWidth="1" outlineLevel="1"/>
    <col min="68" max="68" width="19.28515625" style="10" hidden="1" customWidth="1" outlineLevel="1"/>
    <col min="69" max="69" width="8.85546875" style="10" hidden="1" customWidth="1" outlineLevel="1"/>
    <col min="70" max="70" width="9.5703125" style="10" customWidth="1" collapsed="1"/>
    <col min="71" max="71" width="24.5703125" style="10" customWidth="1"/>
    <col min="72" max="72" width="2.28515625" style="9" hidden="1" customWidth="1" outlineLevel="1"/>
    <col min="73" max="73" width="5" style="9" hidden="1" customWidth="1" outlineLevel="1"/>
    <col min="74" max="74" width="17.7109375" style="9" hidden="1" customWidth="1" outlineLevel="1"/>
    <col min="75" max="75" width="2.28515625" style="9" hidden="1" customWidth="1" outlineLevel="1"/>
    <col min="76" max="76" width="5" style="10" hidden="1" customWidth="1" outlineLevel="1"/>
    <col min="77" max="77" width="17.7109375" style="10" hidden="1" customWidth="1" outlineLevel="1"/>
    <col min="78" max="78" width="1.7109375" style="10" hidden="1" customWidth="1" outlineLevel="1"/>
    <col min="79" max="79" width="5" style="10" hidden="1" customWidth="1" outlineLevel="1"/>
    <col min="80" max="80" width="17.140625" style="10" hidden="1" customWidth="1" outlineLevel="1"/>
    <col min="81" max="81" width="11.42578125" style="10" collapsed="1"/>
    <col min="82" max="102" width="11.42578125" style="10"/>
  </cols>
  <sheetData>
    <row r="1" spans="1:102" s="10" customFormat="1" ht="23.25" x14ac:dyDescent="0.35">
      <c r="A1" s="74"/>
      <c r="B1" s="61" t="s">
        <v>54</v>
      </c>
      <c r="D1" s="62"/>
      <c r="BT1" s="9"/>
      <c r="BU1" s="9"/>
      <c r="BV1" s="9"/>
      <c r="BW1" s="9"/>
    </row>
    <row r="2" spans="1:102" s="10" customFormat="1" ht="18.75" x14ac:dyDescent="0.3">
      <c r="A2" s="74"/>
      <c r="B2" s="147" t="s">
        <v>447</v>
      </c>
      <c r="D2" s="62"/>
      <c r="BT2" s="9"/>
      <c r="BU2" s="9"/>
      <c r="BV2" s="9"/>
      <c r="BW2" s="9"/>
    </row>
    <row r="3" spans="1:102" s="10" customFormat="1" ht="21" x14ac:dyDescent="0.3">
      <c r="A3" s="87"/>
      <c r="B3" s="88" t="s">
        <v>445</v>
      </c>
      <c r="D3" s="62"/>
      <c r="BT3" s="9"/>
      <c r="BU3" s="9"/>
      <c r="BV3" s="9"/>
      <c r="BW3" s="9"/>
    </row>
    <row r="4" spans="1:102" ht="15.75" x14ac:dyDescent="0.25">
      <c r="B4" s="76" t="s">
        <v>628</v>
      </c>
      <c r="D4" t="s">
        <v>524</v>
      </c>
      <c r="E4" s="10" t="s">
        <v>23</v>
      </c>
      <c r="F4" t="s">
        <v>539</v>
      </c>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CX4"/>
    </row>
    <row r="5" spans="1:102" ht="18.75" x14ac:dyDescent="0.25">
      <c r="B5" s="163" t="s">
        <v>44</v>
      </c>
      <c r="C5" s="63"/>
      <c r="D5" s="10">
        <f>LOOKUP(B5,Listen!E2:E29,Listen!F2:F29)</f>
        <v>0</v>
      </c>
      <c r="E5" s="10">
        <f>LOOKUP(B5,Listen!E2:E29,Listen!G2:G29)</f>
        <v>0</v>
      </c>
      <c r="F5" s="10">
        <f>LOOKUP(B5,Listen!E2:E29,Listen!H2:H29)</f>
        <v>0</v>
      </c>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CX5"/>
    </row>
    <row r="6" spans="1:102" s="10" customFormat="1" ht="18.75" x14ac:dyDescent="0.25">
      <c r="A6" s="74"/>
      <c r="B6" s="64" t="str">
        <f>CONCATENATE("Tabellenblatt ",'A) Rücklagen'!B2," ",'A) Rücklagen'!C2)</f>
        <v>Tabellenblatt A) Rücklagen</v>
      </c>
      <c r="BT6" s="9"/>
      <c r="BU6" s="9"/>
      <c r="BV6" s="9"/>
      <c r="BW6" s="9"/>
    </row>
    <row r="7" spans="1:102" s="10" customFormat="1" ht="15.75" x14ac:dyDescent="0.25">
      <c r="A7" s="74"/>
      <c r="B7" s="90" t="s">
        <v>391</v>
      </c>
      <c r="C7" s="83"/>
      <c r="BT7" s="9"/>
      <c r="BU7" s="9"/>
      <c r="BV7" s="9"/>
      <c r="BW7" s="9"/>
    </row>
    <row r="8" spans="1:102" s="10" customFormat="1" x14ac:dyDescent="0.25">
      <c r="A8" s="74"/>
      <c r="B8" s="91" t="str">
        <f>CONCATENATE('A) Rücklagen'!B2," ",'A) Rücklagen'!C2)</f>
        <v>A) Rücklagen</v>
      </c>
      <c r="C8" s="84"/>
      <c r="BT8" s="9"/>
      <c r="BU8" s="9"/>
      <c r="BV8" s="9"/>
      <c r="BW8" s="9"/>
    </row>
    <row r="9" spans="1:102" s="10" customFormat="1" ht="4.5" customHeight="1" x14ac:dyDescent="0.25">
      <c r="A9" s="74"/>
      <c r="BP9" s="27"/>
      <c r="BQ9" s="27"/>
      <c r="BT9" s="9"/>
      <c r="BU9" s="9"/>
      <c r="BV9" s="9"/>
      <c r="BW9" s="9"/>
    </row>
    <row r="10" spans="1:102" s="10" customFormat="1" ht="20.25" customHeight="1" x14ac:dyDescent="0.25">
      <c r="A10" s="74"/>
      <c r="B10" s="64" t="str">
        <f>CONCATENATE("Tabellenblatt ", 'B) Berichte'!D1, " ", 'B) Berichte'!E1)</f>
        <v>Tabellenblatt B) Berichte (Verwaltungsaufwand/Übersichtlichkeit/Lesbarkeit)</v>
      </c>
      <c r="BH10" s="146">
        <v>59</v>
      </c>
      <c r="BI10" s="10">
        <v>60</v>
      </c>
      <c r="BJ10" s="10">
        <v>61</v>
      </c>
      <c r="BK10" s="10">
        <v>62</v>
      </c>
      <c r="BL10" s="10">
        <v>63</v>
      </c>
      <c r="BM10" s="10">
        <v>64</v>
      </c>
      <c r="BN10" s="10">
        <v>65</v>
      </c>
      <c r="BO10" s="10">
        <v>66</v>
      </c>
      <c r="BP10" s="41"/>
      <c r="BQ10" s="41"/>
      <c r="BT10" s="150"/>
      <c r="BU10" s="150"/>
      <c r="BV10" s="155" t="s">
        <v>635</v>
      </c>
      <c r="BW10" s="156" t="s">
        <v>637</v>
      </c>
      <c r="BX10" s="151"/>
      <c r="BY10" s="151"/>
      <c r="BZ10" s="151"/>
      <c r="CA10" s="151"/>
      <c r="CB10" s="151"/>
    </row>
    <row r="11" spans="1:102" s="35" customFormat="1" ht="16.5" customHeight="1" x14ac:dyDescent="0.25">
      <c r="A11" s="65"/>
      <c r="B11" s="92" t="s">
        <v>466</v>
      </c>
      <c r="C11" s="71" t="s">
        <v>22</v>
      </c>
      <c r="D11" s="71" t="s">
        <v>58</v>
      </c>
      <c r="E11" s="69" t="s">
        <v>59</v>
      </c>
      <c r="F11" s="69" t="s">
        <v>258</v>
      </c>
      <c r="G11" s="70" t="s">
        <v>60</v>
      </c>
      <c r="H11" s="70" t="s">
        <v>61</v>
      </c>
      <c r="I11" s="70" t="s">
        <v>259</v>
      </c>
      <c r="J11" s="70" t="s">
        <v>260</v>
      </c>
      <c r="K11" s="70" t="s">
        <v>261</v>
      </c>
      <c r="L11" s="70" t="s">
        <v>262</v>
      </c>
      <c r="M11" s="70" t="s">
        <v>263</v>
      </c>
      <c r="N11" s="70" t="s">
        <v>264</v>
      </c>
      <c r="O11" s="70" t="s">
        <v>265</v>
      </c>
      <c r="P11" s="70" t="s">
        <v>266</v>
      </c>
      <c r="Q11" s="70" t="s">
        <v>267</v>
      </c>
      <c r="R11" s="70" t="s">
        <v>268</v>
      </c>
      <c r="S11" s="70" t="s">
        <v>269</v>
      </c>
      <c r="T11" s="70" t="s">
        <v>270</v>
      </c>
      <c r="U11" s="70" t="s">
        <v>271</v>
      </c>
      <c r="V11" s="70" t="s">
        <v>272</v>
      </c>
      <c r="W11" s="70" t="s">
        <v>273</v>
      </c>
      <c r="X11" s="70" t="s">
        <v>274</v>
      </c>
      <c r="Y11" s="70" t="s">
        <v>275</v>
      </c>
      <c r="Z11" s="70" t="s">
        <v>276</v>
      </c>
      <c r="AA11" s="70" t="s">
        <v>306</v>
      </c>
      <c r="AB11" s="70" t="s">
        <v>277</v>
      </c>
      <c r="AC11" s="70" t="s">
        <v>278</v>
      </c>
      <c r="AD11" s="70" t="s">
        <v>307</v>
      </c>
      <c r="AE11" s="70" t="s">
        <v>279</v>
      </c>
      <c r="AF11" s="70" t="s">
        <v>280</v>
      </c>
      <c r="AG11" s="70" t="s">
        <v>308</v>
      </c>
      <c r="AH11" s="70" t="s">
        <v>281</v>
      </c>
      <c r="AI11" s="70" t="s">
        <v>282</v>
      </c>
      <c r="AJ11" s="70" t="s">
        <v>309</v>
      </c>
      <c r="AK11" s="70" t="s">
        <v>283</v>
      </c>
      <c r="AL11" s="70" t="s">
        <v>284</v>
      </c>
      <c r="AM11" s="70" t="s">
        <v>310</v>
      </c>
      <c r="AN11" s="70" t="s">
        <v>285</v>
      </c>
      <c r="AO11" s="70" t="s">
        <v>286</v>
      </c>
      <c r="AP11" s="70" t="s">
        <v>311</v>
      </c>
      <c r="AQ11" s="70" t="s">
        <v>287</v>
      </c>
      <c r="AR11" s="70" t="s">
        <v>288</v>
      </c>
      <c r="AS11" s="70" t="s">
        <v>312</v>
      </c>
      <c r="AT11" s="70" t="s">
        <v>289</v>
      </c>
      <c r="AU11" s="70" t="s">
        <v>290</v>
      </c>
      <c r="AV11" s="70" t="s">
        <v>313</v>
      </c>
      <c r="AW11" s="70" t="s">
        <v>291</v>
      </c>
      <c r="AX11" s="70" t="s">
        <v>292</v>
      </c>
      <c r="AY11" s="70" t="s">
        <v>314</v>
      </c>
      <c r="AZ11" s="70" t="s">
        <v>293</v>
      </c>
      <c r="BA11" s="70" t="s">
        <v>294</v>
      </c>
      <c r="BB11" s="70" t="s">
        <v>315</v>
      </c>
      <c r="BC11" s="70" t="s">
        <v>295</v>
      </c>
      <c r="BD11" s="69" t="s">
        <v>296</v>
      </c>
      <c r="BE11" s="69" t="s">
        <v>297</v>
      </c>
      <c r="BF11" s="69" t="s">
        <v>298</v>
      </c>
      <c r="BG11" s="69" t="s">
        <v>299</v>
      </c>
      <c r="BH11" s="69" t="s">
        <v>34</v>
      </c>
      <c r="BI11" s="69" t="s">
        <v>28</v>
      </c>
      <c r="BJ11" s="69" t="s">
        <v>300</v>
      </c>
      <c r="BK11" s="69" t="s">
        <v>301</v>
      </c>
      <c r="BL11" s="69" t="s">
        <v>302</v>
      </c>
      <c r="BM11" s="69" t="s">
        <v>303</v>
      </c>
      <c r="BN11" s="69" t="s">
        <v>390</v>
      </c>
      <c r="BO11" s="106" t="s">
        <v>560</v>
      </c>
      <c r="BP11" s="109" t="s">
        <v>376</v>
      </c>
      <c r="BQ11" s="109" t="s">
        <v>619</v>
      </c>
      <c r="BR11" s="148" t="s">
        <v>631</v>
      </c>
      <c r="BS11" s="149" t="s">
        <v>632</v>
      </c>
      <c r="BT11" s="152"/>
      <c r="BU11" s="152"/>
      <c r="BV11" s="35" t="s">
        <v>301</v>
      </c>
      <c r="BW11" s="152"/>
      <c r="BX11" s="152"/>
      <c r="BY11" s="154"/>
      <c r="BZ11" s="152"/>
      <c r="CA11" s="152"/>
      <c r="CB11" s="154" t="s">
        <v>631</v>
      </c>
      <c r="CC11" s="41"/>
      <c r="CD11" s="41"/>
      <c r="CE11" s="41"/>
      <c r="CF11" s="41"/>
      <c r="CG11" s="41"/>
      <c r="CH11" s="41"/>
      <c r="CI11" s="41"/>
      <c r="CJ11" s="41"/>
      <c r="CK11" s="41"/>
      <c r="CL11" s="41"/>
      <c r="CM11" s="41"/>
      <c r="CN11" s="41"/>
      <c r="CO11" s="41"/>
      <c r="CP11" s="41"/>
      <c r="CQ11" s="41"/>
      <c r="CR11" s="41"/>
      <c r="CS11" s="41"/>
      <c r="CT11" s="41"/>
      <c r="CU11" s="41"/>
      <c r="CV11" s="41"/>
      <c r="CW11" s="41"/>
    </row>
    <row r="12" spans="1:102" hidden="1" x14ac:dyDescent="0.25">
      <c r="A12" s="159" t="s">
        <v>223</v>
      </c>
      <c r="B12" s="182" t="str">
        <f t="shared" ref="B12:B13" si="0">CONCATENATE(D12," - ",G12)</f>
        <v>Budgetbericht - § 42 (3)</v>
      </c>
      <c r="C12" s="96">
        <v>5</v>
      </c>
      <c r="D12" s="158" t="s">
        <v>73</v>
      </c>
      <c r="E12" s="73" t="s">
        <v>74</v>
      </c>
      <c r="F12" s="73">
        <v>1</v>
      </c>
      <c r="G12" s="73" t="s">
        <v>75</v>
      </c>
      <c r="H12" s="73" t="s">
        <v>0</v>
      </c>
      <c r="I12" s="73"/>
      <c r="J12" s="73"/>
      <c r="K12" s="73" t="s">
        <v>224</v>
      </c>
      <c r="L12" s="73" t="s">
        <v>219</v>
      </c>
      <c r="M12" s="73"/>
      <c r="N12" s="73"/>
      <c r="O12" s="73"/>
      <c r="P12" s="73"/>
      <c r="Q12" s="73"/>
      <c r="R12" s="73"/>
      <c r="S12" s="73"/>
      <c r="T12" s="73"/>
      <c r="U12" s="73"/>
      <c r="V12" s="73"/>
      <c r="W12" s="73"/>
      <c r="X12" s="73"/>
      <c r="Y12" s="73" t="s">
        <v>305</v>
      </c>
      <c r="Z12" s="73" t="s">
        <v>202</v>
      </c>
      <c r="AA12" s="73" t="s">
        <v>201</v>
      </c>
      <c r="AB12" s="73" t="s">
        <v>27</v>
      </c>
      <c r="AC12" s="73" t="s">
        <v>29</v>
      </c>
      <c r="AD12" s="73" t="s">
        <v>201</v>
      </c>
      <c r="AE12" s="73" t="s">
        <v>25</v>
      </c>
      <c r="AF12" s="73" t="s">
        <v>29</v>
      </c>
      <c r="AG12" s="73" t="s">
        <v>201</v>
      </c>
      <c r="AH12" s="73" t="s">
        <v>26</v>
      </c>
      <c r="AI12" s="73" t="s">
        <v>29</v>
      </c>
      <c r="AJ12" s="73" t="s">
        <v>201</v>
      </c>
      <c r="AK12" s="73" t="s">
        <v>658</v>
      </c>
      <c r="AL12" s="73" t="s">
        <v>202</v>
      </c>
      <c r="AM12" s="73" t="s">
        <v>201</v>
      </c>
      <c r="AN12" s="73" t="s">
        <v>659</v>
      </c>
      <c r="AO12" s="73" t="s">
        <v>29</v>
      </c>
      <c r="AP12" s="73" t="s">
        <v>201</v>
      </c>
      <c r="AQ12" s="73"/>
      <c r="AR12" s="73"/>
      <c r="AS12" s="73"/>
      <c r="AT12" s="73"/>
      <c r="AU12" s="73"/>
      <c r="AV12" s="73"/>
      <c r="AW12" s="73"/>
      <c r="AX12" s="73"/>
      <c r="AY12" s="73"/>
      <c r="AZ12" s="73"/>
      <c r="BA12" s="73"/>
      <c r="BB12" s="73"/>
      <c r="BC12" s="73"/>
      <c r="BD12" s="73"/>
      <c r="BE12" s="73"/>
      <c r="BF12" s="73"/>
      <c r="BG12" s="73"/>
      <c r="BH12" s="73" t="s">
        <v>201</v>
      </c>
      <c r="BI12" s="73" t="s">
        <v>201</v>
      </c>
      <c r="BJ12" s="73" t="s">
        <v>215</v>
      </c>
      <c r="BK12" s="73" t="s">
        <v>215</v>
      </c>
      <c r="BL12" s="73" t="s">
        <v>660</v>
      </c>
      <c r="BM12" s="73"/>
      <c r="BN12" s="73" t="s">
        <v>378</v>
      </c>
      <c r="BO12" s="10" t="s">
        <v>623</v>
      </c>
      <c r="BP12" s="107" t="s">
        <v>575</v>
      </c>
      <c r="BQ12" s="173"/>
      <c r="BR12" s="157" t="str">
        <f ca="1">IF(B12=INDIRECT(BV12),INDIRECT(CB12),"k.A.")</f>
        <v>0 VBÄ</v>
      </c>
      <c r="BS12" s="157" t="str">
        <f ca="1">IF(B12=INDIRECT(BV12),INDIRECT(BY12),"k.A.")</f>
        <v>0 bewertete Maßnahmen</v>
      </c>
      <c r="BT12" s="154" t="s">
        <v>633</v>
      </c>
      <c r="BU12" s="153">
        <v>2</v>
      </c>
      <c r="BV12" s="154" t="str">
        <f t="shared" ref="BV12:BV43" si="1">CONCATENATE($BV$10,BT12,BU12)</f>
        <v>'B) Berichte'!D2</v>
      </c>
      <c r="BW12" s="154" t="s">
        <v>634</v>
      </c>
      <c r="BX12" s="154">
        <v>29</v>
      </c>
      <c r="BY12" s="154" t="str">
        <f t="shared" ref="BY12:BY43" si="2">CONCATENATE($BV$10,BW12,BX12)</f>
        <v>'B) Berichte'!G29</v>
      </c>
      <c r="BZ12" s="154" t="s">
        <v>636</v>
      </c>
      <c r="CA12" s="154">
        <v>4</v>
      </c>
      <c r="CB12" s="154" t="str">
        <f t="shared" ref="CB12:CB43" si="3">CONCATENATE($BV$10,BZ12,CA12)</f>
        <v>'B) Berichte'!f4</v>
      </c>
      <c r="CX12"/>
    </row>
    <row r="13" spans="1:102" hidden="1" x14ac:dyDescent="0.25">
      <c r="A13" s="159" t="s">
        <v>223</v>
      </c>
      <c r="B13" s="182" t="str">
        <f t="shared" si="0"/>
        <v>One-Sheeter (Deutsch aktualisiert, Englisch neu) - § 42 (3)</v>
      </c>
      <c r="C13" s="96">
        <v>6</v>
      </c>
      <c r="D13" s="158" t="s">
        <v>76</v>
      </c>
      <c r="E13" s="73" t="s">
        <v>74</v>
      </c>
      <c r="F13" s="73">
        <v>1</v>
      </c>
      <c r="G13" s="73" t="s">
        <v>75</v>
      </c>
      <c r="H13" s="73" t="s">
        <v>0</v>
      </c>
      <c r="I13" s="73"/>
      <c r="J13" s="73"/>
      <c r="K13" s="73" t="s">
        <v>224</v>
      </c>
      <c r="L13" s="73"/>
      <c r="M13" s="73"/>
      <c r="N13" s="73"/>
      <c r="O13" s="73"/>
      <c r="P13" s="73"/>
      <c r="Q13" s="73"/>
      <c r="R13" s="73"/>
      <c r="S13" s="73"/>
      <c r="T13" s="73"/>
      <c r="U13" s="73"/>
      <c r="V13" s="73"/>
      <c r="W13" s="73"/>
      <c r="X13" s="73"/>
      <c r="Y13" s="73" t="s">
        <v>305</v>
      </c>
      <c r="Z13" s="73" t="s">
        <v>202</v>
      </c>
      <c r="AA13" s="75" t="s">
        <v>201</v>
      </c>
      <c r="AB13" s="73" t="s">
        <v>27</v>
      </c>
      <c r="AC13" s="73" t="s">
        <v>29</v>
      </c>
      <c r="AD13" s="73" t="s">
        <v>201</v>
      </c>
      <c r="AE13" s="73" t="s">
        <v>25</v>
      </c>
      <c r="AF13" s="73" t="s">
        <v>29</v>
      </c>
      <c r="AG13" s="73" t="s">
        <v>201</v>
      </c>
      <c r="AH13" s="73" t="s">
        <v>26</v>
      </c>
      <c r="AI13" s="73" t="s">
        <v>29</v>
      </c>
      <c r="AJ13" s="73" t="s">
        <v>201</v>
      </c>
      <c r="AK13" s="73"/>
      <c r="AL13" s="73"/>
      <c r="AM13" s="73"/>
      <c r="AN13" s="73"/>
      <c r="AO13" s="73"/>
      <c r="AP13" s="73"/>
      <c r="AQ13" s="73"/>
      <c r="AR13" s="73"/>
      <c r="AS13" s="73"/>
      <c r="AT13" s="73"/>
      <c r="AU13" s="73"/>
      <c r="AV13" s="73"/>
      <c r="AW13" s="73"/>
      <c r="AX13" s="73"/>
      <c r="AY13" s="73"/>
      <c r="AZ13" s="73"/>
      <c r="BA13" s="73"/>
      <c r="BB13" s="73"/>
      <c r="BC13" s="73"/>
      <c r="BD13" s="73"/>
      <c r="BE13" s="73"/>
      <c r="BF13" s="73"/>
      <c r="BG13" s="73"/>
      <c r="BH13" s="73" t="s">
        <v>201</v>
      </c>
      <c r="BI13" s="73" t="s">
        <v>201</v>
      </c>
      <c r="BJ13" s="73" t="s">
        <v>215</v>
      </c>
      <c r="BK13" s="73" t="s">
        <v>215</v>
      </c>
      <c r="BL13" s="73" t="s">
        <v>661</v>
      </c>
      <c r="BM13" s="73"/>
      <c r="BN13" s="73" t="s">
        <v>378</v>
      </c>
      <c r="BO13" s="10" t="s">
        <v>623</v>
      </c>
      <c r="BP13" s="107" t="s">
        <v>575</v>
      </c>
      <c r="BQ13" s="174"/>
      <c r="BR13" s="157" t="str">
        <f t="shared" ref="BR13:BR76" ca="1" si="4">IF(B13=INDIRECT(BV13),INDIRECT(CB13),"k.A.")</f>
        <v>0 VBÄ</v>
      </c>
      <c r="BS13" s="157" t="str">
        <f t="shared" ref="BS13:BS76" ca="1" si="5">IF(B13=INDIRECT(BV13),INDIRECT(BY13),"k.A.")</f>
        <v>0 bewertete Maßnahmen</v>
      </c>
      <c r="BT13" s="154" t="str">
        <f>BT12</f>
        <v>D</v>
      </c>
      <c r="BU13" s="154">
        <f>BU12+40</f>
        <v>42</v>
      </c>
      <c r="BV13" s="154" t="str">
        <f t="shared" si="1"/>
        <v>'B) Berichte'!D42</v>
      </c>
      <c r="BW13" s="154" t="str">
        <f>BW12</f>
        <v>G</v>
      </c>
      <c r="BX13" s="154">
        <f>BX12+40</f>
        <v>69</v>
      </c>
      <c r="BY13" s="154" t="str">
        <f t="shared" si="2"/>
        <v>'B) Berichte'!G69</v>
      </c>
      <c r="BZ13" s="154" t="str">
        <f>BZ12</f>
        <v>f</v>
      </c>
      <c r="CA13" s="154">
        <f>CA12+40</f>
        <v>44</v>
      </c>
      <c r="CB13" s="154" t="str">
        <f t="shared" si="3"/>
        <v>'B) Berichte'!f44</v>
      </c>
      <c r="CX13"/>
    </row>
    <row r="14" spans="1:102" x14ac:dyDescent="0.25">
      <c r="A14" s="159" t="s">
        <v>223</v>
      </c>
      <c r="B14" s="182" t="str">
        <f t="shared" ref="B14:B45" si="6">CONCATENATE(D14," - ",G14)</f>
        <v>Teilhefte - Art. 51 (1) B-VG iVm § 42</v>
      </c>
      <c r="C14" s="96">
        <v>21</v>
      </c>
      <c r="D14" s="158" t="s">
        <v>95</v>
      </c>
      <c r="E14" s="73" t="s">
        <v>74</v>
      </c>
      <c r="F14" s="73">
        <v>1</v>
      </c>
      <c r="G14" s="73" t="s">
        <v>96</v>
      </c>
      <c r="H14" s="73" t="s">
        <v>0</v>
      </c>
      <c r="I14" s="73"/>
      <c r="J14" s="73"/>
      <c r="K14" s="73" t="s">
        <v>224</v>
      </c>
      <c r="L14" s="73" t="s">
        <v>222</v>
      </c>
      <c r="M14" s="73"/>
      <c r="N14" s="73"/>
      <c r="O14" s="73"/>
      <c r="P14" s="73"/>
      <c r="Q14" s="73"/>
      <c r="R14" s="73"/>
      <c r="S14" s="73"/>
      <c r="T14" s="73"/>
      <c r="U14" s="73"/>
      <c r="V14" s="73"/>
      <c r="W14" s="73"/>
      <c r="X14" s="73"/>
      <c r="Y14" s="73" t="s">
        <v>470</v>
      </c>
      <c r="Z14" s="73" t="s">
        <v>202</v>
      </c>
      <c r="AA14" s="73" t="s">
        <v>212</v>
      </c>
      <c r="AB14" s="73" t="s">
        <v>471</v>
      </c>
      <c r="AC14" s="73" t="s">
        <v>29</v>
      </c>
      <c r="AD14" s="73" t="s">
        <v>212</v>
      </c>
      <c r="AE14" s="73" t="s">
        <v>472</v>
      </c>
      <c r="AF14" s="73" t="s">
        <v>29</v>
      </c>
      <c r="AG14" s="73" t="s">
        <v>212</v>
      </c>
      <c r="AH14" s="73" t="s">
        <v>473</v>
      </c>
      <c r="AI14" s="73" t="s">
        <v>29</v>
      </c>
      <c r="AJ14" s="73" t="s">
        <v>212</v>
      </c>
      <c r="AK14" s="73" t="s">
        <v>474</v>
      </c>
      <c r="AL14" s="73" t="s">
        <v>29</v>
      </c>
      <c r="AM14" s="73" t="s">
        <v>201</v>
      </c>
      <c r="AN14" s="73" t="s">
        <v>317</v>
      </c>
      <c r="AO14" s="73" t="s">
        <v>29</v>
      </c>
      <c r="AP14" s="73" t="s">
        <v>201</v>
      </c>
      <c r="AQ14" s="73" t="s">
        <v>318</v>
      </c>
      <c r="AR14" s="73" t="s">
        <v>29</v>
      </c>
      <c r="AS14" s="73" t="s">
        <v>201</v>
      </c>
      <c r="AT14" s="73"/>
      <c r="AU14" s="73"/>
      <c r="AV14" s="73"/>
      <c r="AW14" s="73"/>
      <c r="AX14" s="73"/>
      <c r="AY14" s="73"/>
      <c r="AZ14" s="73"/>
      <c r="BA14" s="73"/>
      <c r="BB14" s="73"/>
      <c r="BC14" s="73"/>
      <c r="BD14" s="73"/>
      <c r="BE14" s="73"/>
      <c r="BF14" s="73"/>
      <c r="BG14" s="73"/>
      <c r="BH14" s="73" t="s">
        <v>213</v>
      </c>
      <c r="BI14" s="73" t="s">
        <v>213</v>
      </c>
      <c r="BJ14" s="73" t="s">
        <v>215</v>
      </c>
      <c r="BK14" s="73" t="s">
        <v>212</v>
      </c>
      <c r="BL14" s="73" t="s">
        <v>662</v>
      </c>
      <c r="BM14" s="73"/>
      <c r="BN14" s="73" t="s">
        <v>378</v>
      </c>
      <c r="BO14" s="10" t="s">
        <v>689</v>
      </c>
      <c r="BP14" s="107" t="s">
        <v>575</v>
      </c>
      <c r="BQ14" s="175"/>
      <c r="BR14" s="157" t="str">
        <f t="shared" ca="1" si="4"/>
        <v>0 VBÄ</v>
      </c>
      <c r="BS14" s="157" t="str">
        <f t="shared" ca="1" si="5"/>
        <v>0 bewertete Maßnahmen</v>
      </c>
      <c r="BT14" s="154" t="str">
        <f t="shared" ref="BT14:BT77" si="7">BT13</f>
        <v>D</v>
      </c>
      <c r="BU14" s="154">
        <f t="shared" ref="BU14:BU77" si="8">BU13+40</f>
        <v>82</v>
      </c>
      <c r="BV14" s="154" t="str">
        <f t="shared" si="1"/>
        <v>'B) Berichte'!D82</v>
      </c>
      <c r="BW14" s="154" t="str">
        <f t="shared" ref="BW14:BW77" si="9">BW13</f>
        <v>G</v>
      </c>
      <c r="BX14" s="154">
        <f t="shared" ref="BX14:BX77" si="10">BX13+40</f>
        <v>109</v>
      </c>
      <c r="BY14" s="154" t="str">
        <f t="shared" si="2"/>
        <v>'B) Berichte'!G109</v>
      </c>
      <c r="BZ14" s="154" t="str">
        <f t="shared" ref="BZ14:BZ77" si="11">BZ13</f>
        <v>f</v>
      </c>
      <c r="CA14" s="154">
        <f t="shared" ref="CA14:CA77" si="12">CA13+40</f>
        <v>84</v>
      </c>
      <c r="CB14" s="154" t="str">
        <f t="shared" si="3"/>
        <v>'B) Berichte'!f84</v>
      </c>
      <c r="CX14"/>
    </row>
    <row r="15" spans="1:102" hidden="1" x14ac:dyDescent="0.25">
      <c r="A15" s="159" t="s">
        <v>223</v>
      </c>
      <c r="B15" s="182" t="str">
        <f t="shared" si="6"/>
        <v>Verzeichnis veranschlagter Konten (VVK) - § 43 (4)</v>
      </c>
      <c r="C15" s="96">
        <v>22</v>
      </c>
      <c r="D15" s="158" t="s">
        <v>319</v>
      </c>
      <c r="E15" s="73" t="s">
        <v>74</v>
      </c>
      <c r="F15" s="73">
        <v>1</v>
      </c>
      <c r="G15" s="73" t="s">
        <v>97</v>
      </c>
      <c r="H15" s="73" t="s">
        <v>0</v>
      </c>
      <c r="I15" s="73"/>
      <c r="J15" s="73"/>
      <c r="K15" s="73" t="s">
        <v>224</v>
      </c>
      <c r="L15" s="73" t="s">
        <v>222</v>
      </c>
      <c r="M15" s="73"/>
      <c r="N15" s="73"/>
      <c r="O15" s="73"/>
      <c r="P15" s="73"/>
      <c r="Q15" s="73"/>
      <c r="R15" s="73"/>
      <c r="S15" s="73"/>
      <c r="T15" s="73"/>
      <c r="U15" s="73"/>
      <c r="V15" s="73"/>
      <c r="W15" s="73"/>
      <c r="X15" s="73"/>
      <c r="Y15" s="73" t="s">
        <v>320</v>
      </c>
      <c r="Z15" s="73" t="s">
        <v>202</v>
      </c>
      <c r="AA15" s="73" t="s">
        <v>215</v>
      </c>
      <c r="AB15" s="73" t="s">
        <v>379</v>
      </c>
      <c r="AC15" s="73" t="s">
        <v>29</v>
      </c>
      <c r="AD15" s="73" t="s">
        <v>215</v>
      </c>
      <c r="AE15" s="73" t="s">
        <v>321</v>
      </c>
      <c r="AF15" s="73" t="s">
        <v>202</v>
      </c>
      <c r="AG15" s="73" t="s">
        <v>201</v>
      </c>
      <c r="AH15" s="73" t="s">
        <v>317</v>
      </c>
      <c r="AI15" s="73" t="s">
        <v>29</v>
      </c>
      <c r="AJ15" s="73" t="s">
        <v>201</v>
      </c>
      <c r="AK15" s="73" t="s">
        <v>318</v>
      </c>
      <c r="AL15" s="73" t="s">
        <v>29</v>
      </c>
      <c r="AM15" s="73" t="s">
        <v>201</v>
      </c>
      <c r="AN15" s="73" t="s">
        <v>658</v>
      </c>
      <c r="AO15" s="73" t="s">
        <v>202</v>
      </c>
      <c r="AP15" s="73" t="s">
        <v>201</v>
      </c>
      <c r="AQ15" s="73" t="s">
        <v>659</v>
      </c>
      <c r="AR15" s="73" t="s">
        <v>29</v>
      </c>
      <c r="AS15" s="73" t="s">
        <v>201</v>
      </c>
      <c r="AT15" s="73"/>
      <c r="AU15" s="73"/>
      <c r="AV15" s="73"/>
      <c r="AW15" s="73"/>
      <c r="AX15" s="73"/>
      <c r="AY15" s="73"/>
      <c r="AZ15" s="73"/>
      <c r="BA15" s="73"/>
      <c r="BB15" s="73"/>
      <c r="BC15" s="73"/>
      <c r="BD15" s="73"/>
      <c r="BE15" s="73"/>
      <c r="BF15" s="73"/>
      <c r="BG15" s="73"/>
      <c r="BH15" s="73" t="s">
        <v>201</v>
      </c>
      <c r="BI15" s="73" t="s">
        <v>201</v>
      </c>
      <c r="BJ15" s="73" t="s">
        <v>215</v>
      </c>
      <c r="BK15" s="73" t="s">
        <v>212</v>
      </c>
      <c r="BL15" s="73" t="s">
        <v>660</v>
      </c>
      <c r="BM15" s="73"/>
      <c r="BN15" s="73" t="s">
        <v>378</v>
      </c>
      <c r="BO15" s="10" t="s">
        <v>623</v>
      </c>
      <c r="BP15" s="107" t="s">
        <v>575</v>
      </c>
      <c r="BQ15" s="175"/>
      <c r="BR15" s="157" t="str">
        <f t="shared" ca="1" si="4"/>
        <v>0 VBÄ</v>
      </c>
      <c r="BS15" s="157" t="str">
        <f t="shared" ca="1" si="5"/>
        <v>0 bewertete Maßnahmen</v>
      </c>
      <c r="BT15" s="154" t="str">
        <f t="shared" si="7"/>
        <v>D</v>
      </c>
      <c r="BU15" s="154">
        <f t="shared" si="8"/>
        <v>122</v>
      </c>
      <c r="BV15" s="154" t="str">
        <f t="shared" si="1"/>
        <v>'B) Berichte'!D122</v>
      </c>
      <c r="BW15" s="154" t="str">
        <f t="shared" si="9"/>
        <v>G</v>
      </c>
      <c r="BX15" s="154">
        <f t="shared" si="10"/>
        <v>149</v>
      </c>
      <c r="BY15" s="154" t="str">
        <f t="shared" si="2"/>
        <v>'B) Berichte'!G149</v>
      </c>
      <c r="BZ15" s="154" t="str">
        <f t="shared" si="11"/>
        <v>f</v>
      </c>
      <c r="CA15" s="154">
        <f t="shared" si="12"/>
        <v>124</v>
      </c>
      <c r="CB15" s="154" t="str">
        <f t="shared" si="3"/>
        <v>'B) Berichte'!f124</v>
      </c>
      <c r="CX15"/>
    </row>
    <row r="16" spans="1:102" x14ac:dyDescent="0.25">
      <c r="A16" s="159" t="s">
        <v>223</v>
      </c>
      <c r="B16" s="182" t="str">
        <f t="shared" si="6"/>
        <v>Strategiebericht - § 14</v>
      </c>
      <c r="C16" s="96">
        <v>30</v>
      </c>
      <c r="D16" s="158" t="s">
        <v>114</v>
      </c>
      <c r="E16" s="73" t="s">
        <v>115</v>
      </c>
      <c r="F16" s="73">
        <v>1</v>
      </c>
      <c r="G16" s="73" t="s">
        <v>116</v>
      </c>
      <c r="H16" s="73" t="s">
        <v>0</v>
      </c>
      <c r="I16" s="73"/>
      <c r="J16" s="73"/>
      <c r="K16" s="73" t="s">
        <v>237</v>
      </c>
      <c r="L16" s="73" t="s">
        <v>238</v>
      </c>
      <c r="M16" s="73"/>
      <c r="N16" s="73"/>
      <c r="O16" s="73"/>
      <c r="P16" s="73"/>
      <c r="Q16" s="73"/>
      <c r="R16" s="73"/>
      <c r="S16" s="73"/>
      <c r="T16" s="73"/>
      <c r="U16" s="73"/>
      <c r="V16" s="73"/>
      <c r="W16" s="73"/>
      <c r="X16" s="73"/>
      <c r="Y16" s="73" t="s">
        <v>323</v>
      </c>
      <c r="Z16" s="73" t="s">
        <v>202</v>
      </c>
      <c r="AA16" s="73" t="s">
        <v>201</v>
      </c>
      <c r="AB16" s="73" t="s">
        <v>324</v>
      </c>
      <c r="AC16" s="73" t="s">
        <v>29</v>
      </c>
      <c r="AD16" s="73" t="s">
        <v>201</v>
      </c>
      <c r="AE16" s="73" t="s">
        <v>325</v>
      </c>
      <c r="AF16" s="73" t="s">
        <v>202</v>
      </c>
      <c r="AG16" s="73" t="s">
        <v>201</v>
      </c>
      <c r="AH16" s="73" t="s">
        <v>326</v>
      </c>
      <c r="AI16" s="73" t="s">
        <v>29</v>
      </c>
      <c r="AJ16" s="73" t="s">
        <v>201</v>
      </c>
      <c r="AK16" s="73" t="s">
        <v>327</v>
      </c>
      <c r="AL16" s="73" t="s">
        <v>29</v>
      </c>
      <c r="AM16" s="73" t="s">
        <v>201</v>
      </c>
      <c r="AN16" s="73" t="s">
        <v>663</v>
      </c>
      <c r="AO16" s="73" t="s">
        <v>202</v>
      </c>
      <c r="AP16" s="73" t="s">
        <v>212</v>
      </c>
      <c r="AQ16" s="73" t="s">
        <v>664</v>
      </c>
      <c r="AR16" s="73" t="s">
        <v>29</v>
      </c>
      <c r="AS16" s="73" t="s">
        <v>212</v>
      </c>
      <c r="AT16" s="73" t="s">
        <v>561</v>
      </c>
      <c r="AU16" s="73" t="s">
        <v>29</v>
      </c>
      <c r="AV16" s="73" t="s">
        <v>212</v>
      </c>
      <c r="AW16" s="73" t="s">
        <v>328</v>
      </c>
      <c r="AX16" s="73" t="s">
        <v>29</v>
      </c>
      <c r="AY16" s="73" t="s">
        <v>212</v>
      </c>
      <c r="AZ16" s="73"/>
      <c r="BA16" s="73"/>
      <c r="BB16" s="73"/>
      <c r="BC16" s="73"/>
      <c r="BD16" s="73"/>
      <c r="BE16" s="73"/>
      <c r="BF16" s="73"/>
      <c r="BG16" s="73"/>
      <c r="BH16" s="73" t="s">
        <v>213</v>
      </c>
      <c r="BI16" s="73" t="s">
        <v>213</v>
      </c>
      <c r="BJ16" s="73" t="s">
        <v>215</v>
      </c>
      <c r="BK16" s="73" t="s">
        <v>212</v>
      </c>
      <c r="BL16" s="73" t="s">
        <v>662</v>
      </c>
      <c r="BM16" s="73"/>
      <c r="BN16" s="73" t="s">
        <v>378</v>
      </c>
      <c r="BO16" s="10" t="s">
        <v>623</v>
      </c>
      <c r="BP16" s="107" t="s">
        <v>575</v>
      </c>
      <c r="BQ16" s="174"/>
      <c r="BR16" s="157" t="str">
        <f t="shared" ca="1" si="4"/>
        <v>0 VBÄ</v>
      </c>
      <c r="BS16" s="157" t="str">
        <f t="shared" ca="1" si="5"/>
        <v>0 bewertete Maßnahmen</v>
      </c>
      <c r="BT16" s="154" t="str">
        <f t="shared" si="7"/>
        <v>D</v>
      </c>
      <c r="BU16" s="154">
        <f t="shared" si="8"/>
        <v>162</v>
      </c>
      <c r="BV16" s="154" t="str">
        <f t="shared" si="1"/>
        <v>'B) Berichte'!D162</v>
      </c>
      <c r="BW16" s="154" t="str">
        <f t="shared" si="9"/>
        <v>G</v>
      </c>
      <c r="BX16" s="154">
        <f t="shared" si="10"/>
        <v>189</v>
      </c>
      <c r="BY16" s="154" t="str">
        <f t="shared" si="2"/>
        <v>'B) Berichte'!G189</v>
      </c>
      <c r="BZ16" s="154" t="str">
        <f t="shared" si="11"/>
        <v>f</v>
      </c>
      <c r="CA16" s="154">
        <f t="shared" si="12"/>
        <v>164</v>
      </c>
      <c r="CB16" s="154" t="str">
        <f t="shared" si="3"/>
        <v>'B) Berichte'!f164</v>
      </c>
      <c r="CX16"/>
    </row>
    <row r="17" spans="1:102" hidden="1" x14ac:dyDescent="0.25">
      <c r="A17" s="159" t="s">
        <v>223</v>
      </c>
      <c r="B17" s="182" t="str">
        <f t="shared" si="6"/>
        <v>Budgetbeilage-Eckwerte des Budgets  - § 42 (4)</v>
      </c>
      <c r="C17" s="96">
        <v>7</v>
      </c>
      <c r="D17" s="158" t="s">
        <v>77</v>
      </c>
      <c r="E17" s="73" t="s">
        <v>74</v>
      </c>
      <c r="F17" s="73">
        <v>1</v>
      </c>
      <c r="G17" s="73" t="s">
        <v>78</v>
      </c>
      <c r="H17" s="73" t="s">
        <v>0</v>
      </c>
      <c r="I17" s="73"/>
      <c r="J17" s="73"/>
      <c r="K17" s="73" t="s">
        <v>224</v>
      </c>
      <c r="L17" s="73" t="s">
        <v>219</v>
      </c>
      <c r="M17" s="73"/>
      <c r="N17" s="73"/>
      <c r="O17" s="73"/>
      <c r="P17" s="73"/>
      <c r="Q17" s="73"/>
      <c r="R17" s="73"/>
      <c r="S17" s="73"/>
      <c r="T17" s="73"/>
      <c r="U17" s="73"/>
      <c r="V17" s="73"/>
      <c r="W17" s="73"/>
      <c r="X17" s="73"/>
      <c r="Y17" s="73" t="s">
        <v>305</v>
      </c>
      <c r="Z17" s="73" t="s">
        <v>202</v>
      </c>
      <c r="AA17" s="73" t="s">
        <v>201</v>
      </c>
      <c r="AB17" s="73" t="s">
        <v>27</v>
      </c>
      <c r="AC17" s="73" t="s">
        <v>29</v>
      </c>
      <c r="AD17" s="73" t="s">
        <v>201</v>
      </c>
      <c r="AE17" s="73" t="s">
        <v>25</v>
      </c>
      <c r="AF17" s="73" t="s">
        <v>29</v>
      </c>
      <c r="AG17" s="73" t="s">
        <v>201</v>
      </c>
      <c r="AH17" s="73" t="s">
        <v>26</v>
      </c>
      <c r="AI17" s="73" t="s">
        <v>29</v>
      </c>
      <c r="AJ17" s="73" t="s">
        <v>201</v>
      </c>
      <c r="AK17" s="73" t="s">
        <v>658</v>
      </c>
      <c r="AL17" s="73" t="s">
        <v>202</v>
      </c>
      <c r="AM17" s="73" t="s">
        <v>201</v>
      </c>
      <c r="AN17" s="73" t="s">
        <v>659</v>
      </c>
      <c r="AO17" s="73" t="s">
        <v>29</v>
      </c>
      <c r="AP17" s="73" t="s">
        <v>201</v>
      </c>
      <c r="AQ17" s="73"/>
      <c r="AR17" s="73"/>
      <c r="AS17" s="73"/>
      <c r="AT17" s="73"/>
      <c r="AU17" s="73"/>
      <c r="AV17" s="73"/>
      <c r="AW17" s="73"/>
      <c r="AX17" s="73"/>
      <c r="AY17" s="73"/>
      <c r="AZ17" s="73"/>
      <c r="BA17" s="73"/>
      <c r="BB17" s="73"/>
      <c r="BC17" s="73"/>
      <c r="BD17" s="73"/>
      <c r="BE17" s="73"/>
      <c r="BF17" s="73"/>
      <c r="BG17" s="73"/>
      <c r="BH17" s="73" t="s">
        <v>201</v>
      </c>
      <c r="BI17" s="73" t="s">
        <v>201</v>
      </c>
      <c r="BJ17" s="73" t="s">
        <v>215</v>
      </c>
      <c r="BK17" s="73" t="s">
        <v>215</v>
      </c>
      <c r="BL17" s="73" t="s">
        <v>660</v>
      </c>
      <c r="BM17" s="73"/>
      <c r="BN17" s="73" t="s">
        <v>380</v>
      </c>
      <c r="BO17" s="10" t="s">
        <v>623</v>
      </c>
      <c r="BP17" s="107" t="s">
        <v>575</v>
      </c>
      <c r="BQ17" s="173"/>
      <c r="BR17" s="157" t="str">
        <f t="shared" ca="1" si="4"/>
        <v>0 VBÄ</v>
      </c>
      <c r="BS17" s="157" t="str">
        <f t="shared" ca="1" si="5"/>
        <v>0 bewertete Maßnahmen</v>
      </c>
      <c r="BT17" s="154" t="str">
        <f t="shared" si="7"/>
        <v>D</v>
      </c>
      <c r="BU17" s="154">
        <f t="shared" si="8"/>
        <v>202</v>
      </c>
      <c r="BV17" s="154" t="str">
        <f t="shared" si="1"/>
        <v>'B) Berichte'!D202</v>
      </c>
      <c r="BW17" s="154" t="str">
        <f t="shared" si="9"/>
        <v>G</v>
      </c>
      <c r="BX17" s="154">
        <f t="shared" si="10"/>
        <v>229</v>
      </c>
      <c r="BY17" s="154" t="str">
        <f t="shared" si="2"/>
        <v>'B) Berichte'!G229</v>
      </c>
      <c r="BZ17" s="154" t="str">
        <f t="shared" si="11"/>
        <v>f</v>
      </c>
      <c r="CA17" s="154">
        <f t="shared" si="12"/>
        <v>204</v>
      </c>
      <c r="CB17" s="154" t="str">
        <f t="shared" si="3"/>
        <v>'B) Berichte'!f204</v>
      </c>
      <c r="CX17"/>
    </row>
    <row r="18" spans="1:102" hidden="1" x14ac:dyDescent="0.25">
      <c r="A18" s="159" t="s">
        <v>223</v>
      </c>
      <c r="B18" s="182" t="str">
        <f t="shared" si="6"/>
        <v xml:space="preserve">Budgetbeilage-Öffentliche Schulden  - § 42 (3) Z 6 </v>
      </c>
      <c r="C18" s="96">
        <v>8</v>
      </c>
      <c r="D18" s="158" t="s">
        <v>79</v>
      </c>
      <c r="E18" s="73" t="s">
        <v>74</v>
      </c>
      <c r="F18" s="73">
        <v>1</v>
      </c>
      <c r="G18" s="73" t="s">
        <v>80</v>
      </c>
      <c r="H18" s="73" t="s">
        <v>0</v>
      </c>
      <c r="I18" s="73"/>
      <c r="J18" s="73"/>
      <c r="K18" s="73" t="s">
        <v>224</v>
      </c>
      <c r="L18" s="73" t="s">
        <v>219</v>
      </c>
      <c r="M18" s="73"/>
      <c r="N18" s="73"/>
      <c r="O18" s="73"/>
      <c r="P18" s="73"/>
      <c r="Q18" s="73"/>
      <c r="R18" s="73"/>
      <c r="S18" s="73"/>
      <c r="T18" s="73"/>
      <c r="U18" s="73"/>
      <c r="V18" s="73"/>
      <c r="W18" s="73"/>
      <c r="X18" s="73"/>
      <c r="Y18" s="73" t="s">
        <v>305</v>
      </c>
      <c r="Z18" s="73" t="s">
        <v>202</v>
      </c>
      <c r="AA18" s="73" t="s">
        <v>201</v>
      </c>
      <c r="AB18" s="73" t="s">
        <v>27</v>
      </c>
      <c r="AC18" s="73" t="s">
        <v>29</v>
      </c>
      <c r="AD18" s="73" t="s">
        <v>201</v>
      </c>
      <c r="AE18" s="73" t="s">
        <v>25</v>
      </c>
      <c r="AF18" s="73" t="s">
        <v>29</v>
      </c>
      <c r="AG18" s="73" t="s">
        <v>201</v>
      </c>
      <c r="AH18" s="73" t="s">
        <v>26</v>
      </c>
      <c r="AI18" s="73" t="s">
        <v>29</v>
      </c>
      <c r="AJ18" s="73" t="s">
        <v>201</v>
      </c>
      <c r="AK18" s="73" t="s">
        <v>658</v>
      </c>
      <c r="AL18" s="73" t="s">
        <v>202</v>
      </c>
      <c r="AM18" s="73" t="s">
        <v>201</v>
      </c>
      <c r="AN18" s="73" t="s">
        <v>659</v>
      </c>
      <c r="AO18" s="73" t="s">
        <v>29</v>
      </c>
      <c r="AP18" s="73" t="s">
        <v>201</v>
      </c>
      <c r="AQ18" s="73"/>
      <c r="AR18" s="73"/>
      <c r="AS18" s="73"/>
      <c r="AT18" s="73"/>
      <c r="AU18" s="73"/>
      <c r="AV18" s="73"/>
      <c r="AW18" s="73"/>
      <c r="AX18" s="73"/>
      <c r="AY18" s="73"/>
      <c r="AZ18" s="73"/>
      <c r="BA18" s="73"/>
      <c r="BB18" s="73"/>
      <c r="BC18" s="73"/>
      <c r="BD18" s="73"/>
      <c r="BE18" s="73"/>
      <c r="BF18" s="73"/>
      <c r="BG18" s="73"/>
      <c r="BH18" s="73" t="s">
        <v>201</v>
      </c>
      <c r="BI18" s="73" t="s">
        <v>201</v>
      </c>
      <c r="BJ18" s="73" t="s">
        <v>215</v>
      </c>
      <c r="BK18" s="73" t="s">
        <v>215</v>
      </c>
      <c r="BL18" s="73" t="s">
        <v>660</v>
      </c>
      <c r="BM18" s="73"/>
      <c r="BN18" s="73" t="s">
        <v>380</v>
      </c>
      <c r="BO18" s="10" t="s">
        <v>623</v>
      </c>
      <c r="BP18" s="107" t="s">
        <v>575</v>
      </c>
      <c r="BQ18" s="173"/>
      <c r="BR18" s="157" t="str">
        <f t="shared" ca="1" si="4"/>
        <v>0 VBÄ</v>
      </c>
      <c r="BS18" s="157" t="str">
        <f t="shared" ca="1" si="5"/>
        <v>0 bewertete Maßnahmen</v>
      </c>
      <c r="BT18" s="154" t="str">
        <f t="shared" si="7"/>
        <v>D</v>
      </c>
      <c r="BU18" s="154">
        <f t="shared" si="8"/>
        <v>242</v>
      </c>
      <c r="BV18" s="154" t="str">
        <f t="shared" si="1"/>
        <v>'B) Berichte'!D242</v>
      </c>
      <c r="BW18" s="154" t="str">
        <f t="shared" si="9"/>
        <v>G</v>
      </c>
      <c r="BX18" s="154">
        <f t="shared" si="10"/>
        <v>269</v>
      </c>
      <c r="BY18" s="154" t="str">
        <f t="shared" si="2"/>
        <v>'B) Berichte'!G269</v>
      </c>
      <c r="BZ18" s="154" t="str">
        <f t="shared" si="11"/>
        <v>f</v>
      </c>
      <c r="CA18" s="154">
        <f t="shared" si="12"/>
        <v>244</v>
      </c>
      <c r="CB18" s="154" t="str">
        <f t="shared" si="3"/>
        <v>'B) Berichte'!f244</v>
      </c>
      <c r="CX18"/>
    </row>
    <row r="19" spans="1:102" hidden="1" x14ac:dyDescent="0.25">
      <c r="A19" s="159" t="s">
        <v>223</v>
      </c>
      <c r="B19" s="182" t="str">
        <f t="shared" si="6"/>
        <v xml:space="preserve">Budgetbeilage-Budgetsichten  - </v>
      </c>
      <c r="C19" s="96">
        <v>9</v>
      </c>
      <c r="D19" s="158" t="s">
        <v>81</v>
      </c>
      <c r="E19" s="73" t="s">
        <v>74</v>
      </c>
      <c r="F19" s="73">
        <v>1</v>
      </c>
      <c r="G19" s="73"/>
      <c r="H19" s="73" t="s">
        <v>0</v>
      </c>
      <c r="I19" s="73"/>
      <c r="J19" s="73"/>
      <c r="K19" s="73" t="s">
        <v>224</v>
      </c>
      <c r="L19" s="73" t="s">
        <v>219</v>
      </c>
      <c r="M19" s="73"/>
      <c r="N19" s="73"/>
      <c r="O19" s="73"/>
      <c r="P19" s="73"/>
      <c r="Q19" s="73"/>
      <c r="R19" s="73"/>
      <c r="S19" s="73"/>
      <c r="T19" s="73"/>
      <c r="U19" s="73"/>
      <c r="V19" s="73"/>
      <c r="W19" s="73"/>
      <c r="X19" s="73"/>
      <c r="Y19" s="73" t="s">
        <v>305</v>
      </c>
      <c r="Z19" s="73" t="s">
        <v>202</v>
      </c>
      <c r="AA19" s="73" t="s">
        <v>201</v>
      </c>
      <c r="AB19" s="73" t="s">
        <v>27</v>
      </c>
      <c r="AC19" s="73" t="s">
        <v>29</v>
      </c>
      <c r="AD19" s="73" t="s">
        <v>201</v>
      </c>
      <c r="AE19" s="73" t="s">
        <v>25</v>
      </c>
      <c r="AF19" s="73" t="s">
        <v>29</v>
      </c>
      <c r="AG19" s="73" t="s">
        <v>201</v>
      </c>
      <c r="AH19" s="73" t="s">
        <v>26</v>
      </c>
      <c r="AI19" s="73" t="s">
        <v>29</v>
      </c>
      <c r="AJ19" s="73" t="s">
        <v>201</v>
      </c>
      <c r="AK19" s="73" t="s">
        <v>658</v>
      </c>
      <c r="AL19" s="73" t="s">
        <v>202</v>
      </c>
      <c r="AM19" s="73" t="s">
        <v>201</v>
      </c>
      <c r="AN19" s="73" t="s">
        <v>659</v>
      </c>
      <c r="AO19" s="73" t="s">
        <v>29</v>
      </c>
      <c r="AP19" s="73" t="s">
        <v>201</v>
      </c>
      <c r="AQ19" s="73"/>
      <c r="AR19" s="73"/>
      <c r="AS19" s="73"/>
      <c r="AT19" s="73"/>
      <c r="AU19" s="73"/>
      <c r="AV19" s="73"/>
      <c r="AW19" s="73"/>
      <c r="AX19" s="73"/>
      <c r="AY19" s="73"/>
      <c r="AZ19" s="73"/>
      <c r="BA19" s="73"/>
      <c r="BB19" s="73"/>
      <c r="BC19" s="73"/>
      <c r="BD19" s="73"/>
      <c r="BE19" s="73"/>
      <c r="BF19" s="73"/>
      <c r="BG19" s="73"/>
      <c r="BH19" s="73" t="s">
        <v>201</v>
      </c>
      <c r="BI19" s="73" t="s">
        <v>201</v>
      </c>
      <c r="BJ19" s="73" t="s">
        <v>215</v>
      </c>
      <c r="BK19" s="73" t="s">
        <v>215</v>
      </c>
      <c r="BL19" s="73" t="s">
        <v>660</v>
      </c>
      <c r="BM19" s="73"/>
      <c r="BN19" s="73" t="s">
        <v>380</v>
      </c>
      <c r="BO19" s="10" t="s">
        <v>623</v>
      </c>
      <c r="BP19" s="107" t="s">
        <v>575</v>
      </c>
      <c r="BQ19" s="174"/>
      <c r="BR19" s="157" t="str">
        <f t="shared" ca="1" si="4"/>
        <v>0 VBÄ</v>
      </c>
      <c r="BS19" s="157" t="str">
        <f t="shared" ca="1" si="5"/>
        <v>0 bewertete Maßnahmen</v>
      </c>
      <c r="BT19" s="154" t="str">
        <f t="shared" si="7"/>
        <v>D</v>
      </c>
      <c r="BU19" s="154">
        <f t="shared" si="8"/>
        <v>282</v>
      </c>
      <c r="BV19" s="154" t="str">
        <f t="shared" si="1"/>
        <v>'B) Berichte'!D282</v>
      </c>
      <c r="BW19" s="154" t="str">
        <f t="shared" si="9"/>
        <v>G</v>
      </c>
      <c r="BX19" s="154">
        <f t="shared" si="10"/>
        <v>309</v>
      </c>
      <c r="BY19" s="154" t="str">
        <f t="shared" si="2"/>
        <v>'B) Berichte'!G309</v>
      </c>
      <c r="BZ19" s="154" t="str">
        <f t="shared" si="11"/>
        <v>f</v>
      </c>
      <c r="CA19" s="154">
        <f t="shared" si="12"/>
        <v>284</v>
      </c>
      <c r="CB19" s="154" t="str">
        <f t="shared" si="3"/>
        <v>'B) Berichte'!f284</v>
      </c>
      <c r="CX19"/>
    </row>
    <row r="20" spans="1:102" hidden="1" x14ac:dyDescent="0.25">
      <c r="A20" s="159" t="s">
        <v>223</v>
      </c>
      <c r="B20" s="182" t="str">
        <f t="shared" si="6"/>
        <v>Budgetbeilage-Europäische Union  - § 42 (4) Z 4</v>
      </c>
      <c r="C20" s="96">
        <v>10</v>
      </c>
      <c r="D20" s="158" t="s">
        <v>82</v>
      </c>
      <c r="E20" s="73" t="s">
        <v>74</v>
      </c>
      <c r="F20" s="73">
        <v>1</v>
      </c>
      <c r="G20" s="73" t="s">
        <v>83</v>
      </c>
      <c r="H20" s="73" t="s">
        <v>0</v>
      </c>
      <c r="I20" s="73"/>
      <c r="J20" s="73"/>
      <c r="K20" s="73" t="s">
        <v>224</v>
      </c>
      <c r="L20" s="73" t="s">
        <v>219</v>
      </c>
      <c r="M20" s="73"/>
      <c r="N20" s="73"/>
      <c r="O20" s="73"/>
      <c r="P20" s="73"/>
      <c r="Q20" s="73"/>
      <c r="R20" s="73"/>
      <c r="S20" s="73"/>
      <c r="T20" s="73"/>
      <c r="U20" s="73"/>
      <c r="V20" s="73"/>
      <c r="W20" s="73"/>
      <c r="X20" s="73"/>
      <c r="Y20" s="73" t="s">
        <v>305</v>
      </c>
      <c r="Z20" s="73" t="s">
        <v>202</v>
      </c>
      <c r="AA20" s="73" t="s">
        <v>201</v>
      </c>
      <c r="AB20" s="73" t="s">
        <v>27</v>
      </c>
      <c r="AC20" s="73" t="s">
        <v>29</v>
      </c>
      <c r="AD20" s="73" t="s">
        <v>201</v>
      </c>
      <c r="AE20" s="73" t="s">
        <v>25</v>
      </c>
      <c r="AF20" s="73" t="s">
        <v>29</v>
      </c>
      <c r="AG20" s="73" t="s">
        <v>201</v>
      </c>
      <c r="AH20" s="73" t="s">
        <v>26</v>
      </c>
      <c r="AI20" s="73" t="s">
        <v>29</v>
      </c>
      <c r="AJ20" s="73" t="s">
        <v>201</v>
      </c>
      <c r="AK20" s="73" t="s">
        <v>658</v>
      </c>
      <c r="AL20" s="73" t="s">
        <v>202</v>
      </c>
      <c r="AM20" s="73" t="s">
        <v>201</v>
      </c>
      <c r="AN20" s="73" t="s">
        <v>659</v>
      </c>
      <c r="AO20" s="73" t="s">
        <v>29</v>
      </c>
      <c r="AP20" s="73" t="s">
        <v>201</v>
      </c>
      <c r="AQ20" s="73"/>
      <c r="AR20" s="73"/>
      <c r="AS20" s="73"/>
      <c r="AT20" s="73"/>
      <c r="AU20" s="73"/>
      <c r="AV20" s="73"/>
      <c r="AW20" s="73"/>
      <c r="AX20" s="73"/>
      <c r="AY20" s="73"/>
      <c r="AZ20" s="73"/>
      <c r="BA20" s="73"/>
      <c r="BB20" s="73"/>
      <c r="BC20" s="73"/>
      <c r="BD20" s="73"/>
      <c r="BE20" s="73"/>
      <c r="BF20" s="73"/>
      <c r="BG20" s="73"/>
      <c r="BH20" s="73" t="s">
        <v>201</v>
      </c>
      <c r="BI20" s="73" t="s">
        <v>201</v>
      </c>
      <c r="BJ20" s="73" t="s">
        <v>215</v>
      </c>
      <c r="BK20" s="73" t="s">
        <v>215</v>
      </c>
      <c r="BL20" s="73" t="s">
        <v>660</v>
      </c>
      <c r="BM20" s="73"/>
      <c r="BN20" s="73" t="s">
        <v>380</v>
      </c>
      <c r="BO20" s="10" t="s">
        <v>623</v>
      </c>
      <c r="BP20" s="107" t="s">
        <v>575</v>
      </c>
      <c r="BQ20" s="173"/>
      <c r="BR20" s="157" t="str">
        <f t="shared" ca="1" si="4"/>
        <v>0 VBÄ</v>
      </c>
      <c r="BS20" s="157" t="str">
        <f t="shared" ca="1" si="5"/>
        <v>0 bewertete Maßnahmen</v>
      </c>
      <c r="BT20" s="154" t="str">
        <f t="shared" si="7"/>
        <v>D</v>
      </c>
      <c r="BU20" s="154">
        <f t="shared" si="8"/>
        <v>322</v>
      </c>
      <c r="BV20" s="154" t="str">
        <f t="shared" si="1"/>
        <v>'B) Berichte'!D322</v>
      </c>
      <c r="BW20" s="154" t="str">
        <f t="shared" si="9"/>
        <v>G</v>
      </c>
      <c r="BX20" s="154">
        <f t="shared" si="10"/>
        <v>349</v>
      </c>
      <c r="BY20" s="154" t="str">
        <f t="shared" si="2"/>
        <v>'B) Berichte'!G349</v>
      </c>
      <c r="BZ20" s="154" t="str">
        <f t="shared" si="11"/>
        <v>f</v>
      </c>
      <c r="CA20" s="154">
        <f t="shared" si="12"/>
        <v>324</v>
      </c>
      <c r="CB20" s="154" t="str">
        <f t="shared" si="3"/>
        <v>'B) Berichte'!f324</v>
      </c>
      <c r="CX20"/>
    </row>
    <row r="21" spans="1:102" hidden="1" x14ac:dyDescent="0.25">
      <c r="A21" s="159" t="s">
        <v>223</v>
      </c>
      <c r="B21" s="182" t="str">
        <f t="shared" si="6"/>
        <v>Budgetbeilage-Forschung und Entwicklung  - § 42 (4)</v>
      </c>
      <c r="C21" s="96">
        <v>11</v>
      </c>
      <c r="D21" s="158" t="s">
        <v>84</v>
      </c>
      <c r="E21" s="73" t="s">
        <v>74</v>
      </c>
      <c r="F21" s="73">
        <v>1</v>
      </c>
      <c r="G21" s="73" t="s">
        <v>78</v>
      </c>
      <c r="H21" s="73" t="s">
        <v>0</v>
      </c>
      <c r="I21" s="73"/>
      <c r="J21" s="73"/>
      <c r="K21" s="73" t="s">
        <v>224</v>
      </c>
      <c r="L21" s="73" t="s">
        <v>219</v>
      </c>
      <c r="M21" s="73"/>
      <c r="N21" s="73"/>
      <c r="O21" s="73"/>
      <c r="P21" s="73"/>
      <c r="Q21" s="73"/>
      <c r="R21" s="73"/>
      <c r="S21" s="73"/>
      <c r="T21" s="73"/>
      <c r="U21" s="73"/>
      <c r="V21" s="73"/>
      <c r="W21" s="73"/>
      <c r="X21" s="73"/>
      <c r="Y21" s="73" t="s">
        <v>305</v>
      </c>
      <c r="Z21" s="73" t="s">
        <v>202</v>
      </c>
      <c r="AA21" s="73" t="s">
        <v>201</v>
      </c>
      <c r="AB21" s="73" t="s">
        <v>27</v>
      </c>
      <c r="AC21" s="73" t="s">
        <v>29</v>
      </c>
      <c r="AD21" s="73" t="s">
        <v>201</v>
      </c>
      <c r="AE21" s="73" t="s">
        <v>25</v>
      </c>
      <c r="AF21" s="73" t="s">
        <v>29</v>
      </c>
      <c r="AG21" s="73" t="s">
        <v>201</v>
      </c>
      <c r="AH21" s="73" t="s">
        <v>26</v>
      </c>
      <c r="AI21" s="73" t="s">
        <v>29</v>
      </c>
      <c r="AJ21" s="73" t="s">
        <v>201</v>
      </c>
      <c r="AK21" s="73" t="s">
        <v>658</v>
      </c>
      <c r="AL21" s="73" t="s">
        <v>202</v>
      </c>
      <c r="AM21" s="73" t="s">
        <v>201</v>
      </c>
      <c r="AN21" s="73" t="s">
        <v>659</v>
      </c>
      <c r="AO21" s="73" t="s">
        <v>29</v>
      </c>
      <c r="AP21" s="73" t="s">
        <v>201</v>
      </c>
      <c r="AQ21" s="73"/>
      <c r="AR21" s="73"/>
      <c r="AS21" s="73"/>
      <c r="AT21" s="73"/>
      <c r="AU21" s="73"/>
      <c r="AV21" s="73"/>
      <c r="AW21" s="73"/>
      <c r="AX21" s="73"/>
      <c r="AY21" s="73"/>
      <c r="AZ21" s="73"/>
      <c r="BA21" s="73"/>
      <c r="BB21" s="73"/>
      <c r="BC21" s="73"/>
      <c r="BD21" s="73"/>
      <c r="BE21" s="73"/>
      <c r="BF21" s="73"/>
      <c r="BG21" s="73"/>
      <c r="BH21" s="73" t="s">
        <v>201</v>
      </c>
      <c r="BI21" s="73" t="s">
        <v>201</v>
      </c>
      <c r="BJ21" s="73" t="s">
        <v>215</v>
      </c>
      <c r="BK21" s="73" t="s">
        <v>215</v>
      </c>
      <c r="BL21" s="73" t="s">
        <v>660</v>
      </c>
      <c r="BM21" s="73"/>
      <c r="BN21" s="73" t="s">
        <v>380</v>
      </c>
      <c r="BO21" s="10" t="s">
        <v>623</v>
      </c>
      <c r="BP21" s="107" t="s">
        <v>575</v>
      </c>
      <c r="BQ21" s="173"/>
      <c r="BR21" s="157" t="str">
        <f t="shared" ca="1" si="4"/>
        <v>0 VBÄ</v>
      </c>
      <c r="BS21" s="157" t="str">
        <f t="shared" ca="1" si="5"/>
        <v>0 bewertete Maßnahmen</v>
      </c>
      <c r="BT21" s="154" t="str">
        <f t="shared" si="7"/>
        <v>D</v>
      </c>
      <c r="BU21" s="154">
        <f t="shared" si="8"/>
        <v>362</v>
      </c>
      <c r="BV21" s="154" t="str">
        <f t="shared" si="1"/>
        <v>'B) Berichte'!D362</v>
      </c>
      <c r="BW21" s="154" t="str">
        <f t="shared" si="9"/>
        <v>G</v>
      </c>
      <c r="BX21" s="154">
        <f t="shared" si="10"/>
        <v>389</v>
      </c>
      <c r="BY21" s="154" t="str">
        <f t="shared" si="2"/>
        <v>'B) Berichte'!G389</v>
      </c>
      <c r="BZ21" s="154" t="str">
        <f t="shared" si="11"/>
        <v>f</v>
      </c>
      <c r="CA21" s="154">
        <f t="shared" si="12"/>
        <v>364</v>
      </c>
      <c r="CB21" s="154" t="str">
        <f t="shared" si="3"/>
        <v>'B) Berichte'!f364</v>
      </c>
      <c r="CX21"/>
    </row>
    <row r="22" spans="1:102" hidden="1" x14ac:dyDescent="0.25">
      <c r="A22" s="159" t="s">
        <v>223</v>
      </c>
      <c r="B22" s="182" t="str">
        <f t="shared" si="6"/>
        <v>Budgetbeilage-Personalkapazitäten des Bundes  - § 42 (4)</v>
      </c>
      <c r="C22" s="96">
        <v>12</v>
      </c>
      <c r="D22" s="158" t="s">
        <v>85</v>
      </c>
      <c r="E22" s="73" t="s">
        <v>74</v>
      </c>
      <c r="F22" s="73">
        <v>1</v>
      </c>
      <c r="G22" s="73" t="s">
        <v>78</v>
      </c>
      <c r="H22" s="73" t="s">
        <v>86</v>
      </c>
      <c r="I22" s="73"/>
      <c r="J22" s="73"/>
      <c r="K22" s="73" t="s">
        <v>224</v>
      </c>
      <c r="L22" s="73" t="s">
        <v>219</v>
      </c>
      <c r="M22" s="73"/>
      <c r="N22" s="73"/>
      <c r="O22" s="73"/>
      <c r="P22" s="73"/>
      <c r="Q22" s="73"/>
      <c r="R22" s="73"/>
      <c r="S22" s="73"/>
      <c r="T22" s="73"/>
      <c r="U22" s="73"/>
      <c r="V22" s="73"/>
      <c r="W22" s="73"/>
      <c r="X22" s="73"/>
      <c r="Y22" s="73" t="s">
        <v>305</v>
      </c>
      <c r="Z22" s="73" t="s">
        <v>202</v>
      </c>
      <c r="AA22" s="73" t="s">
        <v>201</v>
      </c>
      <c r="AB22" s="73" t="s">
        <v>27</v>
      </c>
      <c r="AC22" s="73" t="s">
        <v>29</v>
      </c>
      <c r="AD22" s="73" t="s">
        <v>201</v>
      </c>
      <c r="AE22" s="73" t="s">
        <v>25</v>
      </c>
      <c r="AF22" s="73" t="s">
        <v>29</v>
      </c>
      <c r="AG22" s="73" t="s">
        <v>201</v>
      </c>
      <c r="AH22" s="73" t="s">
        <v>26</v>
      </c>
      <c r="AI22" s="73" t="s">
        <v>29</v>
      </c>
      <c r="AJ22" s="73" t="s">
        <v>201</v>
      </c>
      <c r="AK22" s="73" t="s">
        <v>658</v>
      </c>
      <c r="AL22" s="73" t="s">
        <v>202</v>
      </c>
      <c r="AM22" s="73" t="s">
        <v>201</v>
      </c>
      <c r="AN22" s="73" t="s">
        <v>659</v>
      </c>
      <c r="AO22" s="73" t="s">
        <v>29</v>
      </c>
      <c r="AP22" s="73" t="s">
        <v>201</v>
      </c>
      <c r="AQ22" s="73"/>
      <c r="AR22" s="73"/>
      <c r="AS22" s="73"/>
      <c r="AT22" s="73"/>
      <c r="AU22" s="73"/>
      <c r="AV22" s="73"/>
      <c r="AW22" s="73"/>
      <c r="AX22" s="73"/>
      <c r="AY22" s="73"/>
      <c r="AZ22" s="73"/>
      <c r="BA22" s="73"/>
      <c r="BB22" s="73"/>
      <c r="BC22" s="73"/>
      <c r="BD22" s="73"/>
      <c r="BE22" s="73"/>
      <c r="BF22" s="73"/>
      <c r="BG22" s="73"/>
      <c r="BH22" s="73" t="s">
        <v>201</v>
      </c>
      <c r="BI22" s="73" t="s">
        <v>201</v>
      </c>
      <c r="BJ22" s="73" t="s">
        <v>215</v>
      </c>
      <c r="BK22" s="73" t="s">
        <v>215</v>
      </c>
      <c r="BL22" s="73" t="s">
        <v>660</v>
      </c>
      <c r="BM22" s="73"/>
      <c r="BN22" s="73" t="s">
        <v>380</v>
      </c>
      <c r="BO22" s="10" t="s">
        <v>623</v>
      </c>
      <c r="BP22" s="107" t="s">
        <v>575</v>
      </c>
      <c r="BQ22" s="173"/>
      <c r="BR22" s="157" t="str">
        <f t="shared" ca="1" si="4"/>
        <v>0 VBÄ</v>
      </c>
      <c r="BS22" s="157" t="str">
        <f t="shared" ca="1" si="5"/>
        <v>0 bewertete Maßnahmen</v>
      </c>
      <c r="BT22" s="154" t="str">
        <f t="shared" si="7"/>
        <v>D</v>
      </c>
      <c r="BU22" s="154">
        <f t="shared" si="8"/>
        <v>402</v>
      </c>
      <c r="BV22" s="154" t="str">
        <f t="shared" si="1"/>
        <v>'B) Berichte'!D402</v>
      </c>
      <c r="BW22" s="154" t="str">
        <f t="shared" si="9"/>
        <v>G</v>
      </c>
      <c r="BX22" s="154">
        <f t="shared" si="10"/>
        <v>429</v>
      </c>
      <c r="BY22" s="154" t="str">
        <f t="shared" si="2"/>
        <v>'B) Berichte'!G429</v>
      </c>
      <c r="BZ22" s="154" t="str">
        <f t="shared" si="11"/>
        <v>f</v>
      </c>
      <c r="CA22" s="154">
        <f t="shared" si="12"/>
        <v>404</v>
      </c>
      <c r="CB22" s="154" t="str">
        <f t="shared" si="3"/>
        <v>'B) Berichte'!f404</v>
      </c>
      <c r="CX22"/>
    </row>
    <row r="23" spans="1:102" hidden="1" x14ac:dyDescent="0.25">
      <c r="A23" s="159" t="s">
        <v>223</v>
      </c>
      <c r="B23" s="182" t="str">
        <f t="shared" si="6"/>
        <v xml:space="preserve">Budgetbeilage-Verwaltungsreform  - </v>
      </c>
      <c r="C23" s="96">
        <v>13</v>
      </c>
      <c r="D23" s="158" t="s">
        <v>87</v>
      </c>
      <c r="E23" s="73" t="s">
        <v>74</v>
      </c>
      <c r="F23" s="73">
        <v>1</v>
      </c>
      <c r="G23" s="73"/>
      <c r="H23" s="73" t="s">
        <v>0</v>
      </c>
      <c r="I23" s="73"/>
      <c r="J23" s="73"/>
      <c r="K23" s="73" t="s">
        <v>224</v>
      </c>
      <c r="L23" s="73" t="s">
        <v>219</v>
      </c>
      <c r="M23" s="73"/>
      <c r="N23" s="73"/>
      <c r="O23" s="73"/>
      <c r="P23" s="73"/>
      <c r="Q23" s="73"/>
      <c r="R23" s="73"/>
      <c r="S23" s="73"/>
      <c r="T23" s="73"/>
      <c r="U23" s="73"/>
      <c r="V23" s="73"/>
      <c r="W23" s="73"/>
      <c r="X23" s="73"/>
      <c r="Y23" s="73" t="s">
        <v>305</v>
      </c>
      <c r="Z23" s="73" t="s">
        <v>202</v>
      </c>
      <c r="AA23" s="73" t="s">
        <v>201</v>
      </c>
      <c r="AB23" s="73" t="s">
        <v>27</v>
      </c>
      <c r="AC23" s="73" t="s">
        <v>29</v>
      </c>
      <c r="AD23" s="73" t="s">
        <v>201</v>
      </c>
      <c r="AE23" s="73" t="s">
        <v>25</v>
      </c>
      <c r="AF23" s="73" t="s">
        <v>29</v>
      </c>
      <c r="AG23" s="73" t="s">
        <v>201</v>
      </c>
      <c r="AH23" s="73" t="s">
        <v>26</v>
      </c>
      <c r="AI23" s="73" t="s">
        <v>29</v>
      </c>
      <c r="AJ23" s="73" t="s">
        <v>201</v>
      </c>
      <c r="AK23" s="73" t="s">
        <v>658</v>
      </c>
      <c r="AL23" s="73" t="s">
        <v>202</v>
      </c>
      <c r="AM23" s="73" t="s">
        <v>201</v>
      </c>
      <c r="AN23" s="73" t="s">
        <v>659</v>
      </c>
      <c r="AO23" s="73" t="s">
        <v>29</v>
      </c>
      <c r="AP23" s="73" t="s">
        <v>201</v>
      </c>
      <c r="AQ23" s="73"/>
      <c r="AR23" s="73"/>
      <c r="AS23" s="73"/>
      <c r="AT23" s="73"/>
      <c r="AU23" s="73"/>
      <c r="AV23" s="73"/>
      <c r="AW23" s="73"/>
      <c r="AX23" s="73"/>
      <c r="AY23" s="73"/>
      <c r="AZ23" s="73"/>
      <c r="BA23" s="73"/>
      <c r="BB23" s="73"/>
      <c r="BC23" s="73"/>
      <c r="BD23" s="73"/>
      <c r="BE23" s="73"/>
      <c r="BF23" s="73"/>
      <c r="BG23" s="73"/>
      <c r="BH23" s="73" t="s">
        <v>201</v>
      </c>
      <c r="BI23" s="73" t="s">
        <v>201</v>
      </c>
      <c r="BJ23" s="73" t="s">
        <v>215</v>
      </c>
      <c r="BK23" s="73" t="s">
        <v>215</v>
      </c>
      <c r="BL23" s="73" t="s">
        <v>660</v>
      </c>
      <c r="BM23" s="73"/>
      <c r="BN23" s="73" t="s">
        <v>380</v>
      </c>
      <c r="BO23" s="10" t="s">
        <v>623</v>
      </c>
      <c r="BP23" s="107" t="s">
        <v>575</v>
      </c>
      <c r="BQ23" s="173"/>
      <c r="BR23" s="157" t="str">
        <f t="shared" ca="1" si="4"/>
        <v>0 VBÄ</v>
      </c>
      <c r="BS23" s="157" t="str">
        <f t="shared" ca="1" si="5"/>
        <v>0 bewertete Maßnahmen</v>
      </c>
      <c r="BT23" s="154" t="str">
        <f t="shared" si="7"/>
        <v>D</v>
      </c>
      <c r="BU23" s="154">
        <f t="shared" si="8"/>
        <v>442</v>
      </c>
      <c r="BV23" s="154" t="str">
        <f t="shared" si="1"/>
        <v>'B) Berichte'!D442</v>
      </c>
      <c r="BW23" s="154" t="str">
        <f t="shared" si="9"/>
        <v>G</v>
      </c>
      <c r="BX23" s="154">
        <f t="shared" si="10"/>
        <v>469</v>
      </c>
      <c r="BY23" s="154" t="str">
        <f t="shared" si="2"/>
        <v>'B) Berichte'!G469</v>
      </c>
      <c r="BZ23" s="154" t="str">
        <f t="shared" si="11"/>
        <v>f</v>
      </c>
      <c r="CA23" s="154">
        <f t="shared" si="12"/>
        <v>444</v>
      </c>
      <c r="CB23" s="154" t="str">
        <f t="shared" si="3"/>
        <v>'B) Berichte'!f444</v>
      </c>
      <c r="CX23"/>
    </row>
    <row r="24" spans="1:102" hidden="1" x14ac:dyDescent="0.25">
      <c r="A24" s="159" t="s">
        <v>223</v>
      </c>
      <c r="B24" s="182" t="str">
        <f t="shared" si="6"/>
        <v>Budgetbeilage-Zahlungsströme zwischen den Gebietskörperschaften  - § 42 (4)</v>
      </c>
      <c r="C24" s="96">
        <v>14</v>
      </c>
      <c r="D24" s="158" t="s">
        <v>88</v>
      </c>
      <c r="E24" s="73" t="s">
        <v>74</v>
      </c>
      <c r="F24" s="73">
        <v>1</v>
      </c>
      <c r="G24" s="73" t="s">
        <v>78</v>
      </c>
      <c r="H24" s="73" t="s">
        <v>0</v>
      </c>
      <c r="I24" s="73"/>
      <c r="J24" s="73"/>
      <c r="K24" s="73" t="s">
        <v>224</v>
      </c>
      <c r="L24" s="73" t="s">
        <v>219</v>
      </c>
      <c r="M24" s="73"/>
      <c r="N24" s="73"/>
      <c r="O24" s="73"/>
      <c r="P24" s="73"/>
      <c r="Q24" s="73"/>
      <c r="R24" s="73"/>
      <c r="S24" s="73"/>
      <c r="T24" s="73"/>
      <c r="U24" s="73"/>
      <c r="V24" s="73"/>
      <c r="W24" s="73"/>
      <c r="X24" s="73"/>
      <c r="Y24" s="73" t="s">
        <v>305</v>
      </c>
      <c r="Z24" s="73" t="s">
        <v>202</v>
      </c>
      <c r="AA24" s="73" t="s">
        <v>201</v>
      </c>
      <c r="AB24" s="73" t="s">
        <v>27</v>
      </c>
      <c r="AC24" s="73" t="s">
        <v>29</v>
      </c>
      <c r="AD24" s="73" t="s">
        <v>201</v>
      </c>
      <c r="AE24" s="73" t="s">
        <v>25</v>
      </c>
      <c r="AF24" s="73" t="s">
        <v>29</v>
      </c>
      <c r="AG24" s="73" t="s">
        <v>201</v>
      </c>
      <c r="AH24" s="73" t="s">
        <v>26</v>
      </c>
      <c r="AI24" s="73" t="s">
        <v>29</v>
      </c>
      <c r="AJ24" s="73" t="s">
        <v>201</v>
      </c>
      <c r="AK24" s="73" t="s">
        <v>658</v>
      </c>
      <c r="AL24" s="73" t="s">
        <v>202</v>
      </c>
      <c r="AM24" s="73" t="s">
        <v>201</v>
      </c>
      <c r="AN24" s="73" t="s">
        <v>659</v>
      </c>
      <c r="AO24" s="73" t="s">
        <v>29</v>
      </c>
      <c r="AP24" s="73" t="s">
        <v>201</v>
      </c>
      <c r="AQ24" s="73"/>
      <c r="AR24" s="73"/>
      <c r="AS24" s="73"/>
      <c r="AT24" s="73"/>
      <c r="AU24" s="73"/>
      <c r="AV24" s="73"/>
      <c r="AW24" s="73"/>
      <c r="AX24" s="73"/>
      <c r="AY24" s="73"/>
      <c r="AZ24" s="73"/>
      <c r="BA24" s="73"/>
      <c r="BB24" s="73"/>
      <c r="BC24" s="73"/>
      <c r="BD24" s="73"/>
      <c r="BE24" s="73"/>
      <c r="BF24" s="73"/>
      <c r="BG24" s="73"/>
      <c r="BH24" s="73" t="s">
        <v>201</v>
      </c>
      <c r="BI24" s="73" t="s">
        <v>201</v>
      </c>
      <c r="BJ24" s="73" t="s">
        <v>215</v>
      </c>
      <c r="BK24" s="73" t="s">
        <v>215</v>
      </c>
      <c r="BL24" s="73" t="s">
        <v>660</v>
      </c>
      <c r="BM24" s="73"/>
      <c r="BN24" s="73" t="s">
        <v>380</v>
      </c>
      <c r="BO24" s="10" t="s">
        <v>623</v>
      </c>
      <c r="BP24" s="107" t="s">
        <v>575</v>
      </c>
      <c r="BQ24" s="173"/>
      <c r="BR24" s="157" t="str">
        <f t="shared" ca="1" si="4"/>
        <v>0 VBÄ</v>
      </c>
      <c r="BS24" s="157" t="str">
        <f t="shared" ca="1" si="5"/>
        <v>0 bewertete Maßnahmen</v>
      </c>
      <c r="BT24" s="154" t="str">
        <f t="shared" si="7"/>
        <v>D</v>
      </c>
      <c r="BU24" s="154">
        <f t="shared" si="8"/>
        <v>482</v>
      </c>
      <c r="BV24" s="154" t="str">
        <f t="shared" si="1"/>
        <v>'B) Berichte'!D482</v>
      </c>
      <c r="BW24" s="154" t="str">
        <f t="shared" si="9"/>
        <v>G</v>
      </c>
      <c r="BX24" s="154">
        <f t="shared" si="10"/>
        <v>509</v>
      </c>
      <c r="BY24" s="154" t="str">
        <f t="shared" si="2"/>
        <v>'B) Berichte'!G509</v>
      </c>
      <c r="BZ24" s="154" t="str">
        <f t="shared" si="11"/>
        <v>f</v>
      </c>
      <c r="CA24" s="154">
        <f t="shared" si="12"/>
        <v>484</v>
      </c>
      <c r="CB24" s="154" t="str">
        <f t="shared" si="3"/>
        <v>'B) Berichte'!f484</v>
      </c>
      <c r="CX24"/>
    </row>
    <row r="25" spans="1:102" hidden="1" x14ac:dyDescent="0.25">
      <c r="A25" s="159" t="s">
        <v>223</v>
      </c>
      <c r="B25" s="182" t="str">
        <f t="shared" si="6"/>
        <v xml:space="preserve">Budgetbeilage-Umweltschutz  - </v>
      </c>
      <c r="C25" s="96">
        <v>15</v>
      </c>
      <c r="D25" s="158" t="s">
        <v>89</v>
      </c>
      <c r="E25" s="73" t="s">
        <v>74</v>
      </c>
      <c r="F25" s="73">
        <v>1</v>
      </c>
      <c r="G25" s="73"/>
      <c r="H25" s="73" t="s">
        <v>0</v>
      </c>
      <c r="I25" s="73"/>
      <c r="J25" s="73"/>
      <c r="K25" s="73" t="s">
        <v>224</v>
      </c>
      <c r="L25" s="73" t="s">
        <v>219</v>
      </c>
      <c r="M25" s="73"/>
      <c r="N25" s="73"/>
      <c r="O25" s="73"/>
      <c r="P25" s="73"/>
      <c r="Q25" s="73"/>
      <c r="R25" s="73"/>
      <c r="S25" s="73"/>
      <c r="T25" s="73"/>
      <c r="U25" s="73"/>
      <c r="V25" s="73"/>
      <c r="W25" s="73"/>
      <c r="X25" s="73"/>
      <c r="Y25" s="73" t="s">
        <v>305</v>
      </c>
      <c r="Z25" s="73" t="s">
        <v>202</v>
      </c>
      <c r="AA25" s="73" t="s">
        <v>201</v>
      </c>
      <c r="AB25" s="73" t="s">
        <v>27</v>
      </c>
      <c r="AC25" s="73" t="s">
        <v>29</v>
      </c>
      <c r="AD25" s="73" t="s">
        <v>201</v>
      </c>
      <c r="AE25" s="73" t="s">
        <v>25</v>
      </c>
      <c r="AF25" s="73" t="s">
        <v>29</v>
      </c>
      <c r="AG25" s="73" t="s">
        <v>201</v>
      </c>
      <c r="AH25" s="73" t="s">
        <v>26</v>
      </c>
      <c r="AI25" s="73" t="s">
        <v>29</v>
      </c>
      <c r="AJ25" s="73" t="s">
        <v>201</v>
      </c>
      <c r="AK25" s="73" t="s">
        <v>658</v>
      </c>
      <c r="AL25" s="73" t="s">
        <v>202</v>
      </c>
      <c r="AM25" s="73" t="s">
        <v>201</v>
      </c>
      <c r="AN25" s="73" t="s">
        <v>659</v>
      </c>
      <c r="AO25" s="73" t="s">
        <v>29</v>
      </c>
      <c r="AP25" s="73" t="s">
        <v>201</v>
      </c>
      <c r="AQ25" s="73"/>
      <c r="AR25" s="73"/>
      <c r="AS25" s="73"/>
      <c r="AT25" s="73"/>
      <c r="AU25" s="73"/>
      <c r="AV25" s="73"/>
      <c r="AW25" s="73"/>
      <c r="AX25" s="73"/>
      <c r="AY25" s="73"/>
      <c r="AZ25" s="73"/>
      <c r="BA25" s="73"/>
      <c r="BB25" s="73"/>
      <c r="BC25" s="73"/>
      <c r="BD25" s="73"/>
      <c r="BE25" s="73"/>
      <c r="BF25" s="73"/>
      <c r="BG25" s="73"/>
      <c r="BH25" s="73" t="s">
        <v>201</v>
      </c>
      <c r="BI25" s="73" t="s">
        <v>201</v>
      </c>
      <c r="BJ25" s="73" t="s">
        <v>215</v>
      </c>
      <c r="BK25" s="73" t="s">
        <v>215</v>
      </c>
      <c r="BL25" s="73" t="s">
        <v>660</v>
      </c>
      <c r="BM25" s="73"/>
      <c r="BN25" s="73" t="s">
        <v>380</v>
      </c>
      <c r="BO25" s="10" t="s">
        <v>623</v>
      </c>
      <c r="BP25" s="107" t="s">
        <v>575</v>
      </c>
      <c r="BQ25" s="173"/>
      <c r="BR25" s="157" t="str">
        <f t="shared" ca="1" si="4"/>
        <v>0 VBÄ</v>
      </c>
      <c r="BS25" s="157" t="str">
        <f t="shared" ca="1" si="5"/>
        <v>0 bewertete Maßnahmen</v>
      </c>
      <c r="BT25" s="154" t="str">
        <f t="shared" si="7"/>
        <v>D</v>
      </c>
      <c r="BU25" s="154">
        <f t="shared" si="8"/>
        <v>522</v>
      </c>
      <c r="BV25" s="154" t="str">
        <f t="shared" si="1"/>
        <v>'B) Berichte'!D522</v>
      </c>
      <c r="BW25" s="154" t="str">
        <f t="shared" si="9"/>
        <v>G</v>
      </c>
      <c r="BX25" s="154">
        <f t="shared" si="10"/>
        <v>549</v>
      </c>
      <c r="BY25" s="154" t="str">
        <f t="shared" si="2"/>
        <v>'B) Berichte'!G549</v>
      </c>
      <c r="BZ25" s="154" t="str">
        <f t="shared" si="11"/>
        <v>f</v>
      </c>
      <c r="CA25" s="154">
        <f t="shared" si="12"/>
        <v>524</v>
      </c>
      <c r="CB25" s="154" t="str">
        <f t="shared" si="3"/>
        <v>'B) Berichte'!f524</v>
      </c>
      <c r="CX25"/>
    </row>
    <row r="26" spans="1:102" hidden="1" x14ac:dyDescent="0.25">
      <c r="A26" s="159" t="s">
        <v>223</v>
      </c>
      <c r="B26" s="182" t="str">
        <f t="shared" si="6"/>
        <v xml:space="preserve">Budgetbeilage-Entwicklungszusammenarbeit  - </v>
      </c>
      <c r="C26" s="96">
        <v>16</v>
      </c>
      <c r="D26" s="158" t="s">
        <v>90</v>
      </c>
      <c r="E26" s="73" t="s">
        <v>74</v>
      </c>
      <c r="F26" s="73">
        <v>1</v>
      </c>
      <c r="G26" s="73"/>
      <c r="H26" s="73" t="s">
        <v>0</v>
      </c>
      <c r="I26" s="73"/>
      <c r="J26" s="73"/>
      <c r="K26" s="73" t="s">
        <v>224</v>
      </c>
      <c r="L26" s="73" t="s">
        <v>219</v>
      </c>
      <c r="M26" s="73"/>
      <c r="N26" s="73"/>
      <c r="O26" s="73"/>
      <c r="P26" s="73"/>
      <c r="Q26" s="73"/>
      <c r="R26" s="73"/>
      <c r="S26" s="73"/>
      <c r="T26" s="73"/>
      <c r="U26" s="73"/>
      <c r="V26" s="73"/>
      <c r="W26" s="73"/>
      <c r="X26" s="73"/>
      <c r="Y26" s="73" t="s">
        <v>305</v>
      </c>
      <c r="Z26" s="73" t="s">
        <v>202</v>
      </c>
      <c r="AA26" s="73" t="s">
        <v>201</v>
      </c>
      <c r="AB26" s="73" t="s">
        <v>27</v>
      </c>
      <c r="AC26" s="73" t="s">
        <v>29</v>
      </c>
      <c r="AD26" s="73" t="s">
        <v>201</v>
      </c>
      <c r="AE26" s="73" t="s">
        <v>25</v>
      </c>
      <c r="AF26" s="73" t="s">
        <v>29</v>
      </c>
      <c r="AG26" s="73" t="s">
        <v>201</v>
      </c>
      <c r="AH26" s="73" t="s">
        <v>26</v>
      </c>
      <c r="AI26" s="73" t="s">
        <v>29</v>
      </c>
      <c r="AJ26" s="73" t="s">
        <v>201</v>
      </c>
      <c r="AK26" s="73" t="s">
        <v>658</v>
      </c>
      <c r="AL26" s="73" t="s">
        <v>202</v>
      </c>
      <c r="AM26" s="73" t="s">
        <v>201</v>
      </c>
      <c r="AN26" s="73" t="s">
        <v>659</v>
      </c>
      <c r="AO26" s="73" t="s">
        <v>29</v>
      </c>
      <c r="AP26" s="73" t="s">
        <v>201</v>
      </c>
      <c r="AQ26" s="73"/>
      <c r="AR26" s="73"/>
      <c r="AS26" s="73"/>
      <c r="AT26" s="73"/>
      <c r="AU26" s="73"/>
      <c r="AV26" s="73"/>
      <c r="AW26" s="73"/>
      <c r="AX26" s="73"/>
      <c r="AY26" s="73"/>
      <c r="AZ26" s="73"/>
      <c r="BA26" s="73"/>
      <c r="BB26" s="73"/>
      <c r="BC26" s="73"/>
      <c r="BD26" s="73"/>
      <c r="BE26" s="73"/>
      <c r="BF26" s="73"/>
      <c r="BG26" s="73"/>
      <c r="BH26" s="73" t="s">
        <v>201</v>
      </c>
      <c r="BI26" s="73" t="s">
        <v>201</v>
      </c>
      <c r="BJ26" s="73" t="s">
        <v>215</v>
      </c>
      <c r="BK26" s="73" t="s">
        <v>215</v>
      </c>
      <c r="BL26" s="73" t="s">
        <v>660</v>
      </c>
      <c r="BM26" s="73"/>
      <c r="BN26" s="73" t="s">
        <v>380</v>
      </c>
      <c r="BO26" s="10" t="s">
        <v>623</v>
      </c>
      <c r="BP26" s="74" t="s">
        <v>575</v>
      </c>
      <c r="BQ26" s="173"/>
      <c r="BR26" s="157" t="str">
        <f t="shared" ca="1" si="4"/>
        <v>0 VBÄ</v>
      </c>
      <c r="BS26" s="157" t="str">
        <f t="shared" ca="1" si="5"/>
        <v>0 bewertete Maßnahmen</v>
      </c>
      <c r="BT26" s="154" t="str">
        <f t="shared" si="7"/>
        <v>D</v>
      </c>
      <c r="BU26" s="154">
        <f t="shared" si="8"/>
        <v>562</v>
      </c>
      <c r="BV26" s="154" t="str">
        <f t="shared" si="1"/>
        <v>'B) Berichte'!D562</v>
      </c>
      <c r="BW26" s="154" t="str">
        <f t="shared" si="9"/>
        <v>G</v>
      </c>
      <c r="BX26" s="154">
        <f t="shared" si="10"/>
        <v>589</v>
      </c>
      <c r="BY26" s="154" t="str">
        <f t="shared" si="2"/>
        <v>'B) Berichte'!G589</v>
      </c>
      <c r="BZ26" s="154" t="str">
        <f t="shared" si="11"/>
        <v>f</v>
      </c>
      <c r="CA26" s="154">
        <f t="shared" si="12"/>
        <v>564</v>
      </c>
      <c r="CB26" s="154" t="str">
        <f t="shared" si="3"/>
        <v>'B) Berichte'!f564</v>
      </c>
      <c r="CX26"/>
    </row>
    <row r="27" spans="1:102" hidden="1" x14ac:dyDescent="0.25">
      <c r="A27" s="159" t="s">
        <v>223</v>
      </c>
      <c r="B27" s="182" t="str">
        <f t="shared" si="6"/>
        <v xml:space="preserve">Budgetbeilage-Beiträge an internationale Organisationen  - </v>
      </c>
      <c r="C27" s="96">
        <v>17</v>
      </c>
      <c r="D27" s="158" t="s">
        <v>91</v>
      </c>
      <c r="E27" s="73" t="s">
        <v>74</v>
      </c>
      <c r="F27" s="73">
        <v>1</v>
      </c>
      <c r="G27" s="73"/>
      <c r="H27" s="73" t="s">
        <v>0</v>
      </c>
      <c r="I27" s="73"/>
      <c r="J27" s="73"/>
      <c r="K27" s="73" t="s">
        <v>224</v>
      </c>
      <c r="L27" s="73" t="s">
        <v>219</v>
      </c>
      <c r="M27" s="73"/>
      <c r="N27" s="73"/>
      <c r="O27" s="73"/>
      <c r="P27" s="73"/>
      <c r="Q27" s="73"/>
      <c r="R27" s="73"/>
      <c r="S27" s="73"/>
      <c r="T27" s="73"/>
      <c r="U27" s="73"/>
      <c r="V27" s="73"/>
      <c r="W27" s="73"/>
      <c r="X27" s="73"/>
      <c r="Y27" s="73" t="s">
        <v>305</v>
      </c>
      <c r="Z27" s="73" t="s">
        <v>202</v>
      </c>
      <c r="AA27" s="73" t="s">
        <v>201</v>
      </c>
      <c r="AB27" s="73" t="s">
        <v>27</v>
      </c>
      <c r="AC27" s="73" t="s">
        <v>29</v>
      </c>
      <c r="AD27" s="73" t="s">
        <v>201</v>
      </c>
      <c r="AE27" s="73" t="s">
        <v>25</v>
      </c>
      <c r="AF27" s="73" t="s">
        <v>29</v>
      </c>
      <c r="AG27" s="73" t="s">
        <v>201</v>
      </c>
      <c r="AH27" s="73" t="s">
        <v>26</v>
      </c>
      <c r="AI27" s="73" t="s">
        <v>29</v>
      </c>
      <c r="AJ27" s="73" t="s">
        <v>201</v>
      </c>
      <c r="AK27" s="73" t="s">
        <v>658</v>
      </c>
      <c r="AL27" s="73" t="s">
        <v>202</v>
      </c>
      <c r="AM27" s="73" t="s">
        <v>201</v>
      </c>
      <c r="AN27" s="73" t="s">
        <v>659</v>
      </c>
      <c r="AO27" s="73" t="s">
        <v>29</v>
      </c>
      <c r="AP27" s="73" t="s">
        <v>201</v>
      </c>
      <c r="AQ27" s="73"/>
      <c r="AR27" s="73"/>
      <c r="AS27" s="73"/>
      <c r="AT27" s="73"/>
      <c r="AU27" s="73"/>
      <c r="AV27" s="73"/>
      <c r="AW27" s="73"/>
      <c r="AX27" s="73"/>
      <c r="AY27" s="73"/>
      <c r="AZ27" s="73"/>
      <c r="BA27" s="73"/>
      <c r="BB27" s="73"/>
      <c r="BC27" s="73"/>
      <c r="BD27" s="73"/>
      <c r="BE27" s="73"/>
      <c r="BF27" s="73"/>
      <c r="BG27" s="73"/>
      <c r="BH27" s="73" t="s">
        <v>201</v>
      </c>
      <c r="BI27" s="73" t="s">
        <v>201</v>
      </c>
      <c r="BJ27" s="73" t="s">
        <v>215</v>
      </c>
      <c r="BK27" s="73" t="s">
        <v>215</v>
      </c>
      <c r="BL27" s="73" t="s">
        <v>660</v>
      </c>
      <c r="BM27" s="73"/>
      <c r="BN27" s="73" t="s">
        <v>380</v>
      </c>
      <c r="BO27" s="10" t="s">
        <v>623</v>
      </c>
      <c r="BP27" s="74" t="s">
        <v>575</v>
      </c>
      <c r="BQ27" s="173"/>
      <c r="BR27" s="157" t="str">
        <f t="shared" ca="1" si="4"/>
        <v>0 VBÄ</v>
      </c>
      <c r="BS27" s="157" t="str">
        <f t="shared" ca="1" si="5"/>
        <v>0 bewertete Maßnahmen</v>
      </c>
      <c r="BT27" s="154" t="str">
        <f t="shared" si="7"/>
        <v>D</v>
      </c>
      <c r="BU27" s="154">
        <f t="shared" si="8"/>
        <v>602</v>
      </c>
      <c r="BV27" s="154" t="str">
        <f t="shared" si="1"/>
        <v>'B) Berichte'!D602</v>
      </c>
      <c r="BW27" s="154" t="str">
        <f t="shared" si="9"/>
        <v>G</v>
      </c>
      <c r="BX27" s="154">
        <f t="shared" si="10"/>
        <v>629</v>
      </c>
      <c r="BY27" s="154" t="str">
        <f t="shared" si="2"/>
        <v>'B) Berichte'!G629</v>
      </c>
      <c r="BZ27" s="154" t="str">
        <f t="shared" si="11"/>
        <v>f</v>
      </c>
      <c r="CA27" s="154">
        <f t="shared" si="12"/>
        <v>604</v>
      </c>
      <c r="CB27" s="154" t="str">
        <f t="shared" si="3"/>
        <v>'B) Berichte'!f604</v>
      </c>
      <c r="CX27"/>
    </row>
    <row r="28" spans="1:102" hidden="1" x14ac:dyDescent="0.25">
      <c r="A28" s="159" t="s">
        <v>223</v>
      </c>
      <c r="B28" s="182" t="str">
        <f t="shared" si="6"/>
        <v xml:space="preserve">Budgetbeilage-Better Regulation - </v>
      </c>
      <c r="C28" s="96">
        <v>18</v>
      </c>
      <c r="D28" s="158" t="s">
        <v>92</v>
      </c>
      <c r="E28" s="73" t="s">
        <v>74</v>
      </c>
      <c r="F28" s="73">
        <v>1</v>
      </c>
      <c r="G28" s="73"/>
      <c r="H28" s="73" t="s">
        <v>0</v>
      </c>
      <c r="I28" s="73"/>
      <c r="J28" s="73"/>
      <c r="K28" s="73" t="s">
        <v>224</v>
      </c>
      <c r="L28" s="73" t="s">
        <v>219</v>
      </c>
      <c r="M28" s="73"/>
      <c r="N28" s="73"/>
      <c r="O28" s="73"/>
      <c r="P28" s="73"/>
      <c r="Q28" s="73"/>
      <c r="R28" s="73"/>
      <c r="S28" s="73"/>
      <c r="T28" s="73"/>
      <c r="U28" s="73"/>
      <c r="V28" s="73"/>
      <c r="W28" s="73"/>
      <c r="X28" s="73"/>
      <c r="Y28" s="73" t="s">
        <v>305</v>
      </c>
      <c r="Z28" s="73" t="s">
        <v>202</v>
      </c>
      <c r="AA28" s="73" t="s">
        <v>201</v>
      </c>
      <c r="AB28" s="73" t="s">
        <v>27</v>
      </c>
      <c r="AC28" s="73" t="s">
        <v>29</v>
      </c>
      <c r="AD28" s="73" t="s">
        <v>201</v>
      </c>
      <c r="AE28" s="73" t="s">
        <v>25</v>
      </c>
      <c r="AF28" s="73" t="s">
        <v>29</v>
      </c>
      <c r="AG28" s="73" t="s">
        <v>201</v>
      </c>
      <c r="AH28" s="73" t="s">
        <v>26</v>
      </c>
      <c r="AI28" s="73" t="s">
        <v>29</v>
      </c>
      <c r="AJ28" s="73" t="s">
        <v>201</v>
      </c>
      <c r="AK28" s="73" t="s">
        <v>658</v>
      </c>
      <c r="AL28" s="73" t="s">
        <v>202</v>
      </c>
      <c r="AM28" s="73" t="s">
        <v>201</v>
      </c>
      <c r="AN28" s="73" t="s">
        <v>659</v>
      </c>
      <c r="AO28" s="73" t="s">
        <v>29</v>
      </c>
      <c r="AP28" s="73" t="s">
        <v>201</v>
      </c>
      <c r="AQ28" s="73"/>
      <c r="AR28" s="73"/>
      <c r="AS28" s="73"/>
      <c r="AT28" s="73"/>
      <c r="AU28" s="73"/>
      <c r="AV28" s="73"/>
      <c r="AW28" s="73"/>
      <c r="AX28" s="73"/>
      <c r="AY28" s="73"/>
      <c r="AZ28" s="73"/>
      <c r="BA28" s="73"/>
      <c r="BB28" s="73"/>
      <c r="BC28" s="73"/>
      <c r="BD28" s="73"/>
      <c r="BE28" s="73"/>
      <c r="BF28" s="73"/>
      <c r="BG28" s="73"/>
      <c r="BH28" s="73" t="s">
        <v>201</v>
      </c>
      <c r="BI28" s="73" t="s">
        <v>201</v>
      </c>
      <c r="BJ28" s="73" t="s">
        <v>215</v>
      </c>
      <c r="BK28" s="73" t="s">
        <v>215</v>
      </c>
      <c r="BL28" s="73" t="s">
        <v>660</v>
      </c>
      <c r="BM28" s="73"/>
      <c r="BN28" s="73" t="s">
        <v>380</v>
      </c>
      <c r="BO28" s="10" t="s">
        <v>623</v>
      </c>
      <c r="BP28" s="74" t="s">
        <v>575</v>
      </c>
      <c r="BQ28" s="173"/>
      <c r="BR28" s="157" t="str">
        <f t="shared" ca="1" si="4"/>
        <v>0 VBÄ</v>
      </c>
      <c r="BS28" s="157" t="str">
        <f t="shared" ca="1" si="5"/>
        <v>0 bewertete Maßnahmen</v>
      </c>
      <c r="BT28" s="154" t="str">
        <f t="shared" si="7"/>
        <v>D</v>
      </c>
      <c r="BU28" s="154">
        <f t="shared" si="8"/>
        <v>642</v>
      </c>
      <c r="BV28" s="154" t="str">
        <f t="shared" si="1"/>
        <v>'B) Berichte'!D642</v>
      </c>
      <c r="BW28" s="154" t="str">
        <f t="shared" si="9"/>
        <v>G</v>
      </c>
      <c r="BX28" s="154">
        <f t="shared" si="10"/>
        <v>669</v>
      </c>
      <c r="BY28" s="154" t="str">
        <f t="shared" si="2"/>
        <v>'B) Berichte'!G669</v>
      </c>
      <c r="BZ28" s="154" t="str">
        <f t="shared" si="11"/>
        <v>f</v>
      </c>
      <c r="CA28" s="154">
        <f t="shared" si="12"/>
        <v>644</v>
      </c>
      <c r="CB28" s="154" t="str">
        <f t="shared" si="3"/>
        <v>'B) Berichte'!f644</v>
      </c>
      <c r="CX28"/>
    </row>
    <row r="29" spans="1:102" hidden="1" x14ac:dyDescent="0.25">
      <c r="A29" s="159" t="s">
        <v>223</v>
      </c>
      <c r="B29" s="182" t="str">
        <f t="shared" si="6"/>
        <v xml:space="preserve">Budgetbeilage-Infrastruktur  - </v>
      </c>
      <c r="C29" s="96">
        <v>19</v>
      </c>
      <c r="D29" s="158" t="s">
        <v>93</v>
      </c>
      <c r="E29" s="73" t="s">
        <v>74</v>
      </c>
      <c r="F29" s="73">
        <v>1</v>
      </c>
      <c r="G29" s="73"/>
      <c r="H29" s="73" t="s">
        <v>0</v>
      </c>
      <c r="I29" s="73"/>
      <c r="J29" s="73"/>
      <c r="K29" s="73" t="s">
        <v>224</v>
      </c>
      <c r="L29" s="73" t="s">
        <v>219</v>
      </c>
      <c r="M29" s="73"/>
      <c r="N29" s="73"/>
      <c r="O29" s="73"/>
      <c r="P29" s="73"/>
      <c r="Q29" s="73"/>
      <c r="R29" s="73"/>
      <c r="S29" s="73"/>
      <c r="T29" s="73"/>
      <c r="U29" s="73"/>
      <c r="V29" s="73"/>
      <c r="W29" s="73"/>
      <c r="X29" s="73"/>
      <c r="Y29" s="73" t="s">
        <v>305</v>
      </c>
      <c r="Z29" s="73" t="s">
        <v>202</v>
      </c>
      <c r="AA29" s="73" t="s">
        <v>201</v>
      </c>
      <c r="AB29" s="73" t="s">
        <v>27</v>
      </c>
      <c r="AC29" s="73" t="s">
        <v>29</v>
      </c>
      <c r="AD29" s="73" t="s">
        <v>201</v>
      </c>
      <c r="AE29" s="73" t="s">
        <v>25</v>
      </c>
      <c r="AF29" s="73" t="s">
        <v>29</v>
      </c>
      <c r="AG29" s="73" t="s">
        <v>201</v>
      </c>
      <c r="AH29" s="73" t="s">
        <v>26</v>
      </c>
      <c r="AI29" s="73" t="s">
        <v>29</v>
      </c>
      <c r="AJ29" s="73" t="s">
        <v>201</v>
      </c>
      <c r="AK29" s="73" t="s">
        <v>658</v>
      </c>
      <c r="AL29" s="73" t="s">
        <v>202</v>
      </c>
      <c r="AM29" s="73" t="s">
        <v>201</v>
      </c>
      <c r="AN29" s="73" t="s">
        <v>659</v>
      </c>
      <c r="AO29" s="73" t="s">
        <v>29</v>
      </c>
      <c r="AP29" s="73" t="s">
        <v>201</v>
      </c>
      <c r="AQ29" s="73"/>
      <c r="AR29" s="73"/>
      <c r="AS29" s="73"/>
      <c r="AT29" s="73"/>
      <c r="AU29" s="73"/>
      <c r="AV29" s="73"/>
      <c r="AW29" s="73"/>
      <c r="AX29" s="73"/>
      <c r="AY29" s="73"/>
      <c r="AZ29" s="73"/>
      <c r="BA29" s="73"/>
      <c r="BB29" s="73"/>
      <c r="BC29" s="73"/>
      <c r="BD29" s="73"/>
      <c r="BE29" s="73"/>
      <c r="BF29" s="73"/>
      <c r="BG29" s="73"/>
      <c r="BH29" s="73" t="s">
        <v>201</v>
      </c>
      <c r="BI29" s="73" t="s">
        <v>201</v>
      </c>
      <c r="BJ29" s="73" t="s">
        <v>215</v>
      </c>
      <c r="BK29" s="73" t="s">
        <v>215</v>
      </c>
      <c r="BL29" s="73" t="s">
        <v>660</v>
      </c>
      <c r="BM29" s="73"/>
      <c r="BN29" s="73" t="s">
        <v>380</v>
      </c>
      <c r="BO29" s="10" t="s">
        <v>623</v>
      </c>
      <c r="BP29" s="74" t="s">
        <v>575</v>
      </c>
      <c r="BQ29" s="173"/>
      <c r="BR29" s="157" t="str">
        <f t="shared" ca="1" si="4"/>
        <v>0 VBÄ</v>
      </c>
      <c r="BS29" s="157" t="str">
        <f t="shared" ca="1" si="5"/>
        <v>0 bewertete Maßnahmen</v>
      </c>
      <c r="BT29" s="154" t="str">
        <f t="shared" si="7"/>
        <v>D</v>
      </c>
      <c r="BU29" s="154">
        <f t="shared" si="8"/>
        <v>682</v>
      </c>
      <c r="BV29" s="154" t="str">
        <f t="shared" si="1"/>
        <v>'B) Berichte'!D682</v>
      </c>
      <c r="BW29" s="154" t="str">
        <f t="shared" si="9"/>
        <v>G</v>
      </c>
      <c r="BX29" s="154">
        <f t="shared" si="10"/>
        <v>709</v>
      </c>
      <c r="BY29" s="154" t="str">
        <f t="shared" si="2"/>
        <v>'B) Berichte'!G709</v>
      </c>
      <c r="BZ29" s="154" t="str">
        <f t="shared" si="11"/>
        <v>f</v>
      </c>
      <c r="CA29" s="154">
        <f t="shared" si="12"/>
        <v>684</v>
      </c>
      <c r="CB29" s="154" t="str">
        <f t="shared" si="3"/>
        <v>'B) Berichte'!f684</v>
      </c>
      <c r="CX29"/>
    </row>
    <row r="30" spans="1:102" x14ac:dyDescent="0.25">
      <c r="A30" s="159" t="s">
        <v>223</v>
      </c>
      <c r="B30" s="182" t="str">
        <f t="shared" si="6"/>
        <v>Übersicht, der beim Bund in Verwendung stehenden Fahrzeuge  - § 69 (5) BHG 2013 und die entsprechende VO dazu</v>
      </c>
      <c r="C30" s="96">
        <v>20</v>
      </c>
      <c r="D30" s="158" t="s">
        <v>94</v>
      </c>
      <c r="E30" s="73" t="s">
        <v>74</v>
      </c>
      <c r="F30" s="73">
        <v>1</v>
      </c>
      <c r="G30" s="73" t="s">
        <v>562</v>
      </c>
      <c r="H30" s="73" t="s">
        <v>0</v>
      </c>
      <c r="I30" s="73"/>
      <c r="J30" s="73"/>
      <c r="K30" s="73" t="s">
        <v>224</v>
      </c>
      <c r="L30" s="73" t="s">
        <v>219</v>
      </c>
      <c r="M30" s="73"/>
      <c r="N30" s="73"/>
      <c r="O30" s="73"/>
      <c r="P30" s="73"/>
      <c r="Q30" s="73"/>
      <c r="R30" s="73"/>
      <c r="S30" s="73"/>
      <c r="T30" s="73"/>
      <c r="U30" s="73"/>
      <c r="V30" s="73"/>
      <c r="W30" s="73"/>
      <c r="X30" s="73"/>
      <c r="Y30" s="73" t="s">
        <v>305</v>
      </c>
      <c r="Z30" s="73" t="s">
        <v>202</v>
      </c>
      <c r="AA30" s="73" t="s">
        <v>213</v>
      </c>
      <c r="AB30" s="73" t="s">
        <v>27</v>
      </c>
      <c r="AC30" s="73" t="s">
        <v>29</v>
      </c>
      <c r="AD30" s="73" t="s">
        <v>213</v>
      </c>
      <c r="AE30" s="73" t="s">
        <v>25</v>
      </c>
      <c r="AF30" s="73" t="s">
        <v>29</v>
      </c>
      <c r="AG30" s="73" t="s">
        <v>213</v>
      </c>
      <c r="AH30" s="73" t="s">
        <v>26</v>
      </c>
      <c r="AI30" s="73" t="s">
        <v>29</v>
      </c>
      <c r="AJ30" s="73" t="s">
        <v>213</v>
      </c>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73" t="s">
        <v>213</v>
      </c>
      <c r="BI30" s="73" t="s">
        <v>213</v>
      </c>
      <c r="BJ30" s="73" t="s">
        <v>215</v>
      </c>
      <c r="BK30" s="73" t="s">
        <v>212</v>
      </c>
      <c r="BL30" s="73" t="s">
        <v>662</v>
      </c>
      <c r="BM30" s="73"/>
      <c r="BN30" s="73" t="s">
        <v>381</v>
      </c>
      <c r="BO30" s="10" t="s">
        <v>623</v>
      </c>
      <c r="BP30" s="74" t="s">
        <v>576</v>
      </c>
      <c r="BQ30" s="175"/>
      <c r="BR30" s="157" t="str">
        <f t="shared" ca="1" si="4"/>
        <v>0 VBÄ</v>
      </c>
      <c r="BS30" s="157" t="str">
        <f t="shared" ca="1" si="5"/>
        <v>0 bewertete Maßnahmen</v>
      </c>
      <c r="BT30" s="154" t="str">
        <f t="shared" si="7"/>
        <v>D</v>
      </c>
      <c r="BU30" s="154">
        <f t="shared" si="8"/>
        <v>722</v>
      </c>
      <c r="BV30" s="154" t="str">
        <f t="shared" si="1"/>
        <v>'B) Berichte'!D722</v>
      </c>
      <c r="BW30" s="154" t="str">
        <f t="shared" si="9"/>
        <v>G</v>
      </c>
      <c r="BX30" s="154">
        <f t="shared" si="10"/>
        <v>749</v>
      </c>
      <c r="BY30" s="154" t="str">
        <f t="shared" si="2"/>
        <v>'B) Berichte'!G749</v>
      </c>
      <c r="BZ30" s="154" t="str">
        <f t="shared" si="11"/>
        <v>f</v>
      </c>
      <c r="CA30" s="154">
        <f t="shared" si="12"/>
        <v>724</v>
      </c>
      <c r="CB30" s="154" t="str">
        <f t="shared" si="3"/>
        <v>'B) Berichte'!f724</v>
      </c>
      <c r="CX30"/>
    </row>
    <row r="31" spans="1:102" x14ac:dyDescent="0.25">
      <c r="A31" s="159" t="s">
        <v>223</v>
      </c>
      <c r="B31" s="182" t="str">
        <f t="shared" si="6"/>
        <v>Monatsvoranschlag - § 51 + Richtlinien &amp; Terminplan</v>
      </c>
      <c r="C31" s="96">
        <v>50</v>
      </c>
      <c r="D31" s="158" t="s">
        <v>160</v>
      </c>
      <c r="E31" s="73" t="s">
        <v>161</v>
      </c>
      <c r="F31" s="73">
        <v>12</v>
      </c>
      <c r="G31" s="73" t="s">
        <v>162</v>
      </c>
      <c r="H31" s="73" t="s">
        <v>23</v>
      </c>
      <c r="I31" s="73"/>
      <c r="J31" s="73"/>
      <c r="K31" s="73" t="s">
        <v>0</v>
      </c>
      <c r="L31" s="73" t="s">
        <v>228</v>
      </c>
      <c r="M31" s="73"/>
      <c r="N31" s="73"/>
      <c r="O31" s="73"/>
      <c r="P31" s="73"/>
      <c r="Q31" s="73"/>
      <c r="R31" s="73"/>
      <c r="S31" s="73"/>
      <c r="T31" s="73"/>
      <c r="U31" s="73"/>
      <c r="V31" s="73"/>
      <c r="W31" s="73"/>
      <c r="X31" s="73"/>
      <c r="Y31" s="73" t="s">
        <v>342</v>
      </c>
      <c r="Z31" s="73" t="s">
        <v>29</v>
      </c>
      <c r="AA31" s="73" t="s">
        <v>212</v>
      </c>
      <c r="AB31" s="73" t="s">
        <v>305</v>
      </c>
      <c r="AC31" s="73" t="s">
        <v>202</v>
      </c>
      <c r="AD31" s="73" t="s">
        <v>212</v>
      </c>
      <c r="AE31" s="73" t="s">
        <v>341</v>
      </c>
      <c r="AF31" s="73" t="s">
        <v>29</v>
      </c>
      <c r="AG31" s="73" t="s">
        <v>212</v>
      </c>
      <c r="AH31" s="73" t="s">
        <v>343</v>
      </c>
      <c r="AI31" s="73" t="s">
        <v>29</v>
      </c>
      <c r="AJ31" s="73" t="s">
        <v>212</v>
      </c>
      <c r="AK31" s="73" t="s">
        <v>344</v>
      </c>
      <c r="AL31" s="73" t="s">
        <v>29</v>
      </c>
      <c r="AM31" s="73" t="s">
        <v>212</v>
      </c>
      <c r="AN31" s="73" t="s">
        <v>345</v>
      </c>
      <c r="AO31" s="73" t="s">
        <v>202</v>
      </c>
      <c r="AP31" s="73" t="s">
        <v>201</v>
      </c>
      <c r="AQ31" s="73" t="s">
        <v>346</v>
      </c>
      <c r="AR31" s="73" t="s">
        <v>29</v>
      </c>
      <c r="AS31" s="73" t="s">
        <v>201</v>
      </c>
      <c r="AT31" s="73" t="s">
        <v>347</v>
      </c>
      <c r="AU31" s="73" t="s">
        <v>29</v>
      </c>
      <c r="AV31" s="73" t="s">
        <v>201</v>
      </c>
      <c r="AW31" s="73" t="s">
        <v>348</v>
      </c>
      <c r="AX31" s="73" t="s">
        <v>29</v>
      </c>
      <c r="AY31" s="73" t="s">
        <v>201</v>
      </c>
      <c r="AZ31" s="73"/>
      <c r="BA31" s="73"/>
      <c r="BB31" s="73"/>
      <c r="BC31" s="73"/>
      <c r="BD31" s="73"/>
      <c r="BE31" s="73"/>
      <c r="BF31" s="73"/>
      <c r="BG31" s="73"/>
      <c r="BH31" s="73" t="s">
        <v>212</v>
      </c>
      <c r="BI31" s="73" t="s">
        <v>213</v>
      </c>
      <c r="BJ31" s="73" t="s">
        <v>215</v>
      </c>
      <c r="BK31" s="73" t="s">
        <v>212</v>
      </c>
      <c r="BL31" s="73" t="s">
        <v>662</v>
      </c>
      <c r="BM31" s="73"/>
      <c r="BN31" s="73" t="s">
        <v>381</v>
      </c>
      <c r="BO31" s="10" t="s">
        <v>629</v>
      </c>
      <c r="BP31" s="74"/>
      <c r="BQ31" s="173"/>
      <c r="BR31" s="157" t="str">
        <f t="shared" ca="1" si="4"/>
        <v>0 VBÄ</v>
      </c>
      <c r="BS31" s="157" t="str">
        <f t="shared" ca="1" si="5"/>
        <v>0 bewertete Maßnahmen</v>
      </c>
      <c r="BT31" s="154" t="str">
        <f t="shared" si="7"/>
        <v>D</v>
      </c>
      <c r="BU31" s="154">
        <f t="shared" si="8"/>
        <v>762</v>
      </c>
      <c r="BV31" s="154" t="str">
        <f t="shared" si="1"/>
        <v>'B) Berichte'!D762</v>
      </c>
      <c r="BW31" s="154" t="str">
        <f t="shared" si="9"/>
        <v>G</v>
      </c>
      <c r="BX31" s="154">
        <f t="shared" si="10"/>
        <v>789</v>
      </c>
      <c r="BY31" s="154" t="str">
        <f t="shared" si="2"/>
        <v>'B) Berichte'!G789</v>
      </c>
      <c r="BZ31" s="154" t="str">
        <f t="shared" si="11"/>
        <v>f</v>
      </c>
      <c r="CA31" s="154">
        <f t="shared" si="12"/>
        <v>764</v>
      </c>
      <c r="CB31" s="154" t="str">
        <f t="shared" si="3"/>
        <v>'B) Berichte'!f764</v>
      </c>
      <c r="CX31"/>
    </row>
    <row r="32" spans="1:102" hidden="1" x14ac:dyDescent="0.25">
      <c r="A32" s="159" t="s">
        <v>223</v>
      </c>
      <c r="B32" s="182" t="str">
        <f t="shared" si="6"/>
        <v>Vorbelastungen - § 60</v>
      </c>
      <c r="C32" s="96">
        <v>1</v>
      </c>
      <c r="D32" s="158" t="s">
        <v>62</v>
      </c>
      <c r="E32" s="73" t="s">
        <v>63</v>
      </c>
      <c r="F32" s="73">
        <v>4</v>
      </c>
      <c r="G32" s="73" t="s">
        <v>64</v>
      </c>
      <c r="H32" s="73" t="s">
        <v>0</v>
      </c>
      <c r="I32" s="73"/>
      <c r="J32" s="73"/>
      <c r="K32" s="73" t="s">
        <v>218</v>
      </c>
      <c r="L32" s="73" t="s">
        <v>219</v>
      </c>
      <c r="M32" s="73"/>
      <c r="N32" s="73"/>
      <c r="O32" s="73"/>
      <c r="P32" s="73"/>
      <c r="Q32" s="73"/>
      <c r="R32" s="73"/>
      <c r="S32" s="73"/>
      <c r="T32" s="73"/>
      <c r="U32" s="73"/>
      <c r="V32" s="73"/>
      <c r="W32" s="73"/>
      <c r="X32" s="73"/>
      <c r="Y32" s="73" t="s">
        <v>448</v>
      </c>
      <c r="Z32" s="73" t="s">
        <v>29</v>
      </c>
      <c r="AA32" s="73" t="s">
        <v>201</v>
      </c>
      <c r="AB32" s="73" t="s">
        <v>449</v>
      </c>
      <c r="AC32" s="73" t="s">
        <v>29</v>
      </c>
      <c r="AD32" s="73" t="s">
        <v>201</v>
      </c>
      <c r="AE32" s="73" t="s">
        <v>450</v>
      </c>
      <c r="AF32" s="73" t="s">
        <v>29</v>
      </c>
      <c r="AG32" s="73" t="s">
        <v>201</v>
      </c>
      <c r="AH32" s="73" t="s">
        <v>451</v>
      </c>
      <c r="AI32" s="73" t="s">
        <v>29</v>
      </c>
      <c r="AJ32" s="73" t="s">
        <v>201</v>
      </c>
      <c r="AK32" s="73" t="s">
        <v>658</v>
      </c>
      <c r="AL32" s="73" t="s">
        <v>202</v>
      </c>
      <c r="AM32" s="73" t="s">
        <v>201</v>
      </c>
      <c r="AN32" s="73" t="s">
        <v>659</v>
      </c>
      <c r="AO32" s="73" t="s">
        <v>29</v>
      </c>
      <c r="AP32" s="73" t="s">
        <v>201</v>
      </c>
      <c r="AQ32" s="73"/>
      <c r="AR32" s="73"/>
      <c r="AS32" s="73"/>
      <c r="AT32" s="73"/>
      <c r="AU32" s="73"/>
      <c r="AV32" s="73"/>
      <c r="AW32" s="73"/>
      <c r="AX32" s="73"/>
      <c r="AY32" s="73"/>
      <c r="AZ32" s="73"/>
      <c r="BA32" s="73"/>
      <c r="BB32" s="73"/>
      <c r="BC32" s="73"/>
      <c r="BD32" s="73"/>
      <c r="BE32" s="73"/>
      <c r="BF32" s="73"/>
      <c r="BG32" s="73"/>
      <c r="BH32" s="73" t="s">
        <v>201</v>
      </c>
      <c r="BI32" s="73" t="s">
        <v>201</v>
      </c>
      <c r="BJ32" s="73" t="s">
        <v>215</v>
      </c>
      <c r="BK32" s="73" t="s">
        <v>215</v>
      </c>
      <c r="BL32" s="73" t="s">
        <v>660</v>
      </c>
      <c r="BM32" s="73"/>
      <c r="BN32" s="73" t="s">
        <v>382</v>
      </c>
      <c r="BO32" s="10" t="s">
        <v>629</v>
      </c>
      <c r="BP32" s="74" t="s">
        <v>576</v>
      </c>
      <c r="BQ32" s="174"/>
      <c r="BR32" s="157" t="str">
        <f t="shared" ca="1" si="4"/>
        <v>0 VBÄ</v>
      </c>
      <c r="BS32" s="157" t="str">
        <f t="shared" ca="1" si="5"/>
        <v>0 bewertete Maßnahmen</v>
      </c>
      <c r="BT32" s="154" t="str">
        <f t="shared" si="7"/>
        <v>D</v>
      </c>
      <c r="BU32" s="154">
        <f t="shared" si="8"/>
        <v>802</v>
      </c>
      <c r="BV32" s="154" t="str">
        <f t="shared" si="1"/>
        <v>'B) Berichte'!D802</v>
      </c>
      <c r="BW32" s="154" t="str">
        <f t="shared" si="9"/>
        <v>G</v>
      </c>
      <c r="BX32" s="154">
        <f t="shared" si="10"/>
        <v>829</v>
      </c>
      <c r="BY32" s="154" t="str">
        <f t="shared" si="2"/>
        <v>'B) Berichte'!G829</v>
      </c>
      <c r="BZ32" s="154" t="str">
        <f t="shared" si="11"/>
        <v>f</v>
      </c>
      <c r="CA32" s="154">
        <f t="shared" si="12"/>
        <v>804</v>
      </c>
      <c r="CB32" s="154" t="str">
        <f t="shared" si="3"/>
        <v>'B) Berichte'!f804</v>
      </c>
      <c r="CX32"/>
    </row>
    <row r="33" spans="1:102" hidden="1" x14ac:dyDescent="0.25">
      <c r="A33" s="159" t="s">
        <v>223</v>
      </c>
      <c r="B33" s="182" t="str">
        <f t="shared" si="6"/>
        <v>Mittelverwendungsbindung - § 52 (2)</v>
      </c>
      <c r="C33" s="96">
        <v>2</v>
      </c>
      <c r="D33" s="158" t="s">
        <v>65</v>
      </c>
      <c r="E33" s="73" t="s">
        <v>221</v>
      </c>
      <c r="F33" s="73"/>
      <c r="G33" s="73" t="s">
        <v>66</v>
      </c>
      <c r="H33" s="73" t="s">
        <v>0</v>
      </c>
      <c r="I33" s="73"/>
      <c r="J33" s="73"/>
      <c r="K33" s="73" t="s">
        <v>218</v>
      </c>
      <c r="L33" s="73" t="s">
        <v>222</v>
      </c>
      <c r="M33" s="73"/>
      <c r="N33" s="73"/>
      <c r="O33" s="73"/>
      <c r="P33" s="73"/>
      <c r="Q33" s="73"/>
      <c r="R33" s="73"/>
      <c r="S33" s="73"/>
      <c r="T33" s="73"/>
      <c r="U33" s="73"/>
      <c r="V33" s="73"/>
      <c r="W33" s="73"/>
      <c r="X33" s="73"/>
      <c r="Y33" s="73" t="s">
        <v>305</v>
      </c>
      <c r="Z33" s="73" t="s">
        <v>202</v>
      </c>
      <c r="AA33" s="73" t="s">
        <v>215</v>
      </c>
      <c r="AB33" s="73" t="s">
        <v>27</v>
      </c>
      <c r="AC33" s="73" t="s">
        <v>29</v>
      </c>
      <c r="AD33" s="73" t="s">
        <v>215</v>
      </c>
      <c r="AE33" s="73" t="s">
        <v>25</v>
      </c>
      <c r="AF33" s="73" t="s">
        <v>29</v>
      </c>
      <c r="AG33" s="73" t="s">
        <v>215</v>
      </c>
      <c r="AH33" s="73" t="s">
        <v>26</v>
      </c>
      <c r="AI33" s="73" t="s">
        <v>29</v>
      </c>
      <c r="AJ33" s="73" t="s">
        <v>215</v>
      </c>
      <c r="AK33" s="73"/>
      <c r="AL33" s="73"/>
      <c r="AM33" s="73"/>
      <c r="AN33" s="73"/>
      <c r="AO33" s="73"/>
      <c r="AP33" s="73"/>
      <c r="AQ33" s="73"/>
      <c r="AR33" s="73"/>
      <c r="AS33" s="73"/>
      <c r="AT33" s="73"/>
      <c r="AU33" s="73"/>
      <c r="AV33" s="73"/>
      <c r="AW33" s="73"/>
      <c r="AX33" s="73"/>
      <c r="AY33" s="73"/>
      <c r="AZ33" s="73"/>
      <c r="BA33" s="73"/>
      <c r="BB33" s="73"/>
      <c r="BC33" s="73"/>
      <c r="BD33" s="73"/>
      <c r="BE33" s="73"/>
      <c r="BF33" s="73"/>
      <c r="BG33" s="73"/>
      <c r="BH33" s="73" t="s">
        <v>215</v>
      </c>
      <c r="BI33" s="73" t="s">
        <v>215</v>
      </c>
      <c r="BJ33" s="73" t="s">
        <v>215</v>
      </c>
      <c r="BK33" s="73" t="s">
        <v>215</v>
      </c>
      <c r="BL33" s="73" t="s">
        <v>215</v>
      </c>
      <c r="BM33" s="73"/>
      <c r="BN33" s="73" t="s">
        <v>382</v>
      </c>
      <c r="BO33" s="10" t="s">
        <v>595</v>
      </c>
      <c r="BP33" s="74"/>
      <c r="BQ33" s="174"/>
      <c r="BR33" s="157" t="str">
        <f t="shared" ca="1" si="4"/>
        <v>0 VBÄ</v>
      </c>
      <c r="BS33" s="157" t="str">
        <f t="shared" ca="1" si="5"/>
        <v>0 bewertete Maßnahmen</v>
      </c>
      <c r="BT33" s="154" t="str">
        <f t="shared" si="7"/>
        <v>D</v>
      </c>
      <c r="BU33" s="154">
        <f t="shared" si="8"/>
        <v>842</v>
      </c>
      <c r="BV33" s="154" t="str">
        <f t="shared" si="1"/>
        <v>'B) Berichte'!D842</v>
      </c>
      <c r="BW33" s="154" t="str">
        <f t="shared" si="9"/>
        <v>G</v>
      </c>
      <c r="BX33" s="154">
        <f t="shared" si="10"/>
        <v>869</v>
      </c>
      <c r="BY33" s="154" t="str">
        <f t="shared" si="2"/>
        <v>'B) Berichte'!G869</v>
      </c>
      <c r="BZ33" s="154" t="str">
        <f t="shared" si="11"/>
        <v>f</v>
      </c>
      <c r="CA33" s="154">
        <f t="shared" si="12"/>
        <v>844</v>
      </c>
      <c r="CB33" s="154" t="str">
        <f t="shared" si="3"/>
        <v>'B) Berichte'!f844</v>
      </c>
      <c r="CX33"/>
    </row>
    <row r="34" spans="1:102" hidden="1" x14ac:dyDescent="0.25">
      <c r="A34" s="159" t="s">
        <v>223</v>
      </c>
      <c r="B34" s="182" t="str">
        <f t="shared" si="6"/>
        <v>Mittelverwendungsüberschreitung - § 54 (12) + § 6 MVÜ-VO</v>
      </c>
      <c r="C34" s="96">
        <v>3</v>
      </c>
      <c r="D34" s="158" t="s">
        <v>67</v>
      </c>
      <c r="E34" s="73" t="s">
        <v>68</v>
      </c>
      <c r="F34" s="73">
        <v>4</v>
      </c>
      <c r="G34" s="73" t="s">
        <v>69</v>
      </c>
      <c r="H34" s="73" t="s">
        <v>0</v>
      </c>
      <c r="I34" s="73"/>
      <c r="J34" s="73"/>
      <c r="K34" s="73" t="s">
        <v>218</v>
      </c>
      <c r="L34" s="73" t="s">
        <v>222</v>
      </c>
      <c r="M34" s="73"/>
      <c r="N34" s="73"/>
      <c r="O34" s="73"/>
      <c r="P34" s="73"/>
      <c r="Q34" s="73"/>
      <c r="R34" s="73"/>
      <c r="S34" s="73"/>
      <c r="T34" s="73"/>
      <c r="U34" s="73"/>
      <c r="V34" s="73"/>
      <c r="W34" s="73"/>
      <c r="X34" s="73"/>
      <c r="Y34" s="73" t="s">
        <v>305</v>
      </c>
      <c r="Z34" s="73" t="s">
        <v>202</v>
      </c>
      <c r="AA34" s="73" t="s">
        <v>201</v>
      </c>
      <c r="AB34" s="73" t="s">
        <v>27</v>
      </c>
      <c r="AC34" s="73" t="s">
        <v>29</v>
      </c>
      <c r="AD34" s="73" t="s">
        <v>201</v>
      </c>
      <c r="AE34" s="73" t="s">
        <v>25</v>
      </c>
      <c r="AF34" s="73" t="s">
        <v>29</v>
      </c>
      <c r="AG34" s="73" t="s">
        <v>201</v>
      </c>
      <c r="AH34" s="73" t="s">
        <v>26</v>
      </c>
      <c r="AI34" s="73" t="s">
        <v>29</v>
      </c>
      <c r="AJ34" s="73" t="s">
        <v>201</v>
      </c>
      <c r="AK34" s="73" t="s">
        <v>658</v>
      </c>
      <c r="AL34" s="73" t="s">
        <v>202</v>
      </c>
      <c r="AM34" s="73" t="s">
        <v>201</v>
      </c>
      <c r="AN34" s="73" t="s">
        <v>659</v>
      </c>
      <c r="AO34" s="73" t="s">
        <v>29</v>
      </c>
      <c r="AP34" s="73" t="s">
        <v>201</v>
      </c>
      <c r="AQ34" s="73"/>
      <c r="AR34" s="73"/>
      <c r="AS34" s="73"/>
      <c r="AT34" s="73"/>
      <c r="AU34" s="73"/>
      <c r="AV34" s="73"/>
      <c r="AW34" s="73"/>
      <c r="AX34" s="73"/>
      <c r="AY34" s="73"/>
      <c r="AZ34" s="73"/>
      <c r="BA34" s="73"/>
      <c r="BB34" s="73"/>
      <c r="BC34" s="73"/>
      <c r="BD34" s="73"/>
      <c r="BE34" s="73"/>
      <c r="BF34" s="73"/>
      <c r="BG34" s="73"/>
      <c r="BH34" s="73" t="s">
        <v>201</v>
      </c>
      <c r="BI34" s="73" t="s">
        <v>201</v>
      </c>
      <c r="BJ34" s="73" t="s">
        <v>215</v>
      </c>
      <c r="BK34" s="73" t="s">
        <v>215</v>
      </c>
      <c r="BL34" s="73" t="s">
        <v>660</v>
      </c>
      <c r="BM34" s="73"/>
      <c r="BN34" s="73" t="s">
        <v>382</v>
      </c>
      <c r="BO34" s="10" t="s">
        <v>629</v>
      </c>
      <c r="BP34" s="74" t="s">
        <v>576</v>
      </c>
      <c r="BQ34" s="174"/>
      <c r="BR34" s="157" t="str">
        <f t="shared" ca="1" si="4"/>
        <v>0 VBÄ</v>
      </c>
      <c r="BS34" s="157" t="str">
        <f t="shared" ca="1" si="5"/>
        <v>0 bewertete Maßnahmen</v>
      </c>
      <c r="BT34" s="154" t="str">
        <f t="shared" si="7"/>
        <v>D</v>
      </c>
      <c r="BU34" s="154">
        <f t="shared" si="8"/>
        <v>882</v>
      </c>
      <c r="BV34" s="154" t="str">
        <f t="shared" si="1"/>
        <v>'B) Berichte'!D882</v>
      </c>
      <c r="BW34" s="154" t="str">
        <f t="shared" si="9"/>
        <v>G</v>
      </c>
      <c r="BX34" s="154">
        <f t="shared" si="10"/>
        <v>909</v>
      </c>
      <c r="BY34" s="154" t="str">
        <f t="shared" si="2"/>
        <v>'B) Berichte'!G909</v>
      </c>
      <c r="BZ34" s="154" t="str">
        <f t="shared" si="11"/>
        <v>f</v>
      </c>
      <c r="CA34" s="154">
        <f t="shared" si="12"/>
        <v>884</v>
      </c>
      <c r="CB34" s="154" t="str">
        <f t="shared" si="3"/>
        <v>'B) Berichte'!f884</v>
      </c>
      <c r="CX34"/>
    </row>
    <row r="35" spans="1:102" hidden="1" x14ac:dyDescent="0.25">
      <c r="A35" s="159" t="s">
        <v>223</v>
      </c>
      <c r="B35" s="182" t="str">
        <f t="shared" si="6"/>
        <v>Verhängung von Sanktionen - § 86 (7)</v>
      </c>
      <c r="C35" s="96">
        <v>4</v>
      </c>
      <c r="D35" s="158" t="s">
        <v>70</v>
      </c>
      <c r="E35" s="73" t="s">
        <v>71</v>
      </c>
      <c r="F35" s="73"/>
      <c r="G35" s="73" t="s">
        <v>72</v>
      </c>
      <c r="H35" s="73" t="s">
        <v>0</v>
      </c>
      <c r="I35" s="73"/>
      <c r="J35" s="73"/>
      <c r="K35" s="73" t="s">
        <v>218</v>
      </c>
      <c r="L35" s="73" t="s">
        <v>222</v>
      </c>
      <c r="M35" s="73"/>
      <c r="N35" s="73"/>
      <c r="O35" s="73"/>
      <c r="P35" s="73"/>
      <c r="Q35" s="73"/>
      <c r="R35" s="73"/>
      <c r="S35" s="73"/>
      <c r="T35" s="73"/>
      <c r="U35" s="73"/>
      <c r="V35" s="73"/>
      <c r="W35" s="73"/>
      <c r="X35" s="73"/>
      <c r="Y35" s="73" t="s">
        <v>305</v>
      </c>
      <c r="Z35" s="73" t="s">
        <v>202</v>
      </c>
      <c r="AA35" s="73" t="s">
        <v>215</v>
      </c>
      <c r="AB35" s="73" t="s">
        <v>27</v>
      </c>
      <c r="AC35" s="73" t="s">
        <v>29</v>
      </c>
      <c r="AD35" s="73" t="s">
        <v>215</v>
      </c>
      <c r="AE35" s="73" t="s">
        <v>25</v>
      </c>
      <c r="AF35" s="73" t="s">
        <v>29</v>
      </c>
      <c r="AG35" s="73" t="s">
        <v>215</v>
      </c>
      <c r="AH35" s="73" t="s">
        <v>26</v>
      </c>
      <c r="AI35" s="73" t="s">
        <v>29</v>
      </c>
      <c r="AJ35" s="73" t="s">
        <v>215</v>
      </c>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t="s">
        <v>215</v>
      </c>
      <c r="BI35" s="73" t="s">
        <v>215</v>
      </c>
      <c r="BJ35" s="73" t="s">
        <v>215</v>
      </c>
      <c r="BK35" s="73" t="s">
        <v>215</v>
      </c>
      <c r="BL35" s="73" t="s">
        <v>215</v>
      </c>
      <c r="BM35" s="73"/>
      <c r="BN35" s="73" t="s">
        <v>382</v>
      </c>
      <c r="BO35" s="10" t="s">
        <v>595</v>
      </c>
      <c r="BP35" s="74"/>
      <c r="BQ35" s="174"/>
      <c r="BR35" s="157" t="str">
        <f t="shared" ca="1" si="4"/>
        <v>0 VBÄ</v>
      </c>
      <c r="BS35" s="157" t="str">
        <f t="shared" ca="1" si="5"/>
        <v>0 bewertete Maßnahmen</v>
      </c>
      <c r="BT35" s="154" t="str">
        <f t="shared" si="7"/>
        <v>D</v>
      </c>
      <c r="BU35" s="154">
        <f t="shared" si="8"/>
        <v>922</v>
      </c>
      <c r="BV35" s="154" t="str">
        <f t="shared" si="1"/>
        <v>'B) Berichte'!D922</v>
      </c>
      <c r="BW35" s="154" t="str">
        <f t="shared" si="9"/>
        <v>G</v>
      </c>
      <c r="BX35" s="154">
        <f t="shared" si="10"/>
        <v>949</v>
      </c>
      <c r="BY35" s="154" t="str">
        <f t="shared" si="2"/>
        <v>'B) Berichte'!G949</v>
      </c>
      <c r="BZ35" s="154" t="str">
        <f t="shared" si="11"/>
        <v>f</v>
      </c>
      <c r="CA35" s="154">
        <f t="shared" si="12"/>
        <v>924</v>
      </c>
      <c r="CB35" s="154" t="str">
        <f t="shared" si="3"/>
        <v>'B) Berichte'!f924</v>
      </c>
      <c r="CX35"/>
    </row>
    <row r="36" spans="1:102" hidden="1" x14ac:dyDescent="0.25">
      <c r="A36" s="159" t="s">
        <v>223</v>
      </c>
      <c r="B36" s="182" t="str">
        <f t="shared" si="6"/>
        <v>DB-Rücklagen, Neubewertungsrücklagen - § 47 (2) Z 2</v>
      </c>
      <c r="C36" s="96">
        <v>26</v>
      </c>
      <c r="D36" s="158" t="s">
        <v>105</v>
      </c>
      <c r="E36" s="73" t="s">
        <v>103</v>
      </c>
      <c r="F36" s="73">
        <v>1</v>
      </c>
      <c r="G36" s="73" t="s">
        <v>106</v>
      </c>
      <c r="H36" s="73" t="s">
        <v>0</v>
      </c>
      <c r="I36" s="73"/>
      <c r="J36" s="73"/>
      <c r="K36" s="73" t="s">
        <v>226</v>
      </c>
      <c r="L36" s="73" t="s">
        <v>222</v>
      </c>
      <c r="M36" s="73"/>
      <c r="N36" s="73"/>
      <c r="O36" s="73"/>
      <c r="P36" s="73"/>
      <c r="Q36" s="73"/>
      <c r="R36" s="73"/>
      <c r="S36" s="73"/>
      <c r="T36" s="73"/>
      <c r="U36" s="73"/>
      <c r="V36" s="73"/>
      <c r="W36" s="73"/>
      <c r="X36" s="73"/>
      <c r="Y36" s="73" t="s">
        <v>305</v>
      </c>
      <c r="Z36" s="73" t="s">
        <v>202</v>
      </c>
      <c r="AA36" s="73" t="s">
        <v>201</v>
      </c>
      <c r="AB36" s="73" t="s">
        <v>27</v>
      </c>
      <c r="AC36" s="73" t="s">
        <v>29</v>
      </c>
      <c r="AD36" s="73" t="s">
        <v>201</v>
      </c>
      <c r="AE36" s="73" t="s">
        <v>25</v>
      </c>
      <c r="AF36" s="73" t="s">
        <v>29</v>
      </c>
      <c r="AG36" s="73" t="s">
        <v>201</v>
      </c>
      <c r="AH36" s="73" t="s">
        <v>26</v>
      </c>
      <c r="AI36" s="73" t="s">
        <v>29</v>
      </c>
      <c r="AJ36" s="73" t="s">
        <v>201</v>
      </c>
      <c r="AK36" s="73" t="s">
        <v>658</v>
      </c>
      <c r="AL36" s="73" t="s">
        <v>202</v>
      </c>
      <c r="AM36" s="73" t="s">
        <v>201</v>
      </c>
      <c r="AN36" s="73" t="s">
        <v>659</v>
      </c>
      <c r="AO36" s="73" t="s">
        <v>29</v>
      </c>
      <c r="AP36" s="73" t="s">
        <v>201</v>
      </c>
      <c r="AQ36" s="73"/>
      <c r="AR36" s="73"/>
      <c r="AS36" s="73"/>
      <c r="AT36" s="73"/>
      <c r="AU36" s="73"/>
      <c r="AV36" s="73"/>
      <c r="AW36" s="73"/>
      <c r="AX36" s="73"/>
      <c r="AY36" s="73"/>
      <c r="AZ36" s="73"/>
      <c r="BA36" s="73"/>
      <c r="BB36" s="73"/>
      <c r="BC36" s="73"/>
      <c r="BD36" s="73"/>
      <c r="BE36" s="73"/>
      <c r="BF36" s="73"/>
      <c r="BG36" s="73"/>
      <c r="BH36" s="73" t="s">
        <v>201</v>
      </c>
      <c r="BI36" s="73" t="s">
        <v>201</v>
      </c>
      <c r="BJ36" s="73" t="s">
        <v>215</v>
      </c>
      <c r="BK36" s="73" t="s">
        <v>215</v>
      </c>
      <c r="BL36" s="73" t="s">
        <v>660</v>
      </c>
      <c r="BM36" s="73"/>
      <c r="BN36" s="73" t="s">
        <v>382</v>
      </c>
      <c r="BO36" s="10" t="s">
        <v>623</v>
      </c>
      <c r="BP36" s="74" t="s">
        <v>576</v>
      </c>
      <c r="BQ36" s="176"/>
      <c r="BR36" s="157" t="str">
        <f t="shared" ca="1" si="4"/>
        <v>0 VBÄ</v>
      </c>
      <c r="BS36" s="157" t="str">
        <f t="shared" ca="1" si="5"/>
        <v>0 bewertete Maßnahmen</v>
      </c>
      <c r="BT36" s="154" t="str">
        <f t="shared" si="7"/>
        <v>D</v>
      </c>
      <c r="BU36" s="154">
        <f t="shared" si="8"/>
        <v>962</v>
      </c>
      <c r="BV36" s="154" t="str">
        <f t="shared" si="1"/>
        <v>'B) Berichte'!D962</v>
      </c>
      <c r="BW36" s="154" t="str">
        <f t="shared" si="9"/>
        <v>G</v>
      </c>
      <c r="BX36" s="154">
        <f t="shared" si="10"/>
        <v>989</v>
      </c>
      <c r="BY36" s="154" t="str">
        <f t="shared" si="2"/>
        <v>'B) Berichte'!G989</v>
      </c>
      <c r="BZ36" s="154" t="str">
        <f t="shared" si="11"/>
        <v>f</v>
      </c>
      <c r="CA36" s="154">
        <f t="shared" si="12"/>
        <v>964</v>
      </c>
      <c r="CB36" s="154" t="str">
        <f t="shared" si="3"/>
        <v>'B) Berichte'!f964</v>
      </c>
      <c r="CX36"/>
    </row>
    <row r="37" spans="1:102" hidden="1" x14ac:dyDescent="0.25">
      <c r="A37" s="159" t="s">
        <v>223</v>
      </c>
      <c r="B37" s="182" t="str">
        <f t="shared" si="6"/>
        <v>Gebarungsvollzug - § 47 (1)</v>
      </c>
      <c r="C37" s="96">
        <v>27</v>
      </c>
      <c r="D37" s="158" t="s">
        <v>107</v>
      </c>
      <c r="E37" s="73" t="s">
        <v>108</v>
      </c>
      <c r="F37" s="73">
        <v>2</v>
      </c>
      <c r="G37" s="73" t="s">
        <v>577</v>
      </c>
      <c r="H37" s="73" t="s">
        <v>0</v>
      </c>
      <c r="I37" s="73"/>
      <c r="J37" s="73"/>
      <c r="K37" s="73" t="s">
        <v>227</v>
      </c>
      <c r="L37" s="73" t="s">
        <v>219</v>
      </c>
      <c r="M37" s="73"/>
      <c r="N37" s="73"/>
      <c r="O37" s="73"/>
      <c r="P37" s="73"/>
      <c r="Q37" s="73"/>
      <c r="R37" s="73"/>
      <c r="S37" s="73"/>
      <c r="T37" s="73"/>
      <c r="U37" s="73"/>
      <c r="V37" s="73"/>
      <c r="W37" s="73"/>
      <c r="X37" s="73"/>
      <c r="Y37" s="73" t="s">
        <v>305</v>
      </c>
      <c r="Z37" s="73" t="s">
        <v>202</v>
      </c>
      <c r="AA37" s="73" t="s">
        <v>201</v>
      </c>
      <c r="AB37" s="73" t="s">
        <v>27</v>
      </c>
      <c r="AC37" s="73" t="s">
        <v>29</v>
      </c>
      <c r="AD37" s="73" t="s">
        <v>201</v>
      </c>
      <c r="AE37" s="73" t="s">
        <v>25</v>
      </c>
      <c r="AF37" s="73" t="s">
        <v>29</v>
      </c>
      <c r="AG37" s="73" t="s">
        <v>201</v>
      </c>
      <c r="AH37" s="73" t="s">
        <v>26</v>
      </c>
      <c r="AI37" s="73" t="s">
        <v>29</v>
      </c>
      <c r="AJ37" s="73" t="s">
        <v>201</v>
      </c>
      <c r="AK37" s="73" t="s">
        <v>658</v>
      </c>
      <c r="AL37" s="73" t="s">
        <v>202</v>
      </c>
      <c r="AM37" s="73" t="s">
        <v>201</v>
      </c>
      <c r="AN37" s="73" t="s">
        <v>659</v>
      </c>
      <c r="AO37" s="73" t="s">
        <v>29</v>
      </c>
      <c r="AP37" s="73" t="s">
        <v>201</v>
      </c>
      <c r="AQ37" s="73"/>
      <c r="AR37" s="73"/>
      <c r="AS37" s="73"/>
      <c r="AT37" s="73"/>
      <c r="AU37" s="73"/>
      <c r="AV37" s="73"/>
      <c r="AW37" s="73"/>
      <c r="AX37" s="73"/>
      <c r="AY37" s="73"/>
      <c r="AZ37" s="73"/>
      <c r="BA37" s="73"/>
      <c r="BB37" s="73"/>
      <c r="BC37" s="73"/>
      <c r="BD37" s="73"/>
      <c r="BE37" s="73"/>
      <c r="BF37" s="73"/>
      <c r="BG37" s="73"/>
      <c r="BH37" s="73" t="s">
        <v>201</v>
      </c>
      <c r="BI37" s="73" t="s">
        <v>201</v>
      </c>
      <c r="BJ37" s="73" t="s">
        <v>215</v>
      </c>
      <c r="BK37" s="73" t="s">
        <v>215</v>
      </c>
      <c r="BL37" s="73" t="s">
        <v>660</v>
      </c>
      <c r="BM37" s="73"/>
      <c r="BN37" s="73" t="s">
        <v>382</v>
      </c>
      <c r="BO37" s="10" t="s">
        <v>629</v>
      </c>
      <c r="BP37" s="74" t="s">
        <v>576</v>
      </c>
      <c r="BQ37" s="175"/>
      <c r="BR37" s="157" t="str">
        <f t="shared" ca="1" si="4"/>
        <v>0 VBÄ</v>
      </c>
      <c r="BS37" s="157" t="str">
        <f t="shared" ca="1" si="5"/>
        <v>0 bewertete Maßnahmen</v>
      </c>
      <c r="BT37" s="154" t="str">
        <f t="shared" si="7"/>
        <v>D</v>
      </c>
      <c r="BU37" s="154">
        <f t="shared" si="8"/>
        <v>1002</v>
      </c>
      <c r="BV37" s="154" t="str">
        <f t="shared" si="1"/>
        <v>'B) Berichte'!D1002</v>
      </c>
      <c r="BW37" s="154" t="str">
        <f t="shared" si="9"/>
        <v>G</v>
      </c>
      <c r="BX37" s="154">
        <f t="shared" si="10"/>
        <v>1029</v>
      </c>
      <c r="BY37" s="154" t="str">
        <f t="shared" si="2"/>
        <v>'B) Berichte'!G1029</v>
      </c>
      <c r="BZ37" s="154" t="str">
        <f t="shared" si="11"/>
        <v>f</v>
      </c>
      <c r="CA37" s="154">
        <f t="shared" si="12"/>
        <v>1004</v>
      </c>
      <c r="CB37" s="154" t="str">
        <f t="shared" si="3"/>
        <v>'B) Berichte'!f1004</v>
      </c>
      <c r="CX37"/>
    </row>
    <row r="38" spans="1:102" hidden="1" x14ac:dyDescent="0.25">
      <c r="A38" s="159" t="s">
        <v>223</v>
      </c>
      <c r="B38" s="182" t="str">
        <f t="shared" si="6"/>
        <v>Bundeshaftungen (BMF an NR) - § 82 (4)</v>
      </c>
      <c r="C38" s="96">
        <v>35</v>
      </c>
      <c r="D38" s="158" t="s">
        <v>564</v>
      </c>
      <c r="E38" s="73" t="s">
        <v>129</v>
      </c>
      <c r="F38" s="73">
        <v>1</v>
      </c>
      <c r="G38" s="73" t="s">
        <v>130</v>
      </c>
      <c r="H38" s="73" t="s">
        <v>0</v>
      </c>
      <c r="I38" s="73"/>
      <c r="J38" s="73"/>
      <c r="K38" s="73" t="s">
        <v>218</v>
      </c>
      <c r="L38" s="73" t="s">
        <v>228</v>
      </c>
      <c r="M38" s="73"/>
      <c r="N38" s="73"/>
      <c r="O38" s="73"/>
      <c r="P38" s="73"/>
      <c r="Q38" s="73"/>
      <c r="R38" s="73"/>
      <c r="S38" s="73"/>
      <c r="T38" s="73"/>
      <c r="U38" s="73"/>
      <c r="V38" s="73"/>
      <c r="W38" s="73"/>
      <c r="X38" s="73"/>
      <c r="Y38" s="73" t="s">
        <v>305</v>
      </c>
      <c r="Z38" s="73" t="s">
        <v>202</v>
      </c>
      <c r="AA38" s="73" t="s">
        <v>201</v>
      </c>
      <c r="AB38" s="73" t="s">
        <v>27</v>
      </c>
      <c r="AC38" s="73" t="s">
        <v>29</v>
      </c>
      <c r="AD38" s="73" t="s">
        <v>201</v>
      </c>
      <c r="AE38" s="73" t="s">
        <v>25</v>
      </c>
      <c r="AF38" s="73" t="s">
        <v>29</v>
      </c>
      <c r="AG38" s="73" t="s">
        <v>201</v>
      </c>
      <c r="AH38" s="73" t="s">
        <v>26</v>
      </c>
      <c r="AI38" s="73" t="s">
        <v>29</v>
      </c>
      <c r="AJ38" s="73" t="s">
        <v>201</v>
      </c>
      <c r="AK38" s="73" t="s">
        <v>658</v>
      </c>
      <c r="AL38" s="73" t="s">
        <v>202</v>
      </c>
      <c r="AM38" s="73" t="s">
        <v>201</v>
      </c>
      <c r="AN38" s="73" t="s">
        <v>659</v>
      </c>
      <c r="AO38" s="73" t="s">
        <v>29</v>
      </c>
      <c r="AP38" s="73" t="s">
        <v>201</v>
      </c>
      <c r="AQ38" s="73" t="s">
        <v>665</v>
      </c>
      <c r="AR38" s="73" t="s">
        <v>202</v>
      </c>
      <c r="AS38" s="73" t="s">
        <v>201</v>
      </c>
      <c r="AT38" s="73" t="s">
        <v>666</v>
      </c>
      <c r="AU38" s="73" t="s">
        <v>29</v>
      </c>
      <c r="AV38" s="73" t="s">
        <v>201</v>
      </c>
      <c r="AW38" s="73"/>
      <c r="AX38" s="73"/>
      <c r="AY38" s="73"/>
      <c r="AZ38" s="73"/>
      <c r="BA38" s="73"/>
      <c r="BB38" s="73"/>
      <c r="BC38" s="73"/>
      <c r="BD38" s="73"/>
      <c r="BE38" s="73"/>
      <c r="BF38" s="73"/>
      <c r="BG38" s="73"/>
      <c r="BH38" s="73" t="s">
        <v>201</v>
      </c>
      <c r="BI38" s="73" t="s">
        <v>201</v>
      </c>
      <c r="BJ38" s="73" t="s">
        <v>215</v>
      </c>
      <c r="BK38" s="73" t="s">
        <v>215</v>
      </c>
      <c r="BL38" s="73" t="s">
        <v>660</v>
      </c>
      <c r="BM38" s="73"/>
      <c r="BN38" s="73" t="s">
        <v>382</v>
      </c>
      <c r="BO38" s="10" t="s">
        <v>623</v>
      </c>
      <c r="BP38" s="74" t="s">
        <v>576</v>
      </c>
      <c r="BQ38" s="173"/>
      <c r="BR38" s="157" t="str">
        <f t="shared" ca="1" si="4"/>
        <v>0 VBÄ</v>
      </c>
      <c r="BS38" s="157" t="str">
        <f t="shared" ca="1" si="5"/>
        <v>0 bewertete Maßnahmen</v>
      </c>
      <c r="BT38" s="154" t="str">
        <f t="shared" si="7"/>
        <v>D</v>
      </c>
      <c r="BU38" s="154">
        <f t="shared" si="8"/>
        <v>1042</v>
      </c>
      <c r="BV38" s="154" t="str">
        <f t="shared" si="1"/>
        <v>'B) Berichte'!D1042</v>
      </c>
      <c r="BW38" s="154" t="str">
        <f t="shared" si="9"/>
        <v>G</v>
      </c>
      <c r="BX38" s="154">
        <f t="shared" si="10"/>
        <v>1069</v>
      </c>
      <c r="BY38" s="154" t="str">
        <f t="shared" si="2"/>
        <v>'B) Berichte'!G1069</v>
      </c>
      <c r="BZ38" s="154" t="str">
        <f t="shared" si="11"/>
        <v>f</v>
      </c>
      <c r="CA38" s="154">
        <f t="shared" si="12"/>
        <v>1044</v>
      </c>
      <c r="CB38" s="154" t="str">
        <f t="shared" si="3"/>
        <v>'B) Berichte'!f1044</v>
      </c>
      <c r="CX38"/>
    </row>
    <row r="39" spans="1:102" hidden="1" x14ac:dyDescent="0.25">
      <c r="A39" s="159" t="s">
        <v>223</v>
      </c>
      <c r="B39" s="182" t="str">
        <f t="shared" si="6"/>
        <v>Bundeshaftungen (HHLO an BMF) - § 56 (7) BHV 2013</v>
      </c>
      <c r="C39" s="96">
        <v>56</v>
      </c>
      <c r="D39" s="158" t="s">
        <v>565</v>
      </c>
      <c r="E39" s="73" t="s">
        <v>170</v>
      </c>
      <c r="F39" s="73">
        <v>4</v>
      </c>
      <c r="G39" s="73" t="s">
        <v>171</v>
      </c>
      <c r="H39" s="73" t="s">
        <v>183</v>
      </c>
      <c r="I39" s="73"/>
      <c r="J39" s="73"/>
      <c r="K39" s="73"/>
      <c r="L39" s="73" t="s">
        <v>228</v>
      </c>
      <c r="M39" s="73"/>
      <c r="N39" s="73"/>
      <c r="O39" s="73"/>
      <c r="P39" s="73"/>
      <c r="Q39" s="73"/>
      <c r="R39" s="73"/>
      <c r="S39" s="73"/>
      <c r="T39" s="73"/>
      <c r="U39" s="73"/>
      <c r="V39" s="73"/>
      <c r="W39" s="73"/>
      <c r="X39" s="73"/>
      <c r="Y39" s="73" t="s">
        <v>305</v>
      </c>
      <c r="Z39" s="73" t="s">
        <v>202</v>
      </c>
      <c r="AA39" s="73" t="s">
        <v>215</v>
      </c>
      <c r="AB39" s="73" t="s">
        <v>27</v>
      </c>
      <c r="AC39" s="73" t="s">
        <v>29</v>
      </c>
      <c r="AD39" s="73" t="s">
        <v>215</v>
      </c>
      <c r="AE39" s="73" t="s">
        <v>25</v>
      </c>
      <c r="AF39" s="73" t="s">
        <v>29</v>
      </c>
      <c r="AG39" s="73" t="s">
        <v>215</v>
      </c>
      <c r="AH39" s="73" t="s">
        <v>26</v>
      </c>
      <c r="AI39" s="73" t="s">
        <v>29</v>
      </c>
      <c r="AJ39" s="73" t="s">
        <v>215</v>
      </c>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t="s">
        <v>215</v>
      </c>
      <c r="BI39" s="73" t="s">
        <v>215</v>
      </c>
      <c r="BJ39" s="73" t="s">
        <v>215</v>
      </c>
      <c r="BK39" s="73" t="s">
        <v>215</v>
      </c>
      <c r="BL39" s="73" t="s">
        <v>215</v>
      </c>
      <c r="BM39" s="73"/>
      <c r="BN39" s="73" t="s">
        <v>382</v>
      </c>
      <c r="BO39" s="10" t="s">
        <v>595</v>
      </c>
      <c r="BP39" s="74"/>
      <c r="BQ39" s="174"/>
      <c r="BR39" s="157" t="str">
        <f t="shared" ca="1" si="4"/>
        <v>0 VBÄ</v>
      </c>
      <c r="BS39" s="157" t="str">
        <f t="shared" ca="1" si="5"/>
        <v>0 bewertete Maßnahmen</v>
      </c>
      <c r="BT39" s="154" t="str">
        <f t="shared" si="7"/>
        <v>D</v>
      </c>
      <c r="BU39" s="154">
        <f t="shared" si="8"/>
        <v>1082</v>
      </c>
      <c r="BV39" s="154" t="str">
        <f t="shared" si="1"/>
        <v>'B) Berichte'!D1082</v>
      </c>
      <c r="BW39" s="154" t="str">
        <f t="shared" si="9"/>
        <v>G</v>
      </c>
      <c r="BX39" s="154">
        <f t="shared" si="10"/>
        <v>1109</v>
      </c>
      <c r="BY39" s="154" t="str">
        <f t="shared" si="2"/>
        <v>'B) Berichte'!G1109</v>
      </c>
      <c r="BZ39" s="154" t="str">
        <f t="shared" si="11"/>
        <v>f</v>
      </c>
      <c r="CA39" s="154">
        <f t="shared" si="12"/>
        <v>1084</v>
      </c>
      <c r="CB39" s="154" t="str">
        <f t="shared" si="3"/>
        <v>'B) Berichte'!f1084</v>
      </c>
      <c r="CX39"/>
    </row>
    <row r="40" spans="1:102" x14ac:dyDescent="0.25">
      <c r="A40" s="159" t="s">
        <v>223</v>
      </c>
      <c r="B40" s="182" t="str">
        <f t="shared" si="6"/>
        <v>Monatserfolg - -</v>
      </c>
      <c r="C40" s="96">
        <v>65</v>
      </c>
      <c r="D40" s="158" t="s">
        <v>250</v>
      </c>
      <c r="E40" s="73" t="s">
        <v>142</v>
      </c>
      <c r="F40" s="73">
        <v>12</v>
      </c>
      <c r="G40" s="73" t="s">
        <v>223</v>
      </c>
      <c r="H40" s="73" t="s">
        <v>0</v>
      </c>
      <c r="I40" s="73"/>
      <c r="J40" s="73"/>
      <c r="K40" s="73" t="s">
        <v>218</v>
      </c>
      <c r="L40" s="73" t="s">
        <v>222</v>
      </c>
      <c r="M40" s="73"/>
      <c r="N40" s="73"/>
      <c r="O40" s="73"/>
      <c r="P40" s="73"/>
      <c r="Q40" s="73"/>
      <c r="R40" s="73"/>
      <c r="S40" s="73"/>
      <c r="T40" s="73"/>
      <c r="U40" s="73"/>
      <c r="V40" s="73"/>
      <c r="W40" s="73"/>
      <c r="X40" s="73"/>
      <c r="Y40" s="73" t="s">
        <v>305</v>
      </c>
      <c r="Z40" s="73" t="s">
        <v>202</v>
      </c>
      <c r="AA40" s="73" t="s">
        <v>213</v>
      </c>
      <c r="AB40" s="73" t="s">
        <v>27</v>
      </c>
      <c r="AC40" s="73" t="s">
        <v>29</v>
      </c>
      <c r="AD40" s="73" t="s">
        <v>213</v>
      </c>
      <c r="AE40" s="73" t="s">
        <v>25</v>
      </c>
      <c r="AF40" s="73" t="s">
        <v>29</v>
      </c>
      <c r="AG40" s="73" t="s">
        <v>213</v>
      </c>
      <c r="AH40" s="73" t="s">
        <v>26</v>
      </c>
      <c r="AI40" s="73" t="s">
        <v>29</v>
      </c>
      <c r="AJ40" s="73" t="s">
        <v>213</v>
      </c>
      <c r="AK40" s="73"/>
      <c r="AL40" s="73"/>
      <c r="AM40" s="73"/>
      <c r="AN40" s="73"/>
      <c r="AO40" s="73"/>
      <c r="AP40" s="73"/>
      <c r="AQ40" s="73"/>
      <c r="AR40" s="73"/>
      <c r="AS40" s="73"/>
      <c r="AT40" s="73"/>
      <c r="AU40" s="73"/>
      <c r="AV40" s="73"/>
      <c r="AW40" s="73"/>
      <c r="AX40" s="73"/>
      <c r="AY40" s="73"/>
      <c r="AZ40" s="73"/>
      <c r="BA40" s="73"/>
      <c r="BB40" s="73"/>
      <c r="BC40" s="73"/>
      <c r="BD40" s="73"/>
      <c r="BE40" s="73"/>
      <c r="BF40" s="73"/>
      <c r="BG40" s="73"/>
      <c r="BH40" s="73" t="s">
        <v>213</v>
      </c>
      <c r="BI40" s="73" t="s">
        <v>213</v>
      </c>
      <c r="BJ40" s="73" t="s">
        <v>215</v>
      </c>
      <c r="BK40" s="73" t="s">
        <v>212</v>
      </c>
      <c r="BL40" s="73" t="s">
        <v>662</v>
      </c>
      <c r="BM40" s="73"/>
      <c r="BN40" s="73" t="s">
        <v>382</v>
      </c>
      <c r="BO40" s="10" t="s">
        <v>629</v>
      </c>
      <c r="BP40" s="74" t="s">
        <v>576</v>
      </c>
      <c r="BQ40" s="173"/>
      <c r="BR40" s="157" t="str">
        <f t="shared" ca="1" si="4"/>
        <v>0 VBÄ</v>
      </c>
      <c r="BS40" s="157" t="str">
        <f t="shared" ca="1" si="5"/>
        <v>0 bewertete Maßnahmen</v>
      </c>
      <c r="BT40" s="154" t="str">
        <f t="shared" si="7"/>
        <v>D</v>
      </c>
      <c r="BU40" s="154">
        <f t="shared" si="8"/>
        <v>1122</v>
      </c>
      <c r="BV40" s="154" t="str">
        <f t="shared" si="1"/>
        <v>'B) Berichte'!D1122</v>
      </c>
      <c r="BW40" s="154" t="str">
        <f t="shared" si="9"/>
        <v>G</v>
      </c>
      <c r="BX40" s="154">
        <f t="shared" si="10"/>
        <v>1149</v>
      </c>
      <c r="BY40" s="154" t="str">
        <f t="shared" si="2"/>
        <v>'B) Berichte'!G1149</v>
      </c>
      <c r="BZ40" s="154" t="str">
        <f t="shared" si="11"/>
        <v>f</v>
      </c>
      <c r="CA40" s="154">
        <f t="shared" si="12"/>
        <v>1124</v>
      </c>
      <c r="CB40" s="154" t="str">
        <f t="shared" si="3"/>
        <v>'B) Berichte'!f1124</v>
      </c>
      <c r="CX40"/>
    </row>
    <row r="41" spans="1:102" ht="30" x14ac:dyDescent="0.25">
      <c r="A41" s="159" t="s">
        <v>223</v>
      </c>
      <c r="B41" s="182" t="str">
        <f t="shared" si="6"/>
        <v>Mittelverwendungsüberschreitung (inkl. Rücklagenentnahme und Mittelumschichtungen mit Genehmigung) - §§ 54, 56 u. 53</v>
      </c>
      <c r="C41" s="96">
        <v>67</v>
      </c>
      <c r="D41" s="158" t="s">
        <v>455</v>
      </c>
      <c r="E41" s="73" t="s">
        <v>252</v>
      </c>
      <c r="F41" s="73" t="s">
        <v>563</v>
      </c>
      <c r="G41" s="73" t="s">
        <v>456</v>
      </c>
      <c r="H41" s="73" t="s">
        <v>23</v>
      </c>
      <c r="I41" s="73"/>
      <c r="J41" s="73"/>
      <c r="K41" s="73" t="s">
        <v>0</v>
      </c>
      <c r="L41" s="73"/>
      <c r="M41" s="73"/>
      <c r="N41" s="73"/>
      <c r="O41" s="73"/>
      <c r="P41" s="73"/>
      <c r="Q41" s="73"/>
      <c r="R41" s="73"/>
      <c r="S41" s="73"/>
      <c r="T41" s="73"/>
      <c r="U41" s="73"/>
      <c r="V41" s="73"/>
      <c r="W41" s="73"/>
      <c r="X41" s="73"/>
      <c r="Y41" s="73" t="s">
        <v>383</v>
      </c>
      <c r="Z41" s="73" t="s">
        <v>29</v>
      </c>
      <c r="AA41" s="73" t="s">
        <v>212</v>
      </c>
      <c r="AB41" s="73" t="s">
        <v>357</v>
      </c>
      <c r="AC41" s="73" t="s">
        <v>29</v>
      </c>
      <c r="AD41" s="73" t="s">
        <v>212</v>
      </c>
      <c r="AE41" s="73" t="s">
        <v>25</v>
      </c>
      <c r="AF41" s="73" t="s">
        <v>29</v>
      </c>
      <c r="AG41" s="73" t="s">
        <v>212</v>
      </c>
      <c r="AH41" s="73" t="s">
        <v>457</v>
      </c>
      <c r="AI41" s="73" t="s">
        <v>29</v>
      </c>
      <c r="AJ41" s="73" t="s">
        <v>212</v>
      </c>
      <c r="AK41" s="73" t="s">
        <v>359</v>
      </c>
      <c r="AL41" s="73" t="s">
        <v>202</v>
      </c>
      <c r="AM41" s="73" t="s">
        <v>201</v>
      </c>
      <c r="AN41" s="73" t="s">
        <v>317</v>
      </c>
      <c r="AO41" s="73" t="s">
        <v>29</v>
      </c>
      <c r="AP41" s="73" t="s">
        <v>201</v>
      </c>
      <c r="AQ41" s="73" t="s">
        <v>356</v>
      </c>
      <c r="AR41" s="73" t="s">
        <v>29</v>
      </c>
      <c r="AS41" s="73" t="s">
        <v>201</v>
      </c>
      <c r="AT41" s="73"/>
      <c r="AU41" s="73"/>
      <c r="AV41" s="73"/>
      <c r="AW41" s="73"/>
      <c r="AX41" s="73"/>
      <c r="AY41" s="73"/>
      <c r="AZ41" s="73"/>
      <c r="BA41" s="73"/>
      <c r="BB41" s="73"/>
      <c r="BC41" s="73"/>
      <c r="BD41" s="73"/>
      <c r="BE41" s="73"/>
      <c r="BF41" s="73"/>
      <c r="BG41" s="73"/>
      <c r="BH41" s="73" t="s">
        <v>213</v>
      </c>
      <c r="BI41" s="73" t="s">
        <v>213</v>
      </c>
      <c r="BJ41" s="73" t="s">
        <v>215</v>
      </c>
      <c r="BK41" s="73" t="s">
        <v>212</v>
      </c>
      <c r="BL41" s="73" t="s">
        <v>662</v>
      </c>
      <c r="BM41" s="73"/>
      <c r="BN41" s="73" t="s">
        <v>382</v>
      </c>
      <c r="BO41" s="10" t="s">
        <v>630</v>
      </c>
      <c r="BP41" s="74" t="s">
        <v>576</v>
      </c>
      <c r="BQ41" s="177"/>
      <c r="BR41" s="157" t="str">
        <f t="shared" ca="1" si="4"/>
        <v>0 VBÄ</v>
      </c>
      <c r="BS41" s="157" t="str">
        <f t="shared" ca="1" si="5"/>
        <v>0 bewertete Maßnahmen</v>
      </c>
      <c r="BT41" s="154" t="str">
        <f t="shared" si="7"/>
        <v>D</v>
      </c>
      <c r="BU41" s="154">
        <f t="shared" si="8"/>
        <v>1162</v>
      </c>
      <c r="BV41" s="154" t="str">
        <f t="shared" si="1"/>
        <v>'B) Berichte'!D1162</v>
      </c>
      <c r="BW41" s="154" t="str">
        <f t="shared" si="9"/>
        <v>G</v>
      </c>
      <c r="BX41" s="154">
        <f t="shared" si="10"/>
        <v>1189</v>
      </c>
      <c r="BY41" s="154" t="str">
        <f t="shared" si="2"/>
        <v>'B) Berichte'!G1189</v>
      </c>
      <c r="BZ41" s="154" t="str">
        <f t="shared" si="11"/>
        <v>f</v>
      </c>
      <c r="CA41" s="154">
        <f t="shared" si="12"/>
        <v>1164</v>
      </c>
      <c r="CB41" s="154" t="str">
        <f t="shared" si="3"/>
        <v>'B) Berichte'!f1164</v>
      </c>
      <c r="CX41"/>
    </row>
    <row r="42" spans="1:102" hidden="1" x14ac:dyDescent="0.25">
      <c r="A42" s="159" t="s">
        <v>223</v>
      </c>
      <c r="B42" s="182" t="str">
        <f t="shared" si="6"/>
        <v>Rücklagenentnahme - § 56</v>
      </c>
      <c r="C42" s="96">
        <v>68</v>
      </c>
      <c r="D42" s="158" t="s">
        <v>253</v>
      </c>
      <c r="E42" s="73" t="s">
        <v>252</v>
      </c>
      <c r="F42" s="73">
        <v>154</v>
      </c>
      <c r="G42" s="73" t="s">
        <v>254</v>
      </c>
      <c r="H42" s="73" t="s">
        <v>120</v>
      </c>
      <c r="I42" s="73"/>
      <c r="J42" s="73"/>
      <c r="K42" s="73"/>
      <c r="L42" s="73"/>
      <c r="M42" s="73"/>
      <c r="N42" s="73"/>
      <c r="O42" s="73"/>
      <c r="P42" s="73"/>
      <c r="Q42" s="73"/>
      <c r="R42" s="73"/>
      <c r="S42" s="73"/>
      <c r="T42" s="73"/>
      <c r="U42" s="73"/>
      <c r="V42" s="73"/>
      <c r="W42" s="73"/>
      <c r="X42" s="73"/>
      <c r="Y42" s="73" t="s">
        <v>364</v>
      </c>
      <c r="Z42" s="73" t="s">
        <v>29</v>
      </c>
      <c r="AA42" s="73" t="s">
        <v>215</v>
      </c>
      <c r="AB42" s="73" t="s">
        <v>357</v>
      </c>
      <c r="AC42" s="73" t="s">
        <v>29</v>
      </c>
      <c r="AD42" s="73" t="s">
        <v>215</v>
      </c>
      <c r="AE42" s="73" t="s">
        <v>358</v>
      </c>
      <c r="AF42" s="73" t="s">
        <v>29</v>
      </c>
      <c r="AG42" s="73" t="s">
        <v>215</v>
      </c>
      <c r="AH42" s="73" t="s">
        <v>359</v>
      </c>
      <c r="AI42" s="73" t="s">
        <v>202</v>
      </c>
      <c r="AJ42" s="73" t="s">
        <v>215</v>
      </c>
      <c r="AK42" s="73" t="s">
        <v>317</v>
      </c>
      <c r="AL42" s="73" t="s">
        <v>29</v>
      </c>
      <c r="AM42" s="73" t="s">
        <v>215</v>
      </c>
      <c r="AN42" s="73" t="s">
        <v>356</v>
      </c>
      <c r="AO42" s="73" t="s">
        <v>29</v>
      </c>
      <c r="AP42" s="73" t="s">
        <v>215</v>
      </c>
      <c r="AQ42" s="73"/>
      <c r="AR42" s="73"/>
      <c r="AS42" s="73"/>
      <c r="AT42" s="73"/>
      <c r="AU42" s="73"/>
      <c r="AV42" s="73"/>
      <c r="AW42" s="73"/>
      <c r="AX42" s="73"/>
      <c r="AY42" s="73"/>
      <c r="AZ42" s="73"/>
      <c r="BA42" s="73"/>
      <c r="BB42" s="73"/>
      <c r="BC42" s="73"/>
      <c r="BD42" s="73"/>
      <c r="BE42" s="73"/>
      <c r="BF42" s="73"/>
      <c r="BG42" s="73"/>
      <c r="BH42" s="73" t="s">
        <v>215</v>
      </c>
      <c r="BI42" s="73" t="s">
        <v>215</v>
      </c>
      <c r="BJ42" s="73" t="s">
        <v>215</v>
      </c>
      <c r="BK42" s="73" t="s">
        <v>215</v>
      </c>
      <c r="BL42" s="73" t="s">
        <v>662</v>
      </c>
      <c r="BM42" s="73"/>
      <c r="BN42" s="73" t="s">
        <v>382</v>
      </c>
      <c r="BO42" s="10" t="s">
        <v>595</v>
      </c>
      <c r="BP42" s="74"/>
      <c r="BQ42" s="177"/>
      <c r="BR42" s="157" t="str">
        <f t="shared" ca="1" si="4"/>
        <v>0 VBÄ</v>
      </c>
      <c r="BS42" s="157" t="str">
        <f t="shared" ca="1" si="5"/>
        <v>0 bewertete Maßnahmen</v>
      </c>
      <c r="BT42" s="154" t="str">
        <f t="shared" si="7"/>
        <v>D</v>
      </c>
      <c r="BU42" s="154">
        <f t="shared" si="8"/>
        <v>1202</v>
      </c>
      <c r="BV42" s="154" t="str">
        <f t="shared" si="1"/>
        <v>'B) Berichte'!D1202</v>
      </c>
      <c r="BW42" s="154" t="str">
        <f t="shared" si="9"/>
        <v>G</v>
      </c>
      <c r="BX42" s="154">
        <f t="shared" si="10"/>
        <v>1229</v>
      </c>
      <c r="BY42" s="154" t="str">
        <f t="shared" si="2"/>
        <v>'B) Berichte'!G1229</v>
      </c>
      <c r="BZ42" s="154" t="str">
        <f t="shared" si="11"/>
        <v>f</v>
      </c>
      <c r="CA42" s="154">
        <f t="shared" si="12"/>
        <v>1204</v>
      </c>
      <c r="CB42" s="154" t="str">
        <f t="shared" si="3"/>
        <v>'B) Berichte'!f1204</v>
      </c>
      <c r="CX42"/>
    </row>
    <row r="43" spans="1:102" x14ac:dyDescent="0.25">
      <c r="A43" s="159" t="s">
        <v>223</v>
      </c>
      <c r="B43" s="182" t="str">
        <f t="shared" si="6"/>
        <v>Mittelumschichtung - Information an BMF/RH (ohne Genehmigung BMF) - § 53 (4)</v>
      </c>
      <c r="C43" s="96">
        <v>69</v>
      </c>
      <c r="D43" s="158" t="s">
        <v>458</v>
      </c>
      <c r="E43" s="73" t="s">
        <v>252</v>
      </c>
      <c r="F43" s="73"/>
      <c r="G43" s="73" t="s">
        <v>459</v>
      </c>
      <c r="H43" s="73" t="s">
        <v>23</v>
      </c>
      <c r="I43" s="73"/>
      <c r="J43" s="73"/>
      <c r="K43" s="73"/>
      <c r="L43" s="73"/>
      <c r="M43" s="73"/>
      <c r="N43" s="73"/>
      <c r="O43" s="73"/>
      <c r="P43" s="73"/>
      <c r="Q43" s="73"/>
      <c r="R43" s="73"/>
      <c r="S43" s="73"/>
      <c r="T43" s="73"/>
      <c r="U43" s="73"/>
      <c r="V43" s="73"/>
      <c r="W43" s="73"/>
      <c r="X43" s="73"/>
      <c r="Y43" s="73" t="s">
        <v>667</v>
      </c>
      <c r="Z43" s="73" t="s">
        <v>29</v>
      </c>
      <c r="AA43" s="73" t="s">
        <v>212</v>
      </c>
      <c r="AB43" s="73" t="s">
        <v>357</v>
      </c>
      <c r="AC43" s="73" t="s">
        <v>29</v>
      </c>
      <c r="AD43" s="73" t="s">
        <v>212</v>
      </c>
      <c r="AE43" s="73" t="s">
        <v>460</v>
      </c>
      <c r="AF43" s="73" t="s">
        <v>29</v>
      </c>
      <c r="AG43" s="73" t="s">
        <v>212</v>
      </c>
      <c r="AH43" s="73"/>
      <c r="AI43" s="73"/>
      <c r="AJ43" s="73"/>
      <c r="AK43" s="73"/>
      <c r="AL43" s="73"/>
      <c r="AM43" s="73"/>
      <c r="AN43" s="73"/>
      <c r="AO43" s="73"/>
      <c r="AP43" s="73"/>
      <c r="AQ43" s="73"/>
      <c r="AR43" s="73"/>
      <c r="AS43" s="73"/>
      <c r="AT43" s="73"/>
      <c r="AU43" s="73"/>
      <c r="AV43" s="73"/>
      <c r="AW43" s="73"/>
      <c r="AX43" s="73"/>
      <c r="AY43" s="73"/>
      <c r="AZ43" s="73"/>
      <c r="BA43" s="73"/>
      <c r="BB43" s="73"/>
      <c r="BC43" s="73"/>
      <c r="BD43" s="73"/>
      <c r="BE43" s="73"/>
      <c r="BF43" s="73"/>
      <c r="BG43" s="73"/>
      <c r="BH43" s="73" t="s">
        <v>212</v>
      </c>
      <c r="BI43" s="73" t="s">
        <v>212</v>
      </c>
      <c r="BJ43" s="73" t="s">
        <v>215</v>
      </c>
      <c r="BK43" s="73" t="s">
        <v>212</v>
      </c>
      <c r="BL43" s="73" t="s">
        <v>668</v>
      </c>
      <c r="BM43" s="73"/>
      <c r="BN43" s="73" t="s">
        <v>382</v>
      </c>
      <c r="BO43" s="10" t="s">
        <v>630</v>
      </c>
      <c r="BP43" s="74"/>
      <c r="BQ43" s="177"/>
      <c r="BR43" s="157" t="str">
        <f t="shared" ca="1" si="4"/>
        <v>0 VBÄ</v>
      </c>
      <c r="BS43" s="157" t="str">
        <f t="shared" ca="1" si="5"/>
        <v>0 bewertete Maßnahmen</v>
      </c>
      <c r="BT43" s="154" t="str">
        <f t="shared" si="7"/>
        <v>D</v>
      </c>
      <c r="BU43" s="154">
        <f t="shared" si="8"/>
        <v>1242</v>
      </c>
      <c r="BV43" s="154" t="str">
        <f t="shared" si="1"/>
        <v>'B) Berichte'!D1242</v>
      </c>
      <c r="BW43" s="154" t="str">
        <f t="shared" si="9"/>
        <v>G</v>
      </c>
      <c r="BX43" s="154">
        <f t="shared" si="10"/>
        <v>1269</v>
      </c>
      <c r="BY43" s="154" t="str">
        <f t="shared" si="2"/>
        <v>'B) Berichte'!G1269</v>
      </c>
      <c r="BZ43" s="154" t="str">
        <f t="shared" si="11"/>
        <v>f</v>
      </c>
      <c r="CA43" s="154">
        <f t="shared" si="12"/>
        <v>1244</v>
      </c>
      <c r="CB43" s="154" t="str">
        <f t="shared" si="3"/>
        <v>'B) Berichte'!f1244</v>
      </c>
      <c r="CX43"/>
    </row>
    <row r="44" spans="1:102" hidden="1" x14ac:dyDescent="0.25">
      <c r="A44" s="159" t="s">
        <v>223</v>
      </c>
      <c r="B44" s="182" t="str">
        <f t="shared" si="6"/>
        <v>Bericht zur Wirkungsorientierung - § 68 (5) und § 7 (5) Wirkungscontrollingverordnung</v>
      </c>
      <c r="C44" s="96">
        <v>38</v>
      </c>
      <c r="D44" s="158" t="s">
        <v>134</v>
      </c>
      <c r="E44" s="73" t="s">
        <v>135</v>
      </c>
      <c r="F44" s="73">
        <v>1</v>
      </c>
      <c r="G44" s="73" t="s">
        <v>690</v>
      </c>
      <c r="H44" s="73" t="s">
        <v>6</v>
      </c>
      <c r="I44" s="73"/>
      <c r="J44" s="73"/>
      <c r="K44" s="73" t="s">
        <v>226</v>
      </c>
      <c r="L44" s="73" t="s">
        <v>222</v>
      </c>
      <c r="M44" s="73"/>
      <c r="N44" s="73"/>
      <c r="O44" s="73"/>
      <c r="P44" s="73"/>
      <c r="Q44" s="73"/>
      <c r="R44" s="73"/>
      <c r="S44" s="73"/>
      <c r="T44" s="73"/>
      <c r="U44" s="73"/>
      <c r="V44" s="73"/>
      <c r="W44" s="73"/>
      <c r="X44" s="73"/>
      <c r="Y44" s="73" t="s">
        <v>305</v>
      </c>
      <c r="Z44" s="73" t="s">
        <v>202</v>
      </c>
      <c r="AA44" s="73" t="s">
        <v>6</v>
      </c>
      <c r="AB44" s="73" t="s">
        <v>27</v>
      </c>
      <c r="AC44" s="73" t="s">
        <v>29</v>
      </c>
      <c r="AD44" s="73" t="s">
        <v>6</v>
      </c>
      <c r="AE44" s="73" t="s">
        <v>25</v>
      </c>
      <c r="AF44" s="73" t="s">
        <v>29</v>
      </c>
      <c r="AG44" s="73" t="s">
        <v>6</v>
      </c>
      <c r="AH44" s="73" t="s">
        <v>26</v>
      </c>
      <c r="AI44" s="73" t="s">
        <v>29</v>
      </c>
      <c r="AJ44" s="73" t="s">
        <v>6</v>
      </c>
      <c r="AK44" s="73"/>
      <c r="AL44" s="73"/>
      <c r="AM44" s="73"/>
      <c r="AN44" s="73"/>
      <c r="AO44" s="73"/>
      <c r="AP44" s="73"/>
      <c r="AQ44" s="73"/>
      <c r="AR44" s="73"/>
      <c r="AS44" s="73"/>
      <c r="AT44" s="73"/>
      <c r="AU44" s="73"/>
      <c r="AV44" s="73"/>
      <c r="AW44" s="73"/>
      <c r="AX44" s="73"/>
      <c r="AY44" s="73"/>
      <c r="AZ44" s="73"/>
      <c r="BA44" s="73"/>
      <c r="BB44" s="73"/>
      <c r="BC44" s="73"/>
      <c r="BD44" s="73"/>
      <c r="BE44" s="73"/>
      <c r="BF44" s="73"/>
      <c r="BG44" s="73"/>
      <c r="BH44" s="73" t="s">
        <v>6</v>
      </c>
      <c r="BI44" s="73" t="s">
        <v>6</v>
      </c>
      <c r="BJ44" s="73" t="s">
        <v>215</v>
      </c>
      <c r="BK44" s="73" t="s">
        <v>6</v>
      </c>
      <c r="BL44" s="73" t="s">
        <v>669</v>
      </c>
      <c r="BM44" s="73"/>
      <c r="BN44" s="73" t="s">
        <v>384</v>
      </c>
      <c r="BO44" s="10" t="s">
        <v>623</v>
      </c>
      <c r="BP44" s="74" t="s">
        <v>576</v>
      </c>
      <c r="BQ44" s="173"/>
      <c r="BR44" s="157" t="str">
        <f t="shared" ca="1" si="4"/>
        <v>0 VBÄ</v>
      </c>
      <c r="BS44" s="157" t="str">
        <f t="shared" ca="1" si="5"/>
        <v>0 bewertete Maßnahmen</v>
      </c>
      <c r="BT44" s="154" t="str">
        <f t="shared" si="7"/>
        <v>D</v>
      </c>
      <c r="BU44" s="154">
        <f t="shared" si="8"/>
        <v>1282</v>
      </c>
      <c r="BV44" s="154" t="str">
        <f t="shared" ref="BV44:BV75" si="13">CONCATENATE($BV$10,BT44,BU44)</f>
        <v>'B) Berichte'!D1282</v>
      </c>
      <c r="BW44" s="154" t="str">
        <f t="shared" si="9"/>
        <v>G</v>
      </c>
      <c r="BX44" s="154">
        <f t="shared" si="10"/>
        <v>1309</v>
      </c>
      <c r="BY44" s="154" t="str">
        <f t="shared" ref="BY44:BY75" si="14">CONCATENATE($BV$10,BW44,BX44)</f>
        <v>'B) Berichte'!G1309</v>
      </c>
      <c r="BZ44" s="154" t="str">
        <f t="shared" si="11"/>
        <v>f</v>
      </c>
      <c r="CA44" s="154">
        <f t="shared" si="12"/>
        <v>1284</v>
      </c>
      <c r="CB44" s="154" t="str">
        <f t="shared" ref="CB44:CB75" si="15">CONCATENATE($BV$10,BZ44,CA44)</f>
        <v>'B) Berichte'!f1284</v>
      </c>
      <c r="CX44"/>
    </row>
    <row r="45" spans="1:102" hidden="1" x14ac:dyDescent="0.25">
      <c r="A45" s="159" t="s">
        <v>223</v>
      </c>
      <c r="B45" s="182" t="str">
        <f t="shared" si="6"/>
        <v>Bericht zur internen Evaluierung - § 18 (5) iVm  § 68 (5) und § 7 (6) Wirkungscontrollingverordnung</v>
      </c>
      <c r="C45" s="96">
        <v>39</v>
      </c>
      <c r="D45" s="158" t="s">
        <v>136</v>
      </c>
      <c r="E45" s="73" t="s">
        <v>137</v>
      </c>
      <c r="F45" s="73">
        <v>1</v>
      </c>
      <c r="G45" s="73" t="s">
        <v>691</v>
      </c>
      <c r="H45" s="73" t="s">
        <v>6</v>
      </c>
      <c r="I45" s="73"/>
      <c r="J45" s="73"/>
      <c r="K45" s="73" t="s">
        <v>226</v>
      </c>
      <c r="L45" s="73" t="s">
        <v>222</v>
      </c>
      <c r="M45" s="73"/>
      <c r="N45" s="73"/>
      <c r="O45" s="73"/>
      <c r="P45" s="73"/>
      <c r="Q45" s="73"/>
      <c r="R45" s="73"/>
      <c r="S45" s="73"/>
      <c r="T45" s="73"/>
      <c r="U45" s="73"/>
      <c r="V45" s="73"/>
      <c r="W45" s="73"/>
      <c r="X45" s="73"/>
      <c r="Y45" s="73" t="s">
        <v>305</v>
      </c>
      <c r="Z45" s="73" t="s">
        <v>202</v>
      </c>
      <c r="AA45" s="73" t="s">
        <v>6</v>
      </c>
      <c r="AB45" s="73" t="s">
        <v>27</v>
      </c>
      <c r="AC45" s="73" t="s">
        <v>29</v>
      </c>
      <c r="AD45" s="73" t="s">
        <v>6</v>
      </c>
      <c r="AE45" s="73" t="s">
        <v>25</v>
      </c>
      <c r="AF45" s="73" t="s">
        <v>29</v>
      </c>
      <c r="AG45" s="73" t="s">
        <v>6</v>
      </c>
      <c r="AH45" s="73" t="s">
        <v>26</v>
      </c>
      <c r="AI45" s="73" t="s">
        <v>29</v>
      </c>
      <c r="AJ45" s="73" t="s">
        <v>6</v>
      </c>
      <c r="AK45" s="73"/>
      <c r="AL45" s="73"/>
      <c r="AM45" s="73"/>
      <c r="AN45" s="73"/>
      <c r="AO45" s="73"/>
      <c r="AP45" s="73"/>
      <c r="AQ45" s="73"/>
      <c r="AR45" s="73"/>
      <c r="AS45" s="73"/>
      <c r="AT45" s="73"/>
      <c r="AU45" s="73"/>
      <c r="AV45" s="73"/>
      <c r="AW45" s="73"/>
      <c r="AX45" s="73"/>
      <c r="AY45" s="73"/>
      <c r="AZ45" s="73"/>
      <c r="BA45" s="73"/>
      <c r="BB45" s="73"/>
      <c r="BC45" s="73"/>
      <c r="BD45" s="73"/>
      <c r="BE45" s="73"/>
      <c r="BF45" s="73"/>
      <c r="BG45" s="73"/>
      <c r="BH45" s="73" t="s">
        <v>6</v>
      </c>
      <c r="BI45" s="73" t="s">
        <v>6</v>
      </c>
      <c r="BJ45" s="73" t="s">
        <v>215</v>
      </c>
      <c r="BK45" s="73" t="s">
        <v>6</v>
      </c>
      <c r="BL45" s="73" t="s">
        <v>669</v>
      </c>
      <c r="BM45" s="73"/>
      <c r="BN45" s="73" t="s">
        <v>384</v>
      </c>
      <c r="BO45" s="10" t="s">
        <v>623</v>
      </c>
      <c r="BP45" s="74" t="s">
        <v>576</v>
      </c>
      <c r="BQ45" s="173"/>
      <c r="BR45" s="157" t="str">
        <f t="shared" ca="1" si="4"/>
        <v>0 VBÄ</v>
      </c>
      <c r="BS45" s="157" t="str">
        <f t="shared" ca="1" si="5"/>
        <v>0 bewertete Maßnahmen</v>
      </c>
      <c r="BT45" s="154" t="str">
        <f t="shared" si="7"/>
        <v>D</v>
      </c>
      <c r="BU45" s="154">
        <f t="shared" si="8"/>
        <v>1322</v>
      </c>
      <c r="BV45" s="154" t="str">
        <f t="shared" si="13"/>
        <v>'B) Berichte'!D1322</v>
      </c>
      <c r="BW45" s="154" t="str">
        <f t="shared" si="9"/>
        <v>G</v>
      </c>
      <c r="BX45" s="154">
        <f t="shared" si="10"/>
        <v>1349</v>
      </c>
      <c r="BY45" s="154" t="str">
        <f t="shared" si="14"/>
        <v>'B) Berichte'!G1349</v>
      </c>
      <c r="BZ45" s="154" t="str">
        <f t="shared" si="11"/>
        <v>f</v>
      </c>
      <c r="CA45" s="154">
        <f t="shared" si="12"/>
        <v>1324</v>
      </c>
      <c r="CB45" s="154" t="str">
        <f t="shared" si="15"/>
        <v>'B) Berichte'!f1324</v>
      </c>
      <c r="CX45"/>
    </row>
    <row r="46" spans="1:102" x14ac:dyDescent="0.25">
      <c r="A46" s="159" t="s">
        <v>223</v>
      </c>
      <c r="B46" s="182" t="str">
        <f t="shared" ref="B46:B81" si="16">CONCATENATE(D46," - ",G46)</f>
        <v>Bericht zur Wirkungsorientierung - § 68 (5) und § 7 (1) Wirkungscontrollingverordnung</v>
      </c>
      <c r="C46" s="96">
        <v>44</v>
      </c>
      <c r="D46" s="158" t="s">
        <v>134</v>
      </c>
      <c r="E46" s="73" t="s">
        <v>147</v>
      </c>
      <c r="F46" s="73">
        <v>1</v>
      </c>
      <c r="G46" s="73" t="s">
        <v>699</v>
      </c>
      <c r="H46" s="73" t="s">
        <v>23</v>
      </c>
      <c r="I46" s="73"/>
      <c r="J46" s="73"/>
      <c r="K46" s="73" t="s">
        <v>6</v>
      </c>
      <c r="L46" s="73" t="s">
        <v>222</v>
      </c>
      <c r="M46" s="73"/>
      <c r="N46" s="73"/>
      <c r="O46" s="73"/>
      <c r="P46" s="73"/>
      <c r="Q46" s="73"/>
      <c r="R46" s="73"/>
      <c r="S46" s="73"/>
      <c r="T46" s="73"/>
      <c r="U46" s="73"/>
      <c r="V46" s="73"/>
      <c r="W46" s="73"/>
      <c r="X46" s="73"/>
      <c r="Y46" s="73" t="s">
        <v>305</v>
      </c>
      <c r="Z46" s="73" t="s">
        <v>202</v>
      </c>
      <c r="AA46" s="73" t="s">
        <v>212</v>
      </c>
      <c r="AB46" s="73" t="s">
        <v>27</v>
      </c>
      <c r="AC46" s="73" t="s">
        <v>29</v>
      </c>
      <c r="AD46" s="73" t="s">
        <v>212</v>
      </c>
      <c r="AE46" s="73" t="s">
        <v>25</v>
      </c>
      <c r="AF46" s="73" t="s">
        <v>29</v>
      </c>
      <c r="AG46" s="73" t="s">
        <v>212</v>
      </c>
      <c r="AH46" s="73" t="s">
        <v>26</v>
      </c>
      <c r="AI46" s="73" t="s">
        <v>29</v>
      </c>
      <c r="AJ46" s="73" t="s">
        <v>212</v>
      </c>
      <c r="AK46" s="73"/>
      <c r="AL46" s="73"/>
      <c r="AM46" s="73"/>
      <c r="AN46" s="73"/>
      <c r="AO46" s="73"/>
      <c r="AP46" s="73"/>
      <c r="AQ46" s="73"/>
      <c r="AR46" s="73"/>
      <c r="AS46" s="73"/>
      <c r="AT46" s="73"/>
      <c r="AU46" s="73"/>
      <c r="AV46" s="73"/>
      <c r="AW46" s="73"/>
      <c r="AX46" s="73"/>
      <c r="AY46" s="73"/>
      <c r="AZ46" s="73"/>
      <c r="BA46" s="73"/>
      <c r="BB46" s="73"/>
      <c r="BC46" s="73"/>
      <c r="BD46" s="73"/>
      <c r="BE46" s="73"/>
      <c r="BF46" s="73"/>
      <c r="BG46" s="73"/>
      <c r="BH46" s="73" t="s">
        <v>212</v>
      </c>
      <c r="BI46" s="73" t="s">
        <v>212</v>
      </c>
      <c r="BJ46" s="73" t="s">
        <v>215</v>
      </c>
      <c r="BK46" s="73" t="s">
        <v>212</v>
      </c>
      <c r="BL46" s="73" t="s">
        <v>668</v>
      </c>
      <c r="BM46" s="73"/>
      <c r="BN46" s="73" t="s">
        <v>384</v>
      </c>
      <c r="BO46" s="10" t="s">
        <v>623</v>
      </c>
      <c r="BP46" s="74"/>
      <c r="BQ46" s="173"/>
      <c r="BR46" s="157" t="str">
        <f ca="1">IF(B46=INDIRECT(BV46),INDIRECT(CB46),"k.A.")</f>
        <v>0 VBÄ</v>
      </c>
      <c r="BS46" s="157" t="str">
        <f t="shared" ca="1" si="5"/>
        <v>0 bewertete Maßnahmen</v>
      </c>
      <c r="BT46" s="154" t="str">
        <f t="shared" si="7"/>
        <v>D</v>
      </c>
      <c r="BU46" s="154">
        <f t="shared" si="8"/>
        <v>1362</v>
      </c>
      <c r="BV46" s="154" t="str">
        <f t="shared" si="13"/>
        <v>'B) Berichte'!D1362</v>
      </c>
      <c r="BW46" s="154" t="str">
        <f t="shared" si="9"/>
        <v>G</v>
      </c>
      <c r="BX46" s="154">
        <f t="shared" si="10"/>
        <v>1389</v>
      </c>
      <c r="BY46" s="154" t="str">
        <f t="shared" si="14"/>
        <v>'B) Berichte'!G1389</v>
      </c>
      <c r="BZ46" s="154" t="str">
        <f t="shared" si="11"/>
        <v>f</v>
      </c>
      <c r="CA46" s="154">
        <f t="shared" si="12"/>
        <v>1364</v>
      </c>
      <c r="CB46" s="154" t="str">
        <f t="shared" si="15"/>
        <v>'B) Berichte'!f1364</v>
      </c>
      <c r="CX46"/>
    </row>
    <row r="47" spans="1:102" ht="16.5" hidden="1" customHeight="1" x14ac:dyDescent="0.25">
      <c r="A47" s="159" t="s">
        <v>223</v>
      </c>
      <c r="B47" s="182" t="str">
        <f t="shared" si="16"/>
        <v>Erstellung WFA - § 17 BHG  2013 iVm § 9 WFA-Grundsatzverordnung</v>
      </c>
      <c r="C47" s="96">
        <v>54</v>
      </c>
      <c r="D47" s="158" t="s">
        <v>168</v>
      </c>
      <c r="E47" s="73" t="s">
        <v>165</v>
      </c>
      <c r="F47" s="73"/>
      <c r="G47" s="73" t="s">
        <v>246</v>
      </c>
      <c r="H47" s="73" t="s">
        <v>23</v>
      </c>
      <c r="I47" s="73"/>
      <c r="J47" s="73"/>
      <c r="K47" s="73" t="s">
        <v>247</v>
      </c>
      <c r="L47" s="73" t="s">
        <v>222</v>
      </c>
      <c r="M47" s="73"/>
      <c r="N47" s="73"/>
      <c r="O47" s="73"/>
      <c r="P47" s="73"/>
      <c r="Q47" s="73"/>
      <c r="R47" s="73"/>
      <c r="S47" s="73"/>
      <c r="T47" s="73"/>
      <c r="U47" s="73"/>
      <c r="V47" s="73"/>
      <c r="W47" s="73"/>
      <c r="X47" s="73"/>
      <c r="Y47" s="73" t="s">
        <v>305</v>
      </c>
      <c r="Z47" s="73" t="s">
        <v>202</v>
      </c>
      <c r="AA47" s="73" t="s">
        <v>215</v>
      </c>
      <c r="AB47" s="73" t="s">
        <v>27</v>
      </c>
      <c r="AC47" s="73" t="s">
        <v>29</v>
      </c>
      <c r="AD47" s="73" t="s">
        <v>215</v>
      </c>
      <c r="AE47" s="73" t="s">
        <v>25</v>
      </c>
      <c r="AF47" s="73" t="s">
        <v>29</v>
      </c>
      <c r="AG47" s="73" t="s">
        <v>215</v>
      </c>
      <c r="AH47" s="73" t="s">
        <v>26</v>
      </c>
      <c r="AI47" s="73" t="s">
        <v>29</v>
      </c>
      <c r="AJ47" s="73" t="s">
        <v>215</v>
      </c>
      <c r="AK47" s="73"/>
      <c r="AL47" s="73"/>
      <c r="AM47" s="73"/>
      <c r="AN47" s="73"/>
      <c r="AO47" s="73"/>
      <c r="AP47" s="73"/>
      <c r="AQ47" s="73"/>
      <c r="AR47" s="73"/>
      <c r="AS47" s="73"/>
      <c r="AT47" s="73"/>
      <c r="AU47" s="73"/>
      <c r="AV47" s="73"/>
      <c r="AW47" s="73"/>
      <c r="AX47" s="73"/>
      <c r="AY47" s="73"/>
      <c r="AZ47" s="73"/>
      <c r="BA47" s="73"/>
      <c r="BB47" s="73"/>
      <c r="BC47" s="73"/>
      <c r="BD47" s="73"/>
      <c r="BE47" s="73"/>
      <c r="BF47" s="73"/>
      <c r="BG47" s="73"/>
      <c r="BH47" s="73" t="s">
        <v>215</v>
      </c>
      <c r="BI47" s="73" t="s">
        <v>215</v>
      </c>
      <c r="BJ47" s="73" t="s">
        <v>215</v>
      </c>
      <c r="BK47" s="73" t="s">
        <v>215</v>
      </c>
      <c r="BL47" s="73" t="s">
        <v>215</v>
      </c>
      <c r="BM47" s="73"/>
      <c r="BN47" s="73" t="s">
        <v>384</v>
      </c>
      <c r="BO47" s="10" t="s">
        <v>595</v>
      </c>
      <c r="BP47" s="74"/>
      <c r="BQ47" s="174"/>
      <c r="BR47" s="157" t="str">
        <f t="shared" ca="1" si="4"/>
        <v>0 VBÄ</v>
      </c>
      <c r="BS47" s="157" t="str">
        <f t="shared" ca="1" si="5"/>
        <v>0 bewertete Maßnahmen</v>
      </c>
      <c r="BT47" s="154" t="str">
        <f t="shared" si="7"/>
        <v>D</v>
      </c>
      <c r="BU47" s="154">
        <f t="shared" si="8"/>
        <v>1402</v>
      </c>
      <c r="BV47" s="154" t="str">
        <f t="shared" si="13"/>
        <v>'B) Berichte'!D1402</v>
      </c>
      <c r="BW47" s="154" t="str">
        <f t="shared" si="9"/>
        <v>G</v>
      </c>
      <c r="BX47" s="154">
        <f t="shared" si="10"/>
        <v>1429</v>
      </c>
      <c r="BY47" s="154" t="str">
        <f t="shared" si="14"/>
        <v>'B) Berichte'!G1429</v>
      </c>
      <c r="BZ47" s="154" t="str">
        <f t="shared" si="11"/>
        <v>f</v>
      </c>
      <c r="CA47" s="154">
        <f t="shared" si="12"/>
        <v>1404</v>
      </c>
      <c r="CB47" s="154" t="str">
        <f t="shared" si="15"/>
        <v>'B) Berichte'!f1404</v>
      </c>
      <c r="CX47"/>
    </row>
    <row r="48" spans="1:102" ht="30" x14ac:dyDescent="0.25">
      <c r="A48" s="159" t="s">
        <v>223</v>
      </c>
      <c r="B48" s="182" t="str">
        <f t="shared" si="16"/>
        <v>Durchführung der internen Evaluierungen (für den Bericht zur internen Evaluierung) - § 18 (5) iVm  § 68 (3) und § 6 (1) Wirkungscontrollingverordnung - § 11 WFA-GV</v>
      </c>
      <c r="C48" s="96">
        <v>55</v>
      </c>
      <c r="D48" s="158" t="s">
        <v>624</v>
      </c>
      <c r="E48" s="73" t="s">
        <v>169</v>
      </c>
      <c r="F48" s="73"/>
      <c r="G48" s="73" t="s">
        <v>578</v>
      </c>
      <c r="H48" s="73" t="s">
        <v>23</v>
      </c>
      <c r="I48" s="73"/>
      <c r="J48" s="73"/>
      <c r="K48" s="73" t="s">
        <v>242</v>
      </c>
      <c r="L48" s="73" t="s">
        <v>222</v>
      </c>
      <c r="M48" s="73"/>
      <c r="N48" s="73"/>
      <c r="O48" s="73"/>
      <c r="P48" s="73"/>
      <c r="Q48" s="73"/>
      <c r="R48" s="73"/>
      <c r="S48" s="73"/>
      <c r="T48" s="73"/>
      <c r="U48" s="73"/>
      <c r="V48" s="73"/>
      <c r="W48" s="73"/>
      <c r="X48" s="73"/>
      <c r="Y48" s="73" t="s">
        <v>305</v>
      </c>
      <c r="Z48" s="73" t="s">
        <v>202</v>
      </c>
      <c r="AA48" s="73" t="s">
        <v>212</v>
      </c>
      <c r="AB48" s="73" t="s">
        <v>27</v>
      </c>
      <c r="AC48" s="73" t="s">
        <v>29</v>
      </c>
      <c r="AD48" s="73" t="s">
        <v>212</v>
      </c>
      <c r="AE48" s="73" t="s">
        <v>25</v>
      </c>
      <c r="AF48" s="73" t="s">
        <v>29</v>
      </c>
      <c r="AG48" s="73" t="s">
        <v>212</v>
      </c>
      <c r="AH48" s="73" t="s">
        <v>26</v>
      </c>
      <c r="AI48" s="73" t="s">
        <v>29</v>
      </c>
      <c r="AJ48" s="73" t="s">
        <v>212</v>
      </c>
      <c r="AK48" s="73"/>
      <c r="AL48" s="73"/>
      <c r="AM48" s="73"/>
      <c r="AN48" s="73"/>
      <c r="AO48" s="73"/>
      <c r="AP48" s="73"/>
      <c r="AQ48" s="73"/>
      <c r="AR48" s="73"/>
      <c r="AS48" s="73"/>
      <c r="AT48" s="73"/>
      <c r="AU48" s="73"/>
      <c r="AV48" s="73"/>
      <c r="AW48" s="73"/>
      <c r="AX48" s="73"/>
      <c r="AY48" s="73"/>
      <c r="AZ48" s="73"/>
      <c r="BA48" s="73"/>
      <c r="BB48" s="73"/>
      <c r="BC48" s="73"/>
      <c r="BD48" s="73"/>
      <c r="BE48" s="73"/>
      <c r="BF48" s="73"/>
      <c r="BG48" s="73"/>
      <c r="BH48" s="73" t="s">
        <v>212</v>
      </c>
      <c r="BI48" s="73" t="s">
        <v>212</v>
      </c>
      <c r="BJ48" s="73" t="s">
        <v>215</v>
      </c>
      <c r="BK48" s="73" t="s">
        <v>212</v>
      </c>
      <c r="BL48" s="73" t="s">
        <v>668</v>
      </c>
      <c r="BM48" s="73"/>
      <c r="BN48" s="73" t="s">
        <v>384</v>
      </c>
      <c r="BO48" s="10" t="s">
        <v>625</v>
      </c>
      <c r="BP48" s="74"/>
      <c r="BQ48" s="173"/>
      <c r="BR48" s="157" t="str">
        <f t="shared" ca="1" si="4"/>
        <v>0 VBÄ</v>
      </c>
      <c r="BS48" s="157" t="str">
        <f t="shared" ca="1" si="5"/>
        <v>0 bewertete Maßnahmen</v>
      </c>
      <c r="BT48" s="154" t="str">
        <f t="shared" si="7"/>
        <v>D</v>
      </c>
      <c r="BU48" s="154">
        <f t="shared" si="8"/>
        <v>1442</v>
      </c>
      <c r="BV48" s="154" t="str">
        <f t="shared" si="13"/>
        <v>'B) Berichte'!D1442</v>
      </c>
      <c r="BW48" s="154" t="str">
        <f t="shared" si="9"/>
        <v>G</v>
      </c>
      <c r="BX48" s="154">
        <f t="shared" si="10"/>
        <v>1469</v>
      </c>
      <c r="BY48" s="154" t="str">
        <f t="shared" si="14"/>
        <v>'B) Berichte'!G1469</v>
      </c>
      <c r="BZ48" s="154" t="str">
        <f t="shared" si="11"/>
        <v>f</v>
      </c>
      <c r="CA48" s="154">
        <f t="shared" si="12"/>
        <v>1444</v>
      </c>
      <c r="CB48" s="154" t="str">
        <f t="shared" si="15"/>
        <v>'B) Berichte'!f1444</v>
      </c>
      <c r="CX48"/>
    </row>
    <row r="49" spans="1:102" ht="18.75" customHeight="1" x14ac:dyDescent="0.25">
      <c r="A49" s="159" t="s">
        <v>223</v>
      </c>
      <c r="B49" s="182" t="str">
        <f t="shared" si="16"/>
        <v>Ressourcen-, Ziel- und Leistungsplan - § 45</v>
      </c>
      <c r="C49" s="96">
        <v>66</v>
      </c>
      <c r="D49" s="158" t="s">
        <v>251</v>
      </c>
      <c r="E49" s="73" t="s">
        <v>142</v>
      </c>
      <c r="F49" s="73" t="s">
        <v>641</v>
      </c>
      <c r="G49" s="73" t="s">
        <v>365</v>
      </c>
      <c r="H49" s="73" t="s">
        <v>120</v>
      </c>
      <c r="I49" s="73"/>
      <c r="J49" s="73"/>
      <c r="K49" s="73" t="s">
        <v>243</v>
      </c>
      <c r="L49" s="73" t="s">
        <v>222</v>
      </c>
      <c r="M49" s="73"/>
      <c r="N49" s="73"/>
      <c r="O49" s="73"/>
      <c r="P49" s="73"/>
      <c r="Q49" s="73"/>
      <c r="R49" s="73"/>
      <c r="S49" s="73"/>
      <c r="T49" s="73"/>
      <c r="U49" s="73"/>
      <c r="V49" s="73"/>
      <c r="W49" s="73"/>
      <c r="X49" s="73"/>
      <c r="Y49" s="73" t="s">
        <v>305</v>
      </c>
      <c r="Z49" s="73" t="s">
        <v>202</v>
      </c>
      <c r="AA49" s="73" t="s">
        <v>212</v>
      </c>
      <c r="AB49" s="73" t="s">
        <v>27</v>
      </c>
      <c r="AC49" s="73" t="s">
        <v>29</v>
      </c>
      <c r="AD49" s="73" t="s">
        <v>212</v>
      </c>
      <c r="AE49" s="73" t="s">
        <v>25</v>
      </c>
      <c r="AF49" s="73" t="s">
        <v>29</v>
      </c>
      <c r="AG49" s="73" t="s">
        <v>212</v>
      </c>
      <c r="AH49" s="73"/>
      <c r="AI49" s="73"/>
      <c r="AJ49" s="73"/>
      <c r="AK49" s="73"/>
      <c r="AL49" s="73"/>
      <c r="AM49" s="73"/>
      <c r="AN49" s="73"/>
      <c r="AO49" s="73"/>
      <c r="AP49" s="73"/>
      <c r="AQ49" s="73"/>
      <c r="AR49" s="73"/>
      <c r="AS49" s="73"/>
      <c r="AT49" s="73"/>
      <c r="AU49" s="73"/>
      <c r="AV49" s="73"/>
      <c r="AW49" s="73"/>
      <c r="AX49" s="73"/>
      <c r="AY49" s="73"/>
      <c r="AZ49" s="73"/>
      <c r="BA49" s="73"/>
      <c r="BB49" s="73"/>
      <c r="BC49" s="73"/>
      <c r="BD49" s="73"/>
      <c r="BE49" s="73"/>
      <c r="BF49" s="73"/>
      <c r="BG49" s="73"/>
      <c r="BH49" s="73" t="s">
        <v>212</v>
      </c>
      <c r="BI49" s="73" t="s">
        <v>212</v>
      </c>
      <c r="BJ49" s="73" t="s">
        <v>212</v>
      </c>
      <c r="BK49" s="73" t="s">
        <v>212</v>
      </c>
      <c r="BL49" s="73" t="s">
        <v>668</v>
      </c>
      <c r="BM49" s="73"/>
      <c r="BN49" s="73" t="s">
        <v>384</v>
      </c>
      <c r="BO49" s="10" t="s">
        <v>642</v>
      </c>
      <c r="BP49" s="74"/>
      <c r="BQ49" s="173"/>
      <c r="BR49" s="157" t="str">
        <f t="shared" ca="1" si="4"/>
        <v>0 VBÄ</v>
      </c>
      <c r="BS49" s="157" t="str">
        <f t="shared" ca="1" si="5"/>
        <v>0 bewertete Maßnahmen</v>
      </c>
      <c r="BT49" s="154" t="str">
        <f t="shared" si="7"/>
        <v>D</v>
      </c>
      <c r="BU49" s="154">
        <f t="shared" si="8"/>
        <v>1482</v>
      </c>
      <c r="BV49" s="154" t="str">
        <f t="shared" si="13"/>
        <v>'B) Berichte'!D1482</v>
      </c>
      <c r="BW49" s="154" t="str">
        <f t="shared" si="9"/>
        <v>G</v>
      </c>
      <c r="BX49" s="154">
        <f t="shared" si="10"/>
        <v>1509</v>
      </c>
      <c r="BY49" s="154" t="str">
        <f t="shared" si="14"/>
        <v>'B) Berichte'!G1509</v>
      </c>
      <c r="BZ49" s="154" t="str">
        <f t="shared" si="11"/>
        <v>f</v>
      </c>
      <c r="CA49" s="154">
        <f t="shared" si="12"/>
        <v>1484</v>
      </c>
      <c r="CB49" s="154" t="str">
        <f t="shared" si="15"/>
        <v>'B) Berichte'!f1484</v>
      </c>
      <c r="CX49"/>
    </row>
    <row r="50" spans="1:102" x14ac:dyDescent="0.25">
      <c r="A50" s="159" t="s">
        <v>223</v>
      </c>
      <c r="B50" s="182" t="str">
        <f t="shared" si="16"/>
        <v>WFA-Wirkungsorientierte Folgenabschätzung - einfache Regelungsvorhaben - § 17 iVm § 9 WFA-Grundsatzverordnung</v>
      </c>
      <c r="C50" s="96">
        <v>70</v>
      </c>
      <c r="D50" s="158" t="s">
        <v>255</v>
      </c>
      <c r="E50" s="73" t="s">
        <v>165</v>
      </c>
      <c r="F50" s="73"/>
      <c r="G50" s="73" t="s">
        <v>372</v>
      </c>
      <c r="H50" s="73" t="s">
        <v>23</v>
      </c>
      <c r="I50" s="73"/>
      <c r="J50" s="73"/>
      <c r="K50" s="73" t="s">
        <v>247</v>
      </c>
      <c r="L50" s="73" t="s">
        <v>222</v>
      </c>
      <c r="M50" s="73"/>
      <c r="N50" s="73"/>
      <c r="O50" s="73"/>
      <c r="P50" s="73"/>
      <c r="Q50" s="73"/>
      <c r="R50" s="73"/>
      <c r="S50" s="73"/>
      <c r="T50" s="73"/>
      <c r="U50" s="73"/>
      <c r="V50" s="73"/>
      <c r="W50" s="73"/>
      <c r="X50" s="73"/>
      <c r="Y50" s="73" t="s">
        <v>305</v>
      </c>
      <c r="Z50" s="73" t="s">
        <v>202</v>
      </c>
      <c r="AA50" s="73" t="s">
        <v>212</v>
      </c>
      <c r="AB50" s="73" t="s">
        <v>31</v>
      </c>
      <c r="AC50" s="73" t="s">
        <v>202</v>
      </c>
      <c r="AD50" s="73" t="s">
        <v>212</v>
      </c>
      <c r="AE50" s="73" t="s">
        <v>32</v>
      </c>
      <c r="AF50" s="73" t="s">
        <v>202</v>
      </c>
      <c r="AG50" s="73" t="s">
        <v>212</v>
      </c>
      <c r="AH50" s="73" t="s">
        <v>30</v>
      </c>
      <c r="AI50" s="73" t="s">
        <v>29</v>
      </c>
      <c r="AJ50" s="73" t="s">
        <v>212</v>
      </c>
      <c r="AK50" s="73" t="s">
        <v>360</v>
      </c>
      <c r="AL50" s="73" t="s">
        <v>29</v>
      </c>
      <c r="AM50" s="73" t="s">
        <v>212</v>
      </c>
      <c r="AN50" s="73" t="s">
        <v>361</v>
      </c>
      <c r="AO50" s="73" t="s">
        <v>29</v>
      </c>
      <c r="AP50" s="73" t="s">
        <v>212</v>
      </c>
      <c r="AQ50" s="73" t="s">
        <v>651</v>
      </c>
      <c r="AR50" s="73" t="s">
        <v>29</v>
      </c>
      <c r="AS50" s="73" t="s">
        <v>201</v>
      </c>
      <c r="AT50" s="73" t="s">
        <v>652</v>
      </c>
      <c r="AU50" s="73" t="s">
        <v>29</v>
      </c>
      <c r="AV50" s="73" t="s">
        <v>6</v>
      </c>
      <c r="AW50" s="73"/>
      <c r="AX50" s="73"/>
      <c r="AY50" s="73"/>
      <c r="AZ50" s="73"/>
      <c r="BA50" s="73"/>
      <c r="BB50" s="73"/>
      <c r="BC50" s="73"/>
      <c r="BD50" s="73"/>
      <c r="BE50" s="73"/>
      <c r="BF50" s="73"/>
      <c r="BG50" s="73"/>
      <c r="BH50" s="73" t="s">
        <v>646</v>
      </c>
      <c r="BI50" s="73" t="s">
        <v>646</v>
      </c>
      <c r="BJ50" s="73" t="s">
        <v>215</v>
      </c>
      <c r="BK50" s="73" t="s">
        <v>214</v>
      </c>
      <c r="BL50" s="73" t="s">
        <v>670</v>
      </c>
      <c r="BM50" s="73"/>
      <c r="BN50" s="73" t="s">
        <v>384</v>
      </c>
      <c r="BO50" s="10" t="s">
        <v>692</v>
      </c>
      <c r="BP50" s="74" t="s">
        <v>576</v>
      </c>
      <c r="BQ50" s="178"/>
      <c r="BR50" s="157" t="str">
        <f t="shared" ca="1" si="4"/>
        <v>0 VBÄ</v>
      </c>
      <c r="BS50" s="157" t="str">
        <f t="shared" ca="1" si="5"/>
        <v>0 bewertete Maßnahmen</v>
      </c>
      <c r="BT50" s="154" t="str">
        <f t="shared" si="7"/>
        <v>D</v>
      </c>
      <c r="BU50" s="154">
        <f t="shared" si="8"/>
        <v>1522</v>
      </c>
      <c r="BV50" s="154" t="str">
        <f t="shared" si="13"/>
        <v>'B) Berichte'!D1522</v>
      </c>
      <c r="BW50" s="154" t="str">
        <f t="shared" si="9"/>
        <v>G</v>
      </c>
      <c r="BX50" s="154">
        <f t="shared" si="10"/>
        <v>1549</v>
      </c>
      <c r="BY50" s="154" t="str">
        <f t="shared" si="14"/>
        <v>'B) Berichte'!G1549</v>
      </c>
      <c r="BZ50" s="154" t="str">
        <f t="shared" si="11"/>
        <v>f</v>
      </c>
      <c r="CA50" s="154">
        <f t="shared" si="12"/>
        <v>1524</v>
      </c>
      <c r="CB50" s="154" t="str">
        <f t="shared" si="15"/>
        <v>'B) Berichte'!f1524</v>
      </c>
      <c r="CX50"/>
    </row>
    <row r="51" spans="1:102" x14ac:dyDescent="0.25">
      <c r="A51" s="159" t="s">
        <v>223</v>
      </c>
      <c r="B51" s="182" t="str">
        <f t="shared" si="16"/>
        <v>WFA-Wirkungsorientierte Folgenabschätzung - komplexe Regelungsvorhaben - § 17 iVm § 9 WFA-Grundsatzverordnung</v>
      </c>
      <c r="C51" s="96">
        <v>71</v>
      </c>
      <c r="D51" s="158" t="s">
        <v>256</v>
      </c>
      <c r="E51" s="73" t="s">
        <v>165</v>
      </c>
      <c r="F51" s="73"/>
      <c r="G51" s="73" t="s">
        <v>372</v>
      </c>
      <c r="H51" s="73" t="s">
        <v>23</v>
      </c>
      <c r="I51" s="73"/>
      <c r="J51" s="73"/>
      <c r="K51" s="73" t="s">
        <v>247</v>
      </c>
      <c r="L51" s="73" t="s">
        <v>222</v>
      </c>
      <c r="M51" s="73"/>
      <c r="N51" s="73"/>
      <c r="O51" s="73"/>
      <c r="P51" s="73"/>
      <c r="Q51" s="73"/>
      <c r="R51" s="73"/>
      <c r="S51" s="73"/>
      <c r="T51" s="73"/>
      <c r="U51" s="73"/>
      <c r="V51" s="73"/>
      <c r="W51" s="73"/>
      <c r="X51" s="73"/>
      <c r="Y51" s="73" t="s">
        <v>305</v>
      </c>
      <c r="Z51" s="73" t="s">
        <v>202</v>
      </c>
      <c r="AA51" s="73" t="s">
        <v>212</v>
      </c>
      <c r="AB51" s="73" t="s">
        <v>31</v>
      </c>
      <c r="AC51" s="73" t="s">
        <v>202</v>
      </c>
      <c r="AD51" s="73" t="s">
        <v>212</v>
      </c>
      <c r="AE51" s="73" t="s">
        <v>32</v>
      </c>
      <c r="AF51" s="73" t="s">
        <v>202</v>
      </c>
      <c r="AG51" s="73" t="s">
        <v>212</v>
      </c>
      <c r="AH51" s="73" t="s">
        <v>33</v>
      </c>
      <c r="AI51" s="73" t="s">
        <v>202</v>
      </c>
      <c r="AJ51" s="73" t="s">
        <v>212</v>
      </c>
      <c r="AK51" s="73" t="s">
        <v>30</v>
      </c>
      <c r="AL51" s="73" t="s">
        <v>29</v>
      </c>
      <c r="AM51" s="73" t="s">
        <v>212</v>
      </c>
      <c r="AN51" s="73" t="s">
        <v>360</v>
      </c>
      <c r="AO51" s="73" t="s">
        <v>29</v>
      </c>
      <c r="AP51" s="73" t="s">
        <v>212</v>
      </c>
      <c r="AQ51" s="73" t="s">
        <v>361</v>
      </c>
      <c r="AR51" s="73" t="s">
        <v>29</v>
      </c>
      <c r="AS51" s="73" t="s">
        <v>212</v>
      </c>
      <c r="AT51" s="73" t="s">
        <v>651</v>
      </c>
      <c r="AU51" s="73" t="s">
        <v>29</v>
      </c>
      <c r="AV51" s="73" t="s">
        <v>201</v>
      </c>
      <c r="AW51" s="73" t="s">
        <v>652</v>
      </c>
      <c r="AX51" s="73" t="s">
        <v>29</v>
      </c>
      <c r="AY51" s="73" t="s">
        <v>6</v>
      </c>
      <c r="AZ51" s="73"/>
      <c r="BA51" s="73"/>
      <c r="BB51" s="73"/>
      <c r="BC51" s="73"/>
      <c r="BD51" s="73"/>
      <c r="BE51" s="73"/>
      <c r="BF51" s="73"/>
      <c r="BG51" s="73"/>
      <c r="BH51" s="73" t="s">
        <v>646</v>
      </c>
      <c r="BI51" s="73" t="s">
        <v>646</v>
      </c>
      <c r="BJ51" s="73" t="s">
        <v>215</v>
      </c>
      <c r="BK51" s="73" t="s">
        <v>214</v>
      </c>
      <c r="BL51" s="73" t="s">
        <v>670</v>
      </c>
      <c r="BM51" s="73"/>
      <c r="BN51" s="73" t="s">
        <v>384</v>
      </c>
      <c r="BO51" s="10" t="s">
        <v>693</v>
      </c>
      <c r="BP51" s="74" t="s">
        <v>576</v>
      </c>
      <c r="BQ51" s="178"/>
      <c r="BR51" s="157" t="str">
        <f t="shared" ca="1" si="4"/>
        <v>0 VBÄ</v>
      </c>
      <c r="BS51" s="157" t="str">
        <f t="shared" ca="1" si="5"/>
        <v>0 bewertete Maßnahmen</v>
      </c>
      <c r="BT51" s="154" t="str">
        <f t="shared" si="7"/>
        <v>D</v>
      </c>
      <c r="BU51" s="154">
        <f t="shared" si="8"/>
        <v>1562</v>
      </c>
      <c r="BV51" s="154" t="str">
        <f t="shared" si="13"/>
        <v>'B) Berichte'!D1562</v>
      </c>
      <c r="BW51" s="154" t="str">
        <f t="shared" si="9"/>
        <v>G</v>
      </c>
      <c r="BX51" s="154">
        <f t="shared" si="10"/>
        <v>1589</v>
      </c>
      <c r="BY51" s="154" t="str">
        <f t="shared" si="14"/>
        <v>'B) Berichte'!G1589</v>
      </c>
      <c r="BZ51" s="154" t="str">
        <f t="shared" si="11"/>
        <v>f</v>
      </c>
      <c r="CA51" s="154">
        <f t="shared" si="12"/>
        <v>1564</v>
      </c>
      <c r="CB51" s="154" t="str">
        <f t="shared" si="15"/>
        <v>'B) Berichte'!f1564</v>
      </c>
      <c r="CX51"/>
    </row>
    <row r="52" spans="1:102" ht="30" x14ac:dyDescent="0.25">
      <c r="A52" s="159" t="s">
        <v>223</v>
      </c>
      <c r="B52" s="182" t="str">
        <f t="shared" si="16"/>
        <v>WFA-Wirkungsorientierte Folgenabschätzung - Vorhaben gem. 58 Abs. 2 BHG 2013 - § 17 iVm § 9 WFA-Grundsatzverordnung</v>
      </c>
      <c r="C52" s="96">
        <v>72</v>
      </c>
      <c r="D52" s="158" t="s">
        <v>257</v>
      </c>
      <c r="E52" s="73">
        <v>50</v>
      </c>
      <c r="F52" s="73"/>
      <c r="G52" s="73" t="s">
        <v>372</v>
      </c>
      <c r="H52" s="73" t="s">
        <v>23</v>
      </c>
      <c r="I52" s="73"/>
      <c r="J52" s="73"/>
      <c r="K52" s="73" t="s">
        <v>247</v>
      </c>
      <c r="L52" s="73" t="s">
        <v>222</v>
      </c>
      <c r="M52" s="73"/>
      <c r="N52" s="73"/>
      <c r="O52" s="73"/>
      <c r="P52" s="73"/>
      <c r="Q52" s="73"/>
      <c r="R52" s="73"/>
      <c r="S52" s="73"/>
      <c r="T52" s="73"/>
      <c r="U52" s="73"/>
      <c r="V52" s="73"/>
      <c r="W52" s="73"/>
      <c r="X52" s="73"/>
      <c r="Y52" s="73" t="s">
        <v>305</v>
      </c>
      <c r="Z52" s="73" t="s">
        <v>202</v>
      </c>
      <c r="AA52" s="73" t="s">
        <v>212</v>
      </c>
      <c r="AB52" s="73" t="s">
        <v>31</v>
      </c>
      <c r="AC52" s="73" t="s">
        <v>202</v>
      </c>
      <c r="AD52" s="73" t="s">
        <v>212</v>
      </c>
      <c r="AE52" s="73" t="s">
        <v>32</v>
      </c>
      <c r="AF52" s="73" t="s">
        <v>202</v>
      </c>
      <c r="AG52" s="73" t="s">
        <v>212</v>
      </c>
      <c r="AH52" s="73" t="s">
        <v>33</v>
      </c>
      <c r="AI52" s="73" t="s">
        <v>202</v>
      </c>
      <c r="AJ52" s="73" t="s">
        <v>212</v>
      </c>
      <c r="AK52" s="73" t="s">
        <v>30</v>
      </c>
      <c r="AL52" s="73" t="s">
        <v>29</v>
      </c>
      <c r="AM52" s="73" t="s">
        <v>212</v>
      </c>
      <c r="AN52" s="73" t="s">
        <v>360</v>
      </c>
      <c r="AO52" s="73" t="s">
        <v>29</v>
      </c>
      <c r="AP52" s="73" t="s">
        <v>212</v>
      </c>
      <c r="AQ52" s="73" t="s">
        <v>653</v>
      </c>
      <c r="AR52" s="73" t="s">
        <v>29</v>
      </c>
      <c r="AS52" s="73" t="s">
        <v>212</v>
      </c>
      <c r="AT52" s="73" t="s">
        <v>652</v>
      </c>
      <c r="AU52" s="73" t="s">
        <v>29</v>
      </c>
      <c r="AV52" s="73" t="s">
        <v>6</v>
      </c>
      <c r="AW52" s="73" t="s">
        <v>362</v>
      </c>
      <c r="AX52" s="73" t="s">
        <v>202</v>
      </c>
      <c r="AY52" s="73" t="s">
        <v>201</v>
      </c>
      <c r="AZ52" s="73" t="s">
        <v>363</v>
      </c>
      <c r="BA52" s="73" t="s">
        <v>29</v>
      </c>
      <c r="BB52" s="73" t="s">
        <v>201</v>
      </c>
      <c r="BC52" s="73"/>
      <c r="BD52" s="73"/>
      <c r="BE52" s="73"/>
      <c r="BF52" s="73"/>
      <c r="BG52" s="73"/>
      <c r="BH52" s="73" t="s">
        <v>646</v>
      </c>
      <c r="BI52" s="73" t="s">
        <v>646</v>
      </c>
      <c r="BJ52" s="73" t="s">
        <v>215</v>
      </c>
      <c r="BK52" s="73" t="s">
        <v>214</v>
      </c>
      <c r="BL52" s="73" t="s">
        <v>220</v>
      </c>
      <c r="BM52" s="73"/>
      <c r="BN52" s="73" t="s">
        <v>384</v>
      </c>
      <c r="BO52" s="10" t="s">
        <v>626</v>
      </c>
      <c r="BP52" s="74" t="s">
        <v>576</v>
      </c>
      <c r="BQ52" s="178"/>
      <c r="BR52" s="157" t="str">
        <f t="shared" ca="1" si="4"/>
        <v>0 VBÄ</v>
      </c>
      <c r="BS52" s="157" t="str">
        <f t="shared" ca="1" si="5"/>
        <v>0 bewertete Maßnahmen</v>
      </c>
      <c r="BT52" s="154" t="str">
        <f t="shared" si="7"/>
        <v>D</v>
      </c>
      <c r="BU52" s="154">
        <f t="shared" si="8"/>
        <v>1602</v>
      </c>
      <c r="BV52" s="154" t="str">
        <f t="shared" si="13"/>
        <v>'B) Berichte'!D1602</v>
      </c>
      <c r="BW52" s="154" t="str">
        <f t="shared" si="9"/>
        <v>G</v>
      </c>
      <c r="BX52" s="154">
        <f t="shared" si="10"/>
        <v>1629</v>
      </c>
      <c r="BY52" s="154" t="str">
        <f t="shared" si="14"/>
        <v>'B) Berichte'!G1629</v>
      </c>
      <c r="BZ52" s="154" t="str">
        <f t="shared" si="11"/>
        <v>f</v>
      </c>
      <c r="CA52" s="154">
        <f t="shared" si="12"/>
        <v>1604</v>
      </c>
      <c r="CB52" s="154" t="str">
        <f t="shared" si="15"/>
        <v>'B) Berichte'!f1604</v>
      </c>
      <c r="CX52"/>
    </row>
    <row r="53" spans="1:102" hidden="1" x14ac:dyDescent="0.25">
      <c r="A53" s="159" t="s">
        <v>223</v>
      </c>
      <c r="B53" s="182" t="str">
        <f t="shared" si="16"/>
        <v>Vorläufiger Gebarungserfolg - § 47 (2) Z 1</v>
      </c>
      <c r="C53" s="96">
        <v>25</v>
      </c>
      <c r="D53" s="158" t="s">
        <v>452</v>
      </c>
      <c r="E53" s="73" t="s">
        <v>103</v>
      </c>
      <c r="F53" s="73">
        <v>1</v>
      </c>
      <c r="G53" s="73" t="s">
        <v>104</v>
      </c>
      <c r="H53" s="73" t="s">
        <v>0</v>
      </c>
      <c r="I53" s="73"/>
      <c r="J53" s="73"/>
      <c r="K53" s="73" t="s">
        <v>226</v>
      </c>
      <c r="L53" s="73" t="s">
        <v>219</v>
      </c>
      <c r="M53" s="73"/>
      <c r="N53" s="73"/>
      <c r="O53" s="73"/>
      <c r="P53" s="73"/>
      <c r="Q53" s="73"/>
      <c r="R53" s="73"/>
      <c r="S53" s="73"/>
      <c r="T53" s="73"/>
      <c r="U53" s="73"/>
      <c r="V53" s="73"/>
      <c r="W53" s="73"/>
      <c r="X53" s="73"/>
      <c r="Y53" s="73" t="s">
        <v>305</v>
      </c>
      <c r="Z53" s="73" t="s">
        <v>202</v>
      </c>
      <c r="AA53" s="73" t="s">
        <v>201</v>
      </c>
      <c r="AB53" s="73" t="s">
        <v>27</v>
      </c>
      <c r="AC53" s="73" t="s">
        <v>29</v>
      </c>
      <c r="AD53" s="73" t="s">
        <v>201</v>
      </c>
      <c r="AE53" s="73" t="s">
        <v>25</v>
      </c>
      <c r="AF53" s="73" t="s">
        <v>29</v>
      </c>
      <c r="AG53" s="73" t="s">
        <v>201</v>
      </c>
      <c r="AH53" s="73" t="s">
        <v>26</v>
      </c>
      <c r="AI53" s="73" t="s">
        <v>29</v>
      </c>
      <c r="AJ53" s="73" t="s">
        <v>201</v>
      </c>
      <c r="AK53" s="73" t="s">
        <v>658</v>
      </c>
      <c r="AL53" s="73" t="s">
        <v>202</v>
      </c>
      <c r="AM53" s="73" t="s">
        <v>201</v>
      </c>
      <c r="AN53" s="73" t="s">
        <v>659</v>
      </c>
      <c r="AO53" s="73" t="s">
        <v>29</v>
      </c>
      <c r="AP53" s="73" t="s">
        <v>201</v>
      </c>
      <c r="AQ53" s="73" t="s">
        <v>671</v>
      </c>
      <c r="AR53" s="73" t="s">
        <v>202</v>
      </c>
      <c r="AS53" s="73" t="s">
        <v>201</v>
      </c>
      <c r="AT53" s="73" t="s">
        <v>672</v>
      </c>
      <c r="AU53" s="73" t="s">
        <v>29</v>
      </c>
      <c r="AV53" s="73" t="s">
        <v>201</v>
      </c>
      <c r="AW53" s="73"/>
      <c r="AX53" s="73"/>
      <c r="AY53" s="73"/>
      <c r="AZ53" s="73"/>
      <c r="BA53" s="73"/>
      <c r="BB53" s="73"/>
      <c r="BC53" s="73"/>
      <c r="BD53" s="73"/>
      <c r="BE53" s="73"/>
      <c r="BF53" s="73"/>
      <c r="BG53" s="73"/>
      <c r="BH53" s="73" t="s">
        <v>201</v>
      </c>
      <c r="BI53" s="73" t="s">
        <v>201</v>
      </c>
      <c r="BJ53" s="73" t="s">
        <v>215</v>
      </c>
      <c r="BK53" s="73" t="s">
        <v>215</v>
      </c>
      <c r="BL53" s="73" t="s">
        <v>660</v>
      </c>
      <c r="BM53" s="73"/>
      <c r="BN53" s="73" t="s">
        <v>385</v>
      </c>
      <c r="BO53" s="10" t="s">
        <v>623</v>
      </c>
      <c r="BP53" s="74" t="s">
        <v>576</v>
      </c>
      <c r="BQ53" s="175"/>
      <c r="BR53" s="157" t="str">
        <f t="shared" ca="1" si="4"/>
        <v>0 VBÄ</v>
      </c>
      <c r="BS53" s="157" t="str">
        <f t="shared" ca="1" si="5"/>
        <v>0 bewertete Maßnahmen</v>
      </c>
      <c r="BT53" s="154" t="str">
        <f t="shared" si="7"/>
        <v>D</v>
      </c>
      <c r="BU53" s="154">
        <f t="shared" si="8"/>
        <v>1642</v>
      </c>
      <c r="BV53" s="154" t="str">
        <f t="shared" si="13"/>
        <v>'B) Berichte'!D1642</v>
      </c>
      <c r="BW53" s="154" t="str">
        <f t="shared" si="9"/>
        <v>G</v>
      </c>
      <c r="BX53" s="154">
        <f t="shared" si="10"/>
        <v>1669</v>
      </c>
      <c r="BY53" s="154" t="str">
        <f t="shared" si="14"/>
        <v>'B) Berichte'!G1669</v>
      </c>
      <c r="BZ53" s="154" t="str">
        <f t="shared" si="11"/>
        <v>f</v>
      </c>
      <c r="CA53" s="154">
        <f t="shared" si="12"/>
        <v>1644</v>
      </c>
      <c r="CB53" s="154" t="str">
        <f t="shared" si="15"/>
        <v>'B) Berichte'!f1644</v>
      </c>
      <c r="CX53"/>
    </row>
    <row r="54" spans="1:102" hidden="1" x14ac:dyDescent="0.25">
      <c r="A54" s="159" t="s">
        <v>223</v>
      </c>
      <c r="B54" s="182" t="str">
        <f t="shared" si="16"/>
        <v>langfristige Budgetprognose - §§ 15 (2),  121 (18)</v>
      </c>
      <c r="C54" s="96">
        <v>34</v>
      </c>
      <c r="D54" s="158" t="s">
        <v>126</v>
      </c>
      <c r="E54" s="73" t="s">
        <v>127</v>
      </c>
      <c r="F54" s="73">
        <v>0.3</v>
      </c>
      <c r="G54" s="73" t="s">
        <v>128</v>
      </c>
      <c r="H54" s="73" t="s">
        <v>0</v>
      </c>
      <c r="I54" s="73"/>
      <c r="J54" s="73"/>
      <c r="K54" s="73" t="s">
        <v>239</v>
      </c>
      <c r="L54" s="73" t="s">
        <v>222</v>
      </c>
      <c r="M54" s="73"/>
      <c r="N54" s="73"/>
      <c r="O54" s="73"/>
      <c r="P54" s="73"/>
      <c r="Q54" s="73"/>
      <c r="R54" s="73"/>
      <c r="S54" s="73"/>
      <c r="T54" s="73"/>
      <c r="U54" s="73"/>
      <c r="V54" s="73"/>
      <c r="W54" s="73"/>
      <c r="X54" s="73"/>
      <c r="Y54" s="73" t="s">
        <v>240</v>
      </c>
      <c r="Z54" s="73" t="s">
        <v>29</v>
      </c>
      <c r="AA54" s="73" t="s">
        <v>201</v>
      </c>
      <c r="AB54" s="73" t="s">
        <v>468</v>
      </c>
      <c r="AC54" s="73" t="s">
        <v>202</v>
      </c>
      <c r="AD54" s="73" t="s">
        <v>201</v>
      </c>
      <c r="AE54" s="73" t="s">
        <v>469</v>
      </c>
      <c r="AF54" s="73" t="s">
        <v>29</v>
      </c>
      <c r="AG54" s="73" t="s">
        <v>201</v>
      </c>
      <c r="AH54" s="73" t="s">
        <v>241</v>
      </c>
      <c r="AI54" s="73" t="s">
        <v>29</v>
      </c>
      <c r="AJ54" s="73" t="s">
        <v>201</v>
      </c>
      <c r="AK54" s="73" t="s">
        <v>658</v>
      </c>
      <c r="AL54" s="73" t="s">
        <v>202</v>
      </c>
      <c r="AM54" s="73" t="s">
        <v>201</v>
      </c>
      <c r="AN54" s="73" t="s">
        <v>659</v>
      </c>
      <c r="AO54" s="73" t="s">
        <v>29</v>
      </c>
      <c r="AP54" s="73" t="s">
        <v>201</v>
      </c>
      <c r="AQ54" s="73"/>
      <c r="AR54" s="73"/>
      <c r="AS54" s="73"/>
      <c r="AT54" s="73"/>
      <c r="AU54" s="73"/>
      <c r="AV54" s="73"/>
      <c r="AW54" s="73"/>
      <c r="AX54" s="73"/>
      <c r="AY54" s="73"/>
      <c r="AZ54" s="73"/>
      <c r="BA54" s="73"/>
      <c r="BB54" s="73"/>
      <c r="BC54" s="73"/>
      <c r="BD54" s="73"/>
      <c r="BE54" s="73"/>
      <c r="BF54" s="73"/>
      <c r="BG54" s="73"/>
      <c r="BH54" s="73" t="s">
        <v>201</v>
      </c>
      <c r="BI54" s="73" t="s">
        <v>201</v>
      </c>
      <c r="BJ54" s="73" t="s">
        <v>215</v>
      </c>
      <c r="BK54" s="73" t="s">
        <v>212</v>
      </c>
      <c r="BL54" s="73" t="s">
        <v>660</v>
      </c>
      <c r="BM54" s="73"/>
      <c r="BN54" s="73" t="s">
        <v>385</v>
      </c>
      <c r="BO54" s="10" t="s">
        <v>629</v>
      </c>
      <c r="BP54" s="74" t="s">
        <v>575</v>
      </c>
      <c r="BQ54" s="174"/>
      <c r="BR54" s="157" t="str">
        <f t="shared" ca="1" si="4"/>
        <v>0 VBÄ</v>
      </c>
      <c r="BS54" s="157" t="str">
        <f t="shared" ca="1" si="5"/>
        <v>0 bewertete Maßnahmen</v>
      </c>
      <c r="BT54" s="154" t="str">
        <f t="shared" si="7"/>
        <v>D</v>
      </c>
      <c r="BU54" s="154">
        <f t="shared" si="8"/>
        <v>1682</v>
      </c>
      <c r="BV54" s="154" t="str">
        <f t="shared" si="13"/>
        <v>'B) Berichte'!D1682</v>
      </c>
      <c r="BW54" s="154" t="str">
        <f t="shared" si="9"/>
        <v>G</v>
      </c>
      <c r="BX54" s="154">
        <f t="shared" si="10"/>
        <v>1709</v>
      </c>
      <c r="BY54" s="154" t="str">
        <f t="shared" si="14"/>
        <v>'B) Berichte'!G1709</v>
      </c>
      <c r="BZ54" s="154" t="str">
        <f t="shared" si="11"/>
        <v>f</v>
      </c>
      <c r="CA54" s="154">
        <f t="shared" si="12"/>
        <v>1684</v>
      </c>
      <c r="CB54" s="154" t="str">
        <f t="shared" si="15"/>
        <v>'B) Berichte'!f1684</v>
      </c>
      <c r="CX54"/>
    </row>
    <row r="55" spans="1:102" ht="18.75" hidden="1" customHeight="1" x14ac:dyDescent="0.25">
      <c r="A55" s="159" t="s">
        <v>223</v>
      </c>
      <c r="B55" s="182" t="str">
        <f t="shared" si="16"/>
        <v>Prüfungsbericht bei Nachprüfung der Verrechnung durch BUHAG - § 115 (3) (s. auch § 127 (2) BHV 2013 und §§ 128 BHV 2013)</v>
      </c>
      <c r="C55" s="96">
        <v>60</v>
      </c>
      <c r="D55" s="158" t="s">
        <v>180</v>
      </c>
      <c r="E55" s="73" t="s">
        <v>181</v>
      </c>
      <c r="F55" s="73"/>
      <c r="G55" s="73" t="s">
        <v>182</v>
      </c>
      <c r="H55" s="73" t="s">
        <v>183</v>
      </c>
      <c r="I55" s="73"/>
      <c r="J55" s="73"/>
      <c r="K55" s="73" t="s">
        <v>225</v>
      </c>
      <c r="L55" s="73" t="s">
        <v>222</v>
      </c>
      <c r="M55" s="73"/>
      <c r="N55" s="73"/>
      <c r="O55" s="73"/>
      <c r="P55" s="73"/>
      <c r="Q55" s="73"/>
      <c r="R55" s="73"/>
      <c r="S55" s="73"/>
      <c r="T55" s="73"/>
      <c r="U55" s="73"/>
      <c r="V55" s="73"/>
      <c r="W55" s="73"/>
      <c r="X55" s="73"/>
      <c r="Y55" s="73" t="s">
        <v>305</v>
      </c>
      <c r="Z55" s="73" t="s">
        <v>202</v>
      </c>
      <c r="AA55" s="73" t="s">
        <v>201</v>
      </c>
      <c r="AB55" s="73" t="s">
        <v>27</v>
      </c>
      <c r="AC55" s="73" t="s">
        <v>29</v>
      </c>
      <c r="AD55" s="73" t="s">
        <v>201</v>
      </c>
      <c r="AE55" s="73" t="s">
        <v>25</v>
      </c>
      <c r="AF55" s="73" t="s">
        <v>29</v>
      </c>
      <c r="AG55" s="73" t="s">
        <v>201</v>
      </c>
      <c r="AH55" s="73" t="s">
        <v>26</v>
      </c>
      <c r="AI55" s="73" t="s">
        <v>29</v>
      </c>
      <c r="AJ55" s="73" t="s">
        <v>201</v>
      </c>
      <c r="AK55" s="73" t="s">
        <v>658</v>
      </c>
      <c r="AL55" s="73" t="s">
        <v>202</v>
      </c>
      <c r="AM55" s="73" t="s">
        <v>201</v>
      </c>
      <c r="AN55" s="73" t="s">
        <v>659</v>
      </c>
      <c r="AO55" s="73" t="s">
        <v>29</v>
      </c>
      <c r="AP55" s="73" t="s">
        <v>201</v>
      </c>
      <c r="AQ55" s="73" t="s">
        <v>673</v>
      </c>
      <c r="AR55" s="73" t="s">
        <v>202</v>
      </c>
      <c r="AS55" s="73" t="s">
        <v>201</v>
      </c>
      <c r="AT55" s="73" t="s">
        <v>674</v>
      </c>
      <c r="AU55" s="73" t="s">
        <v>29</v>
      </c>
      <c r="AV55" s="73" t="s">
        <v>201</v>
      </c>
      <c r="AW55" s="73"/>
      <c r="AX55" s="73"/>
      <c r="AY55" s="73"/>
      <c r="AZ55" s="73"/>
      <c r="BA55" s="73"/>
      <c r="BB55" s="73"/>
      <c r="BC55" s="73"/>
      <c r="BD55" s="73"/>
      <c r="BE55" s="73"/>
      <c r="BF55" s="73"/>
      <c r="BG55" s="73"/>
      <c r="BH55" s="73" t="s">
        <v>201</v>
      </c>
      <c r="BI55" s="73" t="s">
        <v>201</v>
      </c>
      <c r="BJ55" s="73" t="s">
        <v>215</v>
      </c>
      <c r="BK55" s="73" t="s">
        <v>215</v>
      </c>
      <c r="BL55" s="73" t="s">
        <v>660</v>
      </c>
      <c r="BM55" s="73"/>
      <c r="BN55" s="73" t="s">
        <v>385</v>
      </c>
      <c r="BO55" s="10" t="s">
        <v>623</v>
      </c>
      <c r="BP55" s="74" t="s">
        <v>576</v>
      </c>
      <c r="BQ55" s="174"/>
      <c r="BR55" s="157" t="str">
        <f t="shared" ca="1" si="4"/>
        <v>0 VBÄ</v>
      </c>
      <c r="BS55" s="157" t="str">
        <f t="shared" ca="1" si="5"/>
        <v>0 bewertete Maßnahmen</v>
      </c>
      <c r="BT55" s="154" t="str">
        <f t="shared" si="7"/>
        <v>D</v>
      </c>
      <c r="BU55" s="154">
        <f t="shared" si="8"/>
        <v>1722</v>
      </c>
      <c r="BV55" s="154" t="str">
        <f t="shared" si="13"/>
        <v>'B) Berichte'!D1722</v>
      </c>
      <c r="BW55" s="154" t="str">
        <f t="shared" si="9"/>
        <v>G</v>
      </c>
      <c r="BX55" s="154">
        <f t="shared" si="10"/>
        <v>1749</v>
      </c>
      <c r="BY55" s="154" t="str">
        <f t="shared" si="14"/>
        <v>'B) Berichte'!G1749</v>
      </c>
      <c r="BZ55" s="154" t="str">
        <f t="shared" si="11"/>
        <v>f</v>
      </c>
      <c r="CA55" s="154">
        <f t="shared" si="12"/>
        <v>1724</v>
      </c>
      <c r="CB55" s="154" t="str">
        <f t="shared" si="15"/>
        <v>'B) Berichte'!f1724</v>
      </c>
      <c r="CX55"/>
    </row>
    <row r="56" spans="1:102" hidden="1" x14ac:dyDescent="0.25">
      <c r="A56" s="159" t="s">
        <v>223</v>
      </c>
      <c r="B56" s="182" t="str">
        <f t="shared" si="16"/>
        <v>Nutzung von Objekten der Burghauptmannschaft - § 6 (3) + § 6 (4) Leistungsabgeltungs-VO</v>
      </c>
      <c r="C56" s="96">
        <v>61</v>
      </c>
      <c r="D56" s="158" t="s">
        <v>184</v>
      </c>
      <c r="E56" s="73" t="s">
        <v>185</v>
      </c>
      <c r="F56" s="73">
        <v>1</v>
      </c>
      <c r="G56" s="73" t="s">
        <v>566</v>
      </c>
      <c r="H56" s="73" t="s">
        <v>186</v>
      </c>
      <c r="I56" s="73"/>
      <c r="J56" s="73"/>
      <c r="K56" s="73" t="s">
        <v>0</v>
      </c>
      <c r="L56" s="73" t="s">
        <v>222</v>
      </c>
      <c r="M56" s="73"/>
      <c r="N56" s="73"/>
      <c r="O56" s="73"/>
      <c r="P56" s="73"/>
      <c r="Q56" s="73"/>
      <c r="R56" s="73"/>
      <c r="S56" s="73"/>
      <c r="T56" s="73"/>
      <c r="U56" s="73"/>
      <c r="V56" s="73"/>
      <c r="W56" s="73"/>
      <c r="X56" s="73"/>
      <c r="Y56" s="73" t="s">
        <v>305</v>
      </c>
      <c r="Z56" s="73" t="s">
        <v>202</v>
      </c>
      <c r="AA56" s="73" t="s">
        <v>201</v>
      </c>
      <c r="AB56" s="73" t="s">
        <v>27</v>
      </c>
      <c r="AC56" s="73" t="s">
        <v>29</v>
      </c>
      <c r="AD56" s="73" t="s">
        <v>201</v>
      </c>
      <c r="AE56" s="73" t="s">
        <v>25</v>
      </c>
      <c r="AF56" s="73" t="s">
        <v>29</v>
      </c>
      <c r="AG56" s="73" t="s">
        <v>201</v>
      </c>
      <c r="AH56" s="73" t="s">
        <v>26</v>
      </c>
      <c r="AI56" s="73" t="s">
        <v>29</v>
      </c>
      <c r="AJ56" s="73" t="s">
        <v>201</v>
      </c>
      <c r="AK56" s="73" t="s">
        <v>658</v>
      </c>
      <c r="AL56" s="73" t="s">
        <v>202</v>
      </c>
      <c r="AM56" s="73" t="s">
        <v>201</v>
      </c>
      <c r="AN56" s="73" t="s">
        <v>659</v>
      </c>
      <c r="AO56" s="73" t="s">
        <v>29</v>
      </c>
      <c r="AP56" s="73" t="s">
        <v>201</v>
      </c>
      <c r="AQ56" s="73" t="s">
        <v>675</v>
      </c>
      <c r="AR56" s="73" t="s">
        <v>202</v>
      </c>
      <c r="AS56" s="73" t="s">
        <v>201</v>
      </c>
      <c r="AT56" s="73" t="s">
        <v>676</v>
      </c>
      <c r="AU56" s="73" t="s">
        <v>29</v>
      </c>
      <c r="AV56" s="73" t="s">
        <v>201</v>
      </c>
      <c r="AW56" s="73"/>
      <c r="AX56" s="73"/>
      <c r="AY56" s="73"/>
      <c r="AZ56" s="73"/>
      <c r="BA56" s="73"/>
      <c r="BB56" s="73"/>
      <c r="BC56" s="73"/>
      <c r="BD56" s="73"/>
      <c r="BE56" s="73"/>
      <c r="BF56" s="73"/>
      <c r="BG56" s="73"/>
      <c r="BH56" s="73" t="s">
        <v>201</v>
      </c>
      <c r="BI56" s="73" t="s">
        <v>201</v>
      </c>
      <c r="BJ56" s="73" t="s">
        <v>215</v>
      </c>
      <c r="BK56" s="73" t="s">
        <v>215</v>
      </c>
      <c r="BL56" s="73" t="s">
        <v>660</v>
      </c>
      <c r="BM56" s="73"/>
      <c r="BN56" s="73" t="s">
        <v>385</v>
      </c>
      <c r="BO56" s="10" t="s">
        <v>623</v>
      </c>
      <c r="BP56" s="74" t="s">
        <v>576</v>
      </c>
      <c r="BQ56" s="173"/>
      <c r="BR56" s="157" t="str">
        <f t="shared" ca="1" si="4"/>
        <v>0 VBÄ</v>
      </c>
      <c r="BS56" s="157" t="str">
        <f t="shared" ca="1" si="5"/>
        <v>0 bewertete Maßnahmen</v>
      </c>
      <c r="BT56" s="154" t="str">
        <f t="shared" si="7"/>
        <v>D</v>
      </c>
      <c r="BU56" s="154">
        <f t="shared" si="8"/>
        <v>1762</v>
      </c>
      <c r="BV56" s="154" t="str">
        <f t="shared" si="13"/>
        <v>'B) Berichte'!D1762</v>
      </c>
      <c r="BW56" s="154" t="str">
        <f t="shared" si="9"/>
        <v>G</v>
      </c>
      <c r="BX56" s="154">
        <f t="shared" si="10"/>
        <v>1789</v>
      </c>
      <c r="BY56" s="154" t="str">
        <f t="shared" si="14"/>
        <v>'B) Berichte'!G1789</v>
      </c>
      <c r="BZ56" s="154" t="str">
        <f t="shared" si="11"/>
        <v>f</v>
      </c>
      <c r="CA56" s="154">
        <f t="shared" si="12"/>
        <v>1764</v>
      </c>
      <c r="CB56" s="154" t="str">
        <f t="shared" si="15"/>
        <v>'B) Berichte'!f1764</v>
      </c>
      <c r="CX56"/>
    </row>
    <row r="57" spans="1:102" hidden="1" x14ac:dyDescent="0.25">
      <c r="A57" s="159" t="s">
        <v>223</v>
      </c>
      <c r="B57" s="182" t="str">
        <f t="shared" si="16"/>
        <v>Budgetcontrolling - § 66 (3)</v>
      </c>
      <c r="C57" s="96">
        <v>29</v>
      </c>
      <c r="D57" s="158" t="s">
        <v>112</v>
      </c>
      <c r="E57" s="73" t="s">
        <v>108</v>
      </c>
      <c r="F57" s="73">
        <v>2</v>
      </c>
      <c r="G57" s="73" t="s">
        <v>113</v>
      </c>
      <c r="H57" s="73" t="s">
        <v>0</v>
      </c>
      <c r="I57" s="73"/>
      <c r="J57" s="73"/>
      <c r="K57" s="73" t="s">
        <v>236</v>
      </c>
      <c r="L57" s="73" t="s">
        <v>222</v>
      </c>
      <c r="M57" s="73"/>
      <c r="N57" s="73"/>
      <c r="O57" s="73"/>
      <c r="P57" s="73"/>
      <c r="Q57" s="73"/>
      <c r="R57" s="73"/>
      <c r="S57" s="73"/>
      <c r="T57" s="73"/>
      <c r="U57" s="73"/>
      <c r="V57" s="73"/>
      <c r="W57" s="73"/>
      <c r="X57" s="73"/>
      <c r="Y57" s="73" t="s">
        <v>305</v>
      </c>
      <c r="Z57" s="73" t="s">
        <v>202</v>
      </c>
      <c r="AA57" s="73" t="s">
        <v>201</v>
      </c>
      <c r="AB57" s="73" t="s">
        <v>27</v>
      </c>
      <c r="AC57" s="73" t="s">
        <v>29</v>
      </c>
      <c r="AD57" s="73" t="s">
        <v>201</v>
      </c>
      <c r="AE57" s="73" t="s">
        <v>25</v>
      </c>
      <c r="AF57" s="73" t="s">
        <v>29</v>
      </c>
      <c r="AG57" s="73" t="s">
        <v>201</v>
      </c>
      <c r="AH57" s="73" t="s">
        <v>26</v>
      </c>
      <c r="AI57" s="73" t="s">
        <v>29</v>
      </c>
      <c r="AJ57" s="73" t="s">
        <v>201</v>
      </c>
      <c r="AK57" s="73"/>
      <c r="AL57" s="73"/>
      <c r="AM57" s="73"/>
      <c r="AN57" s="73"/>
      <c r="AO57" s="73"/>
      <c r="AP57" s="73"/>
      <c r="AQ57" s="73"/>
      <c r="AR57" s="73"/>
      <c r="AS57" s="73"/>
      <c r="AT57" s="73"/>
      <c r="AU57" s="73"/>
      <c r="AV57" s="73"/>
      <c r="AW57" s="73"/>
      <c r="AX57" s="73"/>
      <c r="AY57" s="73"/>
      <c r="AZ57" s="73"/>
      <c r="BA57" s="73"/>
      <c r="BB57" s="73"/>
      <c r="BC57" s="73"/>
      <c r="BD57" s="73"/>
      <c r="BE57" s="73"/>
      <c r="BF57" s="73"/>
      <c r="BG57" s="73"/>
      <c r="BH57" s="73" t="s">
        <v>201</v>
      </c>
      <c r="BI57" s="73" t="s">
        <v>201</v>
      </c>
      <c r="BJ57" s="73" t="s">
        <v>215</v>
      </c>
      <c r="BK57" s="73" t="s">
        <v>215</v>
      </c>
      <c r="BL57" s="73" t="s">
        <v>677</v>
      </c>
      <c r="BM57" s="73"/>
      <c r="BN57" s="73" t="s">
        <v>386</v>
      </c>
      <c r="BO57" s="10" t="s">
        <v>629</v>
      </c>
      <c r="BP57" s="74" t="s">
        <v>576</v>
      </c>
      <c r="BQ57" s="174"/>
      <c r="BR57" s="157" t="str">
        <f t="shared" ca="1" si="4"/>
        <v>0 VBÄ</v>
      </c>
      <c r="BS57" s="157" t="str">
        <f t="shared" ca="1" si="5"/>
        <v>0 bewertete Maßnahmen</v>
      </c>
      <c r="BT57" s="154" t="str">
        <f t="shared" si="7"/>
        <v>D</v>
      </c>
      <c r="BU57" s="154">
        <f t="shared" si="8"/>
        <v>1802</v>
      </c>
      <c r="BV57" s="154" t="str">
        <f t="shared" si="13"/>
        <v>'B) Berichte'!D1802</v>
      </c>
      <c r="BW57" s="154" t="str">
        <f t="shared" si="9"/>
        <v>G</v>
      </c>
      <c r="BX57" s="154">
        <f t="shared" si="10"/>
        <v>1829</v>
      </c>
      <c r="BY57" s="154" t="str">
        <f t="shared" si="14"/>
        <v>'B) Berichte'!G1829</v>
      </c>
      <c r="BZ57" s="154" t="str">
        <f t="shared" si="11"/>
        <v>f</v>
      </c>
      <c r="CA57" s="154">
        <f t="shared" si="12"/>
        <v>1804</v>
      </c>
      <c r="CB57" s="154" t="str">
        <f t="shared" si="15"/>
        <v>'B) Berichte'!f1804</v>
      </c>
      <c r="CX57"/>
    </row>
    <row r="58" spans="1:102" hidden="1" x14ac:dyDescent="0.25">
      <c r="A58" s="159" t="s">
        <v>223</v>
      </c>
      <c r="B58" s="182" t="str">
        <f t="shared" si="16"/>
        <v>Controlling Vermögensrechnung - § 66 (2) + § 6 (1) ControllingVO</v>
      </c>
      <c r="C58" s="96">
        <v>31</v>
      </c>
      <c r="D58" s="158" t="s">
        <v>117</v>
      </c>
      <c r="E58" s="73" t="s">
        <v>118</v>
      </c>
      <c r="F58" s="73">
        <v>4</v>
      </c>
      <c r="G58" s="73" t="s">
        <v>119</v>
      </c>
      <c r="H58" s="73" t="s">
        <v>120</v>
      </c>
      <c r="I58" s="73"/>
      <c r="J58" s="73"/>
      <c r="K58" s="73" t="s">
        <v>0</v>
      </c>
      <c r="L58" s="73" t="s">
        <v>222</v>
      </c>
      <c r="M58" s="73"/>
      <c r="N58" s="73"/>
      <c r="O58" s="73"/>
      <c r="P58" s="73"/>
      <c r="Q58" s="73"/>
      <c r="R58" s="73"/>
      <c r="S58" s="73"/>
      <c r="T58" s="73"/>
      <c r="U58" s="73"/>
      <c r="V58" s="73"/>
      <c r="W58" s="73"/>
      <c r="X58" s="73"/>
      <c r="Y58" s="73" t="s">
        <v>305</v>
      </c>
      <c r="Z58" s="73" t="s">
        <v>202</v>
      </c>
      <c r="AA58" s="73" t="s">
        <v>215</v>
      </c>
      <c r="AB58" s="73" t="s">
        <v>27</v>
      </c>
      <c r="AC58" s="73" t="s">
        <v>29</v>
      </c>
      <c r="AD58" s="73" t="s">
        <v>215</v>
      </c>
      <c r="AE58" s="73" t="s">
        <v>25</v>
      </c>
      <c r="AF58" s="73" t="s">
        <v>29</v>
      </c>
      <c r="AG58" s="73" t="s">
        <v>215</v>
      </c>
      <c r="AH58" s="73" t="s">
        <v>26</v>
      </c>
      <c r="AI58" s="73" t="s">
        <v>29</v>
      </c>
      <c r="AJ58" s="73" t="s">
        <v>215</v>
      </c>
      <c r="AK58" s="73"/>
      <c r="AL58" s="73"/>
      <c r="AM58" s="73"/>
      <c r="AN58" s="73"/>
      <c r="AO58" s="73"/>
      <c r="AP58" s="73"/>
      <c r="AQ58" s="73"/>
      <c r="AR58" s="73"/>
      <c r="AS58" s="73"/>
      <c r="AT58" s="73"/>
      <c r="AU58" s="73"/>
      <c r="AV58" s="73"/>
      <c r="AW58" s="73"/>
      <c r="AX58" s="73"/>
      <c r="AY58" s="73"/>
      <c r="AZ58" s="73"/>
      <c r="BA58" s="73"/>
      <c r="BB58" s="73"/>
      <c r="BC58" s="73"/>
      <c r="BD58" s="73"/>
      <c r="BE58" s="73"/>
      <c r="BF58" s="73"/>
      <c r="BG58" s="73"/>
      <c r="BH58" s="73" t="s">
        <v>215</v>
      </c>
      <c r="BI58" s="73" t="s">
        <v>215</v>
      </c>
      <c r="BJ58" s="73" t="s">
        <v>215</v>
      </c>
      <c r="BK58" s="73" t="s">
        <v>215</v>
      </c>
      <c r="BL58" s="73" t="s">
        <v>215</v>
      </c>
      <c r="BM58" s="73"/>
      <c r="BN58" s="73" t="s">
        <v>386</v>
      </c>
      <c r="BO58" s="10" t="s">
        <v>595</v>
      </c>
      <c r="BP58" s="74"/>
      <c r="BQ58" s="174"/>
      <c r="BR58" s="157" t="str">
        <f t="shared" ca="1" si="4"/>
        <v>0 VBÄ</v>
      </c>
      <c r="BS58" s="157" t="str">
        <f t="shared" ca="1" si="5"/>
        <v>0 bewertete Maßnahmen</v>
      </c>
      <c r="BT58" s="154" t="str">
        <f t="shared" si="7"/>
        <v>D</v>
      </c>
      <c r="BU58" s="154">
        <f t="shared" si="8"/>
        <v>1842</v>
      </c>
      <c r="BV58" s="154" t="str">
        <f t="shared" si="13"/>
        <v>'B) Berichte'!D1842</v>
      </c>
      <c r="BW58" s="154" t="str">
        <f t="shared" si="9"/>
        <v>G</v>
      </c>
      <c r="BX58" s="154">
        <f t="shared" si="10"/>
        <v>1869</v>
      </c>
      <c r="BY58" s="154" t="str">
        <f t="shared" si="14"/>
        <v>'B) Berichte'!G1869</v>
      </c>
      <c r="BZ58" s="154" t="str">
        <f t="shared" si="11"/>
        <v>f</v>
      </c>
      <c r="CA58" s="154">
        <f t="shared" si="12"/>
        <v>1844</v>
      </c>
      <c r="CB58" s="154" t="str">
        <f t="shared" si="15"/>
        <v>'B) Berichte'!f1844</v>
      </c>
      <c r="CX58"/>
    </row>
    <row r="59" spans="1:102" x14ac:dyDescent="0.25">
      <c r="A59" s="159" t="s">
        <v>223</v>
      </c>
      <c r="B59" s="182" t="str">
        <f t="shared" si="16"/>
        <v>Bericht über Ergebnisse des Beteiligungs- und Finanzcontrolling - § 67 (4)</v>
      </c>
      <c r="C59" s="96">
        <v>32</v>
      </c>
      <c r="D59" s="158" t="s">
        <v>121</v>
      </c>
      <c r="E59" s="73" t="s">
        <v>108</v>
      </c>
      <c r="F59" s="73">
        <v>2</v>
      </c>
      <c r="G59" s="73" t="s">
        <v>122</v>
      </c>
      <c r="H59" s="73" t="s">
        <v>0</v>
      </c>
      <c r="I59" s="73"/>
      <c r="J59" s="73"/>
      <c r="K59" s="73" t="s">
        <v>218</v>
      </c>
      <c r="L59" s="73" t="s">
        <v>222</v>
      </c>
      <c r="M59" s="73"/>
      <c r="N59" s="73"/>
      <c r="O59" s="73"/>
      <c r="P59" s="73"/>
      <c r="Q59" s="73"/>
      <c r="R59" s="73"/>
      <c r="S59" s="73"/>
      <c r="T59" s="73"/>
      <c r="U59" s="73"/>
      <c r="V59" s="73"/>
      <c r="W59" s="73"/>
      <c r="X59" s="73"/>
      <c r="Y59" s="73" t="s">
        <v>305</v>
      </c>
      <c r="Z59" s="73" t="s">
        <v>202</v>
      </c>
      <c r="AA59" s="73" t="s">
        <v>213</v>
      </c>
      <c r="AB59" s="73" t="s">
        <v>27</v>
      </c>
      <c r="AC59" s="73" t="s">
        <v>29</v>
      </c>
      <c r="AD59" s="73" t="s">
        <v>213</v>
      </c>
      <c r="AE59" s="73" t="s">
        <v>25</v>
      </c>
      <c r="AF59" s="73" t="s">
        <v>29</v>
      </c>
      <c r="AG59" s="73" t="s">
        <v>213</v>
      </c>
      <c r="AH59" s="73" t="s">
        <v>26</v>
      </c>
      <c r="AI59" s="73" t="s">
        <v>29</v>
      </c>
      <c r="AJ59" s="73" t="s">
        <v>213</v>
      </c>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t="s">
        <v>213</v>
      </c>
      <c r="BI59" s="73" t="s">
        <v>213</v>
      </c>
      <c r="BJ59" s="73" t="s">
        <v>215</v>
      </c>
      <c r="BK59" s="73" t="s">
        <v>212</v>
      </c>
      <c r="BL59" s="73" t="s">
        <v>662</v>
      </c>
      <c r="BM59" s="73"/>
      <c r="BN59" s="73" t="s">
        <v>386</v>
      </c>
      <c r="BO59" s="10" t="s">
        <v>629</v>
      </c>
      <c r="BP59" s="74" t="s">
        <v>576</v>
      </c>
      <c r="BQ59" s="174"/>
      <c r="BR59" s="157" t="str">
        <f t="shared" ca="1" si="4"/>
        <v>0 VBÄ</v>
      </c>
      <c r="BS59" s="157" t="str">
        <f t="shared" ca="1" si="5"/>
        <v>0 bewertete Maßnahmen</v>
      </c>
      <c r="BT59" s="154" t="str">
        <f t="shared" si="7"/>
        <v>D</v>
      </c>
      <c r="BU59" s="154">
        <f t="shared" si="8"/>
        <v>1882</v>
      </c>
      <c r="BV59" s="154" t="str">
        <f t="shared" si="13"/>
        <v>'B) Berichte'!D1882</v>
      </c>
      <c r="BW59" s="154" t="str">
        <f t="shared" si="9"/>
        <v>G</v>
      </c>
      <c r="BX59" s="154">
        <f t="shared" si="10"/>
        <v>1909</v>
      </c>
      <c r="BY59" s="154" t="str">
        <f t="shared" si="14"/>
        <v>'B) Berichte'!G1909</v>
      </c>
      <c r="BZ59" s="154" t="str">
        <f t="shared" si="11"/>
        <v>f</v>
      </c>
      <c r="CA59" s="154">
        <f t="shared" si="12"/>
        <v>1884</v>
      </c>
      <c r="CB59" s="154" t="str">
        <f t="shared" si="15"/>
        <v>'B) Berichte'!f1884</v>
      </c>
      <c r="CX59"/>
    </row>
    <row r="60" spans="1:102" x14ac:dyDescent="0.25">
      <c r="A60" s="159" t="s">
        <v>223</v>
      </c>
      <c r="B60" s="182" t="str">
        <f t="shared" si="16"/>
        <v>Controlling Ergebnisrechnung - § 66 (2) + § 5 (1) ControllingVO</v>
      </c>
      <c r="C60" s="96">
        <v>46</v>
      </c>
      <c r="D60" s="158" t="s">
        <v>151</v>
      </c>
      <c r="E60" s="73" t="s">
        <v>152</v>
      </c>
      <c r="F60" s="73">
        <v>6</v>
      </c>
      <c r="G60" s="73" t="s">
        <v>153</v>
      </c>
      <c r="H60" s="73" t="s">
        <v>23</v>
      </c>
      <c r="I60" s="73"/>
      <c r="J60" s="73"/>
      <c r="K60" s="73" t="s">
        <v>0</v>
      </c>
      <c r="L60" s="73" t="s">
        <v>222</v>
      </c>
      <c r="M60" s="73"/>
      <c r="N60" s="73"/>
      <c r="O60" s="73"/>
      <c r="P60" s="73"/>
      <c r="Q60" s="73"/>
      <c r="R60" s="73"/>
      <c r="S60" s="73"/>
      <c r="T60" s="73"/>
      <c r="U60" s="73"/>
      <c r="V60" s="73"/>
      <c r="W60" s="73"/>
      <c r="X60" s="73"/>
      <c r="Y60" s="73" t="s">
        <v>329</v>
      </c>
      <c r="Z60" s="73" t="s">
        <v>202</v>
      </c>
      <c r="AA60" s="73" t="s">
        <v>212</v>
      </c>
      <c r="AB60" s="73" t="s">
        <v>330</v>
      </c>
      <c r="AC60" s="73" t="s">
        <v>29</v>
      </c>
      <c r="AD60" s="73" t="s">
        <v>212</v>
      </c>
      <c r="AE60" s="73" t="s">
        <v>331</v>
      </c>
      <c r="AF60" s="73" t="s">
        <v>29</v>
      </c>
      <c r="AG60" s="73" t="s">
        <v>212</v>
      </c>
      <c r="AH60" s="73" t="s">
        <v>332</v>
      </c>
      <c r="AI60" s="73" t="s">
        <v>29</v>
      </c>
      <c r="AJ60" s="73" t="s">
        <v>212</v>
      </c>
      <c r="AK60" s="73" t="s">
        <v>333</v>
      </c>
      <c r="AL60" s="73" t="s">
        <v>202</v>
      </c>
      <c r="AM60" s="73" t="s">
        <v>201</v>
      </c>
      <c r="AN60" s="73" t="s">
        <v>334</v>
      </c>
      <c r="AO60" s="73" t="s">
        <v>29</v>
      </c>
      <c r="AP60" s="73" t="s">
        <v>201</v>
      </c>
      <c r="AQ60" s="73" t="s">
        <v>335</v>
      </c>
      <c r="AR60" s="73" t="s">
        <v>29</v>
      </c>
      <c r="AS60" s="73" t="s">
        <v>201</v>
      </c>
      <c r="AT60" s="73"/>
      <c r="AU60" s="73"/>
      <c r="AV60" s="73"/>
      <c r="AW60" s="73"/>
      <c r="AX60" s="73"/>
      <c r="AY60" s="73"/>
      <c r="AZ60" s="73"/>
      <c r="BA60" s="73"/>
      <c r="BB60" s="73"/>
      <c r="BC60" s="73"/>
      <c r="BD60" s="73"/>
      <c r="BE60" s="73"/>
      <c r="BF60" s="73"/>
      <c r="BG60" s="73"/>
      <c r="BH60" s="73" t="s">
        <v>213</v>
      </c>
      <c r="BI60" s="73" t="s">
        <v>213</v>
      </c>
      <c r="BJ60" s="73" t="s">
        <v>215</v>
      </c>
      <c r="BK60" s="73" t="s">
        <v>212</v>
      </c>
      <c r="BL60" s="73" t="s">
        <v>662</v>
      </c>
      <c r="BM60" s="73"/>
      <c r="BN60" s="73" t="s">
        <v>386</v>
      </c>
      <c r="BO60" s="10" t="s">
        <v>629</v>
      </c>
      <c r="BP60" s="74" t="s">
        <v>579</v>
      </c>
      <c r="BQ60" s="174"/>
      <c r="BR60" s="157" t="str">
        <f t="shared" ca="1" si="4"/>
        <v>0 VBÄ</v>
      </c>
      <c r="BS60" s="157" t="str">
        <f t="shared" ca="1" si="5"/>
        <v>0 bewertete Maßnahmen</v>
      </c>
      <c r="BT60" s="154" t="str">
        <f t="shared" si="7"/>
        <v>D</v>
      </c>
      <c r="BU60" s="154">
        <f t="shared" si="8"/>
        <v>1922</v>
      </c>
      <c r="BV60" s="154" t="str">
        <f t="shared" si="13"/>
        <v>'B) Berichte'!D1922</v>
      </c>
      <c r="BW60" s="154" t="str">
        <f t="shared" si="9"/>
        <v>G</v>
      </c>
      <c r="BX60" s="154">
        <f t="shared" si="10"/>
        <v>1949</v>
      </c>
      <c r="BY60" s="154" t="str">
        <f t="shared" si="14"/>
        <v>'B) Berichte'!G1949</v>
      </c>
      <c r="BZ60" s="154" t="str">
        <f t="shared" si="11"/>
        <v>f</v>
      </c>
      <c r="CA60" s="154">
        <f t="shared" si="12"/>
        <v>1924</v>
      </c>
      <c r="CB60" s="154" t="str">
        <f t="shared" si="15"/>
        <v>'B) Berichte'!f1924</v>
      </c>
      <c r="CX60"/>
    </row>
    <row r="61" spans="1:102" x14ac:dyDescent="0.25">
      <c r="A61" s="159" t="s">
        <v>223</v>
      </c>
      <c r="B61" s="182" t="str">
        <f t="shared" si="16"/>
        <v>Controlling Finanzierungsrechnung - § 66 (2) + § 4 (2) ControllingVO</v>
      </c>
      <c r="C61" s="96">
        <v>47</v>
      </c>
      <c r="D61" s="158" t="s">
        <v>154</v>
      </c>
      <c r="E61" s="73" t="s">
        <v>155</v>
      </c>
      <c r="F61" s="73">
        <v>9</v>
      </c>
      <c r="G61" s="73" t="s">
        <v>156</v>
      </c>
      <c r="H61" s="73" t="s">
        <v>120</v>
      </c>
      <c r="I61" s="73"/>
      <c r="J61" s="73"/>
      <c r="K61" s="73" t="s">
        <v>0</v>
      </c>
      <c r="L61" s="73" t="s">
        <v>222</v>
      </c>
      <c r="M61" s="73"/>
      <c r="N61" s="73"/>
      <c r="O61" s="73"/>
      <c r="P61" s="73"/>
      <c r="Q61" s="73"/>
      <c r="R61" s="73"/>
      <c r="S61" s="73"/>
      <c r="T61" s="73"/>
      <c r="U61" s="73"/>
      <c r="V61" s="73"/>
      <c r="W61" s="73"/>
      <c r="X61" s="73"/>
      <c r="Y61" s="73" t="s">
        <v>387</v>
      </c>
      <c r="Z61" s="73" t="s">
        <v>202</v>
      </c>
      <c r="AA61" s="73" t="s">
        <v>212</v>
      </c>
      <c r="AB61" s="73" t="s">
        <v>330</v>
      </c>
      <c r="AC61" s="73" t="s">
        <v>29</v>
      </c>
      <c r="AD61" s="73" t="s">
        <v>212</v>
      </c>
      <c r="AE61" s="73" t="s">
        <v>331</v>
      </c>
      <c r="AF61" s="73" t="s">
        <v>29</v>
      </c>
      <c r="AG61" s="73" t="s">
        <v>212</v>
      </c>
      <c r="AH61" s="73" t="s">
        <v>332</v>
      </c>
      <c r="AI61" s="73" t="s">
        <v>29</v>
      </c>
      <c r="AJ61" s="73" t="s">
        <v>212</v>
      </c>
      <c r="AK61" s="73" t="s">
        <v>333</v>
      </c>
      <c r="AL61" s="73" t="s">
        <v>202</v>
      </c>
      <c r="AM61" s="73" t="s">
        <v>201</v>
      </c>
      <c r="AN61" s="73" t="s">
        <v>334</v>
      </c>
      <c r="AO61" s="73" t="s">
        <v>29</v>
      </c>
      <c r="AP61" s="73" t="s">
        <v>201</v>
      </c>
      <c r="AQ61" s="73" t="s">
        <v>335</v>
      </c>
      <c r="AR61" s="73" t="s">
        <v>29</v>
      </c>
      <c r="AS61" s="73" t="s">
        <v>201</v>
      </c>
      <c r="AT61" s="73"/>
      <c r="AU61" s="73"/>
      <c r="AV61" s="73"/>
      <c r="AW61" s="73"/>
      <c r="AX61" s="73"/>
      <c r="AY61" s="73"/>
      <c r="AZ61" s="73"/>
      <c r="BA61" s="73"/>
      <c r="BB61" s="73"/>
      <c r="BC61" s="73"/>
      <c r="BD61" s="73"/>
      <c r="BE61" s="73"/>
      <c r="BF61" s="73"/>
      <c r="BG61" s="73"/>
      <c r="BH61" s="73" t="s">
        <v>213</v>
      </c>
      <c r="BI61" s="73" t="s">
        <v>213</v>
      </c>
      <c r="BJ61" s="73" t="s">
        <v>215</v>
      </c>
      <c r="BK61" s="73" t="s">
        <v>212</v>
      </c>
      <c r="BL61" s="73" t="s">
        <v>662</v>
      </c>
      <c r="BM61" s="73"/>
      <c r="BN61" s="73" t="s">
        <v>386</v>
      </c>
      <c r="BO61" s="10" t="s">
        <v>629</v>
      </c>
      <c r="BP61" s="74" t="s">
        <v>576</v>
      </c>
      <c r="BQ61" s="174"/>
      <c r="BR61" s="157" t="str">
        <f t="shared" ca="1" si="4"/>
        <v>0 VBÄ</v>
      </c>
      <c r="BS61" s="157" t="str">
        <f t="shared" ca="1" si="5"/>
        <v>0 bewertete Maßnahmen</v>
      </c>
      <c r="BT61" s="154" t="str">
        <f t="shared" si="7"/>
        <v>D</v>
      </c>
      <c r="BU61" s="154">
        <f t="shared" si="8"/>
        <v>1962</v>
      </c>
      <c r="BV61" s="154" t="str">
        <f t="shared" si="13"/>
        <v>'B) Berichte'!D1962</v>
      </c>
      <c r="BW61" s="154" t="str">
        <f t="shared" si="9"/>
        <v>G</v>
      </c>
      <c r="BX61" s="154">
        <f t="shared" si="10"/>
        <v>1989</v>
      </c>
      <c r="BY61" s="154" t="str">
        <f t="shared" si="14"/>
        <v>'B) Berichte'!G1989</v>
      </c>
      <c r="BZ61" s="154" t="str">
        <f t="shared" si="11"/>
        <v>f</v>
      </c>
      <c r="CA61" s="154">
        <f t="shared" si="12"/>
        <v>1964</v>
      </c>
      <c r="CB61" s="154" t="str">
        <f t="shared" si="15"/>
        <v>'B) Berichte'!f1964</v>
      </c>
      <c r="CX61"/>
    </row>
    <row r="62" spans="1:102" ht="30" x14ac:dyDescent="0.25">
      <c r="A62" s="159" t="s">
        <v>223</v>
      </c>
      <c r="B62" s="182" t="str">
        <f t="shared" si="16"/>
        <v>Verfügungen nach §§ 73-76 (Forderungen des Bundes, Verfügungen von beweglichem und unbeweglichem Vermögen) - Bericht gem. § 66 (2) + § 6 (3) ControllingVO</v>
      </c>
      <c r="C62" s="96">
        <v>49</v>
      </c>
      <c r="D62" s="158" t="s">
        <v>158</v>
      </c>
      <c r="E62" s="73" t="s">
        <v>159</v>
      </c>
      <c r="F62" s="73">
        <v>4</v>
      </c>
      <c r="G62" s="73" t="s">
        <v>580</v>
      </c>
      <c r="H62" s="73" t="s">
        <v>23</v>
      </c>
      <c r="I62" s="73"/>
      <c r="J62" s="73"/>
      <c r="K62" s="73" t="s">
        <v>0</v>
      </c>
      <c r="L62" s="73" t="s">
        <v>222</v>
      </c>
      <c r="M62" s="73"/>
      <c r="N62" s="73"/>
      <c r="O62" s="73"/>
      <c r="P62" s="73"/>
      <c r="Q62" s="73"/>
      <c r="R62" s="73"/>
      <c r="S62" s="73"/>
      <c r="T62" s="73"/>
      <c r="U62" s="73"/>
      <c r="V62" s="73"/>
      <c r="W62" s="73"/>
      <c r="X62" s="73"/>
      <c r="Y62" s="73" t="s">
        <v>340</v>
      </c>
      <c r="Z62" s="73" t="s">
        <v>29</v>
      </c>
      <c r="AA62" s="73" t="s">
        <v>212</v>
      </c>
      <c r="AB62" s="73" t="s">
        <v>678</v>
      </c>
      <c r="AC62" s="73" t="s">
        <v>202</v>
      </c>
      <c r="AD62" s="73" t="s">
        <v>212</v>
      </c>
      <c r="AE62" s="73" t="s">
        <v>337</v>
      </c>
      <c r="AF62" s="73" t="s">
        <v>29</v>
      </c>
      <c r="AG62" s="73" t="s">
        <v>212</v>
      </c>
      <c r="AH62" s="73" t="s">
        <v>341</v>
      </c>
      <c r="AI62" s="73" t="s">
        <v>29</v>
      </c>
      <c r="AJ62" s="73" t="s">
        <v>212</v>
      </c>
      <c r="AK62" s="73" t="s">
        <v>679</v>
      </c>
      <c r="AL62" s="73" t="s">
        <v>29</v>
      </c>
      <c r="AM62" s="73" t="s">
        <v>212</v>
      </c>
      <c r="AN62" s="73"/>
      <c r="AO62" s="73"/>
      <c r="AP62" s="73"/>
      <c r="AQ62" s="73"/>
      <c r="AR62" s="73"/>
      <c r="AS62" s="73"/>
      <c r="AT62" s="73"/>
      <c r="AU62" s="73"/>
      <c r="AV62" s="73"/>
      <c r="AW62" s="73"/>
      <c r="AX62" s="73"/>
      <c r="AY62" s="73"/>
      <c r="AZ62" s="73"/>
      <c r="BA62" s="73"/>
      <c r="BB62" s="73"/>
      <c r="BC62" s="73"/>
      <c r="BD62" s="73"/>
      <c r="BE62" s="73"/>
      <c r="BF62" s="73"/>
      <c r="BG62" s="73"/>
      <c r="BH62" s="73" t="s">
        <v>212</v>
      </c>
      <c r="BI62" s="73" t="s">
        <v>212</v>
      </c>
      <c r="BJ62" s="73" t="s">
        <v>215</v>
      </c>
      <c r="BK62" s="73" t="s">
        <v>212</v>
      </c>
      <c r="BL62" s="73" t="s">
        <v>220</v>
      </c>
      <c r="BM62" s="73"/>
      <c r="BN62" s="73" t="s">
        <v>386</v>
      </c>
      <c r="BO62" s="10" t="s">
        <v>629</v>
      </c>
      <c r="BP62" s="74"/>
      <c r="BQ62" s="174"/>
      <c r="BR62" s="157" t="str">
        <f t="shared" ca="1" si="4"/>
        <v>0 VBÄ</v>
      </c>
      <c r="BS62" s="157" t="str">
        <f t="shared" ca="1" si="5"/>
        <v>0 bewertete Maßnahmen</v>
      </c>
      <c r="BT62" s="154" t="str">
        <f t="shared" si="7"/>
        <v>D</v>
      </c>
      <c r="BU62" s="154">
        <f t="shared" si="8"/>
        <v>2002</v>
      </c>
      <c r="BV62" s="154" t="str">
        <f t="shared" si="13"/>
        <v>'B) Berichte'!D2002</v>
      </c>
      <c r="BW62" s="154" t="str">
        <f t="shared" si="9"/>
        <v>G</v>
      </c>
      <c r="BX62" s="154">
        <f t="shared" si="10"/>
        <v>2029</v>
      </c>
      <c r="BY62" s="154" t="str">
        <f t="shared" si="14"/>
        <v>'B) Berichte'!G2029</v>
      </c>
      <c r="BZ62" s="154" t="str">
        <f t="shared" si="11"/>
        <v>f</v>
      </c>
      <c r="CA62" s="154">
        <f t="shared" si="12"/>
        <v>2004</v>
      </c>
      <c r="CB62" s="154" t="str">
        <f t="shared" si="15"/>
        <v>'B) Berichte'!f2004</v>
      </c>
      <c r="CX62"/>
    </row>
    <row r="63" spans="1:102" hidden="1" x14ac:dyDescent="0.25">
      <c r="A63" s="159" t="s">
        <v>223</v>
      </c>
      <c r="B63" s="182" t="str">
        <f t="shared" si="16"/>
        <v>Verständigung vom Rücklagenstand - § 5 Rücklagen-Verordnung</v>
      </c>
      <c r="C63" s="96">
        <v>23</v>
      </c>
      <c r="D63" s="158" t="s">
        <v>98</v>
      </c>
      <c r="E63" s="73" t="s">
        <v>99</v>
      </c>
      <c r="F63" s="73">
        <v>1</v>
      </c>
      <c r="G63" s="73" t="s">
        <v>100</v>
      </c>
      <c r="H63" s="73" t="s">
        <v>0</v>
      </c>
      <c r="I63" s="73"/>
      <c r="J63" s="73"/>
      <c r="K63" s="73" t="s">
        <v>225</v>
      </c>
      <c r="L63" s="73" t="s">
        <v>222</v>
      </c>
      <c r="M63" s="73"/>
      <c r="N63" s="73"/>
      <c r="O63" s="73"/>
      <c r="P63" s="73"/>
      <c r="Q63" s="73"/>
      <c r="R63" s="73"/>
      <c r="S63" s="73"/>
      <c r="T63" s="73"/>
      <c r="U63" s="73"/>
      <c r="V63" s="73"/>
      <c r="W63" s="73"/>
      <c r="X63" s="73"/>
      <c r="Y63" s="73" t="s">
        <v>305</v>
      </c>
      <c r="Z63" s="73" t="s">
        <v>202</v>
      </c>
      <c r="AA63" s="73" t="s">
        <v>215</v>
      </c>
      <c r="AB63" s="73" t="s">
        <v>27</v>
      </c>
      <c r="AC63" s="73" t="s">
        <v>29</v>
      </c>
      <c r="AD63" s="73" t="s">
        <v>215</v>
      </c>
      <c r="AE63" s="73" t="s">
        <v>25</v>
      </c>
      <c r="AF63" s="73" t="s">
        <v>29</v>
      </c>
      <c r="AG63" s="73" t="s">
        <v>215</v>
      </c>
      <c r="AH63" s="73" t="s">
        <v>26</v>
      </c>
      <c r="AI63" s="73" t="s">
        <v>29</v>
      </c>
      <c r="AJ63" s="73" t="s">
        <v>215</v>
      </c>
      <c r="AK63" s="73"/>
      <c r="AL63" s="73"/>
      <c r="AM63" s="73"/>
      <c r="AN63" s="73"/>
      <c r="AO63" s="73"/>
      <c r="AP63" s="73"/>
      <c r="AQ63" s="73"/>
      <c r="AR63" s="73"/>
      <c r="AS63" s="73"/>
      <c r="AT63" s="73"/>
      <c r="AU63" s="73"/>
      <c r="AV63" s="73"/>
      <c r="AW63" s="73"/>
      <c r="AX63" s="73"/>
      <c r="AY63" s="73"/>
      <c r="AZ63" s="73"/>
      <c r="BA63" s="73"/>
      <c r="BB63" s="73"/>
      <c r="BC63" s="73"/>
      <c r="BD63" s="73"/>
      <c r="BE63" s="73"/>
      <c r="BF63" s="73"/>
      <c r="BG63" s="73"/>
      <c r="BH63" s="73" t="s">
        <v>215</v>
      </c>
      <c r="BI63" s="73" t="s">
        <v>215</v>
      </c>
      <c r="BJ63" s="73" t="s">
        <v>215</v>
      </c>
      <c r="BK63" s="73" t="s">
        <v>215</v>
      </c>
      <c r="BL63" s="73" t="s">
        <v>215</v>
      </c>
      <c r="BM63" s="73"/>
      <c r="BN63" s="73" t="s">
        <v>215</v>
      </c>
      <c r="BO63" s="10" t="s">
        <v>595</v>
      </c>
      <c r="BP63" s="74"/>
      <c r="BQ63" s="176"/>
      <c r="BR63" s="157" t="str">
        <f t="shared" ca="1" si="4"/>
        <v>0 VBÄ</v>
      </c>
      <c r="BS63" s="157" t="str">
        <f t="shared" ca="1" si="5"/>
        <v>0 bewertete Maßnahmen</v>
      </c>
      <c r="BT63" s="154" t="str">
        <f t="shared" si="7"/>
        <v>D</v>
      </c>
      <c r="BU63" s="154">
        <f t="shared" si="8"/>
        <v>2042</v>
      </c>
      <c r="BV63" s="154" t="str">
        <f t="shared" si="13"/>
        <v>'B) Berichte'!D2042</v>
      </c>
      <c r="BW63" s="154" t="str">
        <f t="shared" si="9"/>
        <v>G</v>
      </c>
      <c r="BX63" s="154">
        <f t="shared" si="10"/>
        <v>2069</v>
      </c>
      <c r="BY63" s="154" t="str">
        <f t="shared" si="14"/>
        <v>'B) Berichte'!G2069</v>
      </c>
      <c r="BZ63" s="154" t="str">
        <f t="shared" si="11"/>
        <v>f</v>
      </c>
      <c r="CA63" s="154">
        <f t="shared" si="12"/>
        <v>2044</v>
      </c>
      <c r="CB63" s="154" t="str">
        <f t="shared" si="15"/>
        <v>'B) Berichte'!f2044</v>
      </c>
      <c r="CX63"/>
    </row>
    <row r="64" spans="1:102" hidden="1" x14ac:dyDescent="0.25">
      <c r="A64" s="159" t="s">
        <v>223</v>
      </c>
      <c r="B64" s="182" t="str">
        <f t="shared" si="16"/>
        <v>KLR-Ergebnisse - § 110 (2) + § 96 (3) BHV 2013</v>
      </c>
      <c r="C64" s="96">
        <v>45</v>
      </c>
      <c r="D64" s="158" t="s">
        <v>148</v>
      </c>
      <c r="E64" s="73" t="s">
        <v>149</v>
      </c>
      <c r="F64" s="73"/>
      <c r="G64" s="73" t="s">
        <v>150</v>
      </c>
      <c r="H64" s="73" t="s">
        <v>23</v>
      </c>
      <c r="I64" s="73"/>
      <c r="J64" s="73"/>
      <c r="K64" s="73" t="s">
        <v>244</v>
      </c>
      <c r="L64" s="73" t="s">
        <v>222</v>
      </c>
      <c r="M64" s="73"/>
      <c r="N64" s="73"/>
      <c r="O64" s="73"/>
      <c r="P64" s="73"/>
      <c r="Q64" s="73"/>
      <c r="R64" s="73"/>
      <c r="S64" s="73"/>
      <c r="T64" s="73"/>
      <c r="U64" s="73"/>
      <c r="V64" s="73"/>
      <c r="W64" s="73"/>
      <c r="X64" s="73"/>
      <c r="Y64" s="73" t="s">
        <v>305</v>
      </c>
      <c r="Z64" s="73" t="s">
        <v>202</v>
      </c>
      <c r="AA64" s="73" t="s">
        <v>215</v>
      </c>
      <c r="AB64" s="73" t="s">
        <v>27</v>
      </c>
      <c r="AC64" s="73" t="s">
        <v>29</v>
      </c>
      <c r="AD64" s="73" t="s">
        <v>215</v>
      </c>
      <c r="AE64" s="73" t="s">
        <v>25</v>
      </c>
      <c r="AF64" s="73" t="s">
        <v>29</v>
      </c>
      <c r="AG64" s="73" t="s">
        <v>215</v>
      </c>
      <c r="AH64" s="73" t="s">
        <v>26</v>
      </c>
      <c r="AI64" s="73" t="s">
        <v>29</v>
      </c>
      <c r="AJ64" s="73" t="s">
        <v>215</v>
      </c>
      <c r="AK64" s="73"/>
      <c r="AL64" s="73"/>
      <c r="AM64" s="73"/>
      <c r="AN64" s="73"/>
      <c r="AO64" s="73"/>
      <c r="AP64" s="73"/>
      <c r="AQ64" s="73"/>
      <c r="AR64" s="73"/>
      <c r="AS64" s="73"/>
      <c r="AT64" s="73"/>
      <c r="AU64" s="73"/>
      <c r="AV64" s="73"/>
      <c r="AW64" s="73"/>
      <c r="AX64" s="73"/>
      <c r="AY64" s="73"/>
      <c r="AZ64" s="73"/>
      <c r="BA64" s="73"/>
      <c r="BB64" s="73"/>
      <c r="BC64" s="73"/>
      <c r="BD64" s="73"/>
      <c r="BE64" s="73"/>
      <c r="BF64" s="73"/>
      <c r="BG64" s="73"/>
      <c r="BH64" s="73" t="s">
        <v>215</v>
      </c>
      <c r="BI64" s="73" t="s">
        <v>215</v>
      </c>
      <c r="BJ64" s="73" t="s">
        <v>215</v>
      </c>
      <c r="BK64" s="73" t="s">
        <v>215</v>
      </c>
      <c r="BL64" s="73" t="s">
        <v>215</v>
      </c>
      <c r="BM64" s="73"/>
      <c r="BN64" s="73" t="s">
        <v>215</v>
      </c>
      <c r="BO64" s="10" t="s">
        <v>595</v>
      </c>
      <c r="BP64" s="74"/>
      <c r="BQ64" s="174"/>
      <c r="BR64" s="157" t="str">
        <f t="shared" ca="1" si="4"/>
        <v>0 VBÄ</v>
      </c>
      <c r="BS64" s="157" t="str">
        <f t="shared" ca="1" si="5"/>
        <v>0 bewertete Maßnahmen</v>
      </c>
      <c r="BT64" s="154" t="str">
        <f t="shared" si="7"/>
        <v>D</v>
      </c>
      <c r="BU64" s="154">
        <f t="shared" si="8"/>
        <v>2082</v>
      </c>
      <c r="BV64" s="154" t="str">
        <f t="shared" si="13"/>
        <v>'B) Berichte'!D2082</v>
      </c>
      <c r="BW64" s="154" t="str">
        <f t="shared" si="9"/>
        <v>G</v>
      </c>
      <c r="BX64" s="154">
        <f t="shared" si="10"/>
        <v>2109</v>
      </c>
      <c r="BY64" s="154" t="str">
        <f t="shared" si="14"/>
        <v>'B) Berichte'!G2109</v>
      </c>
      <c r="BZ64" s="154" t="str">
        <f t="shared" si="11"/>
        <v>f</v>
      </c>
      <c r="CA64" s="154">
        <f t="shared" si="12"/>
        <v>2084</v>
      </c>
      <c r="CB64" s="154" t="str">
        <f t="shared" si="15"/>
        <v>'B) Berichte'!f2084</v>
      </c>
      <c r="CX64"/>
    </row>
    <row r="65" spans="1:102" hidden="1" x14ac:dyDescent="0.25">
      <c r="A65" s="159" t="s">
        <v>223</v>
      </c>
      <c r="B65" s="182" t="str">
        <f t="shared" si="16"/>
        <v>Monatsnachweise - § 100</v>
      </c>
      <c r="C65" s="96">
        <v>51</v>
      </c>
      <c r="D65" s="158" t="s">
        <v>245</v>
      </c>
      <c r="E65" s="73" t="s">
        <v>163</v>
      </c>
      <c r="F65" s="73">
        <v>12</v>
      </c>
      <c r="G65" s="73" t="s">
        <v>164</v>
      </c>
      <c r="H65" s="73" t="s">
        <v>23</v>
      </c>
      <c r="I65" s="73"/>
      <c r="J65" s="73"/>
      <c r="K65" s="73" t="s">
        <v>0</v>
      </c>
      <c r="L65" s="73" t="s">
        <v>228</v>
      </c>
      <c r="M65" s="73"/>
      <c r="N65" s="73"/>
      <c r="O65" s="73"/>
      <c r="P65" s="73"/>
      <c r="Q65" s="73"/>
      <c r="R65" s="73"/>
      <c r="S65" s="73"/>
      <c r="T65" s="73"/>
      <c r="U65" s="73"/>
      <c r="V65" s="73"/>
      <c r="W65" s="73"/>
      <c r="X65" s="73"/>
      <c r="Y65" s="73" t="s">
        <v>305</v>
      </c>
      <c r="Z65" s="73" t="s">
        <v>202</v>
      </c>
      <c r="AA65" s="73" t="s">
        <v>215</v>
      </c>
      <c r="AB65" s="73" t="s">
        <v>27</v>
      </c>
      <c r="AC65" s="73" t="s">
        <v>29</v>
      </c>
      <c r="AD65" s="73" t="s">
        <v>215</v>
      </c>
      <c r="AE65" s="73" t="s">
        <v>25</v>
      </c>
      <c r="AF65" s="73" t="s">
        <v>29</v>
      </c>
      <c r="AG65" s="73" t="s">
        <v>215</v>
      </c>
      <c r="AH65" s="73" t="s">
        <v>26</v>
      </c>
      <c r="AI65" s="73" t="s">
        <v>29</v>
      </c>
      <c r="AJ65" s="73" t="s">
        <v>215</v>
      </c>
      <c r="AK65" s="73"/>
      <c r="AL65" s="73"/>
      <c r="AM65" s="73"/>
      <c r="AN65" s="73"/>
      <c r="AO65" s="73"/>
      <c r="AP65" s="73"/>
      <c r="AQ65" s="73"/>
      <c r="AR65" s="73"/>
      <c r="AS65" s="73"/>
      <c r="AT65" s="73"/>
      <c r="AU65" s="73"/>
      <c r="AV65" s="73"/>
      <c r="AW65" s="73"/>
      <c r="AX65" s="73"/>
      <c r="AY65" s="73"/>
      <c r="AZ65" s="73"/>
      <c r="BA65" s="73"/>
      <c r="BB65" s="73"/>
      <c r="BC65" s="73"/>
      <c r="BD65" s="73"/>
      <c r="BE65" s="73"/>
      <c r="BF65" s="73"/>
      <c r="BG65" s="73"/>
      <c r="BH65" s="73" t="s">
        <v>215</v>
      </c>
      <c r="BI65" s="73" t="s">
        <v>215</v>
      </c>
      <c r="BJ65" s="73" t="s">
        <v>215</v>
      </c>
      <c r="BK65" s="73" t="s">
        <v>215</v>
      </c>
      <c r="BL65" s="73" t="s">
        <v>215</v>
      </c>
      <c r="BM65" s="73"/>
      <c r="BN65" s="73" t="s">
        <v>215</v>
      </c>
      <c r="BO65" s="10" t="s">
        <v>595</v>
      </c>
      <c r="BP65" s="74"/>
      <c r="BQ65" s="174"/>
      <c r="BR65" s="157" t="str">
        <f t="shared" ca="1" si="4"/>
        <v>0 VBÄ</v>
      </c>
      <c r="BS65" s="157" t="str">
        <f t="shared" ca="1" si="5"/>
        <v>0 bewertete Maßnahmen</v>
      </c>
      <c r="BT65" s="154" t="str">
        <f t="shared" si="7"/>
        <v>D</v>
      </c>
      <c r="BU65" s="154">
        <f t="shared" si="8"/>
        <v>2122</v>
      </c>
      <c r="BV65" s="154" t="str">
        <f t="shared" si="13"/>
        <v>'B) Berichte'!D2122</v>
      </c>
      <c r="BW65" s="154" t="str">
        <f t="shared" si="9"/>
        <v>G</v>
      </c>
      <c r="BX65" s="154">
        <f t="shared" si="10"/>
        <v>2149</v>
      </c>
      <c r="BY65" s="154" t="str">
        <f t="shared" si="14"/>
        <v>'B) Berichte'!G2149</v>
      </c>
      <c r="BZ65" s="154" t="str">
        <f t="shared" si="11"/>
        <v>f</v>
      </c>
      <c r="CA65" s="154">
        <f t="shared" si="12"/>
        <v>2124</v>
      </c>
      <c r="CB65" s="154" t="str">
        <f t="shared" si="15"/>
        <v>'B) Berichte'!f2124</v>
      </c>
      <c r="CX65"/>
    </row>
    <row r="66" spans="1:102" hidden="1" x14ac:dyDescent="0.25">
      <c r="A66" s="159" t="s">
        <v>223</v>
      </c>
      <c r="B66" s="182" t="str">
        <f t="shared" si="16"/>
        <v>Herstellung des Einvernehmens bei Vorhaben, Vorbelastungen - § 60; Vorhabensverordnung</v>
      </c>
      <c r="C66" s="97">
        <v>52</v>
      </c>
      <c r="D66" s="73" t="s">
        <v>453</v>
      </c>
      <c r="E66" s="73" t="s">
        <v>165</v>
      </c>
      <c r="F66" s="73">
        <v>50</v>
      </c>
      <c r="G66" s="73" t="s">
        <v>454</v>
      </c>
      <c r="H66" s="73" t="s">
        <v>23</v>
      </c>
      <c r="I66" s="73"/>
      <c r="J66" s="73"/>
      <c r="K66" s="73" t="s">
        <v>0</v>
      </c>
      <c r="L66" s="73" t="s">
        <v>228</v>
      </c>
      <c r="M66" s="73"/>
      <c r="N66" s="73"/>
      <c r="O66" s="73"/>
      <c r="P66" s="73"/>
      <c r="Q66" s="73"/>
      <c r="R66" s="73"/>
      <c r="S66" s="73"/>
      <c r="T66" s="73"/>
      <c r="U66" s="73"/>
      <c r="V66" s="73"/>
      <c r="W66" s="73"/>
      <c r="X66" s="73"/>
      <c r="Y66" s="73" t="s">
        <v>349</v>
      </c>
      <c r="Z66" s="73" t="s">
        <v>202</v>
      </c>
      <c r="AA66" s="73" t="s">
        <v>212</v>
      </c>
      <c r="AB66" s="73" t="s">
        <v>350</v>
      </c>
      <c r="AC66" s="73" t="s">
        <v>202</v>
      </c>
      <c r="AD66" s="73" t="s">
        <v>212</v>
      </c>
      <c r="AE66" s="73" t="s">
        <v>351</v>
      </c>
      <c r="AF66" s="73" t="s">
        <v>202</v>
      </c>
      <c r="AG66" s="73" t="s">
        <v>212</v>
      </c>
      <c r="AH66" s="73" t="s">
        <v>352</v>
      </c>
      <c r="AI66" s="73" t="s">
        <v>29</v>
      </c>
      <c r="AJ66" s="73" t="s">
        <v>212</v>
      </c>
      <c r="AK66" s="73" t="s">
        <v>353</v>
      </c>
      <c r="AL66" s="73" t="s">
        <v>202</v>
      </c>
      <c r="AM66" s="73" t="s">
        <v>201</v>
      </c>
      <c r="AN66" s="73" t="s">
        <v>354</v>
      </c>
      <c r="AO66" s="73" t="s">
        <v>202</v>
      </c>
      <c r="AP66" s="73" t="s">
        <v>201</v>
      </c>
      <c r="AQ66" s="73" t="s">
        <v>355</v>
      </c>
      <c r="AR66" s="73" t="s">
        <v>202</v>
      </c>
      <c r="AS66" s="73" t="s">
        <v>201</v>
      </c>
      <c r="AT66" s="73" t="s">
        <v>356</v>
      </c>
      <c r="AU66" s="73" t="s">
        <v>29</v>
      </c>
      <c r="AV66" s="73" t="s">
        <v>201</v>
      </c>
      <c r="AW66" s="73"/>
      <c r="AX66" s="73"/>
      <c r="AY66" s="73"/>
      <c r="AZ66" s="73"/>
      <c r="BA66" s="73"/>
      <c r="BB66" s="73"/>
      <c r="BC66" s="73"/>
      <c r="BD66" s="73"/>
      <c r="BE66" s="73"/>
      <c r="BF66" s="73"/>
      <c r="BG66" s="73"/>
      <c r="BH66" s="73" t="s">
        <v>215</v>
      </c>
      <c r="BI66" s="73" t="s">
        <v>215</v>
      </c>
      <c r="BJ66" s="73" t="s">
        <v>215</v>
      </c>
      <c r="BK66" s="73" t="s">
        <v>215</v>
      </c>
      <c r="BL66" s="73" t="s">
        <v>215</v>
      </c>
      <c r="BM66" s="73"/>
      <c r="BN66" s="73" t="s">
        <v>215</v>
      </c>
      <c r="BO66" s="10" t="s">
        <v>595</v>
      </c>
      <c r="BP66" s="74"/>
      <c r="BQ66" s="174"/>
      <c r="BR66" s="157" t="str">
        <f t="shared" ca="1" si="4"/>
        <v>0 VBÄ</v>
      </c>
      <c r="BS66" s="157" t="str">
        <f t="shared" ca="1" si="5"/>
        <v>0 bewertete Maßnahmen</v>
      </c>
      <c r="BT66" s="154" t="str">
        <f t="shared" si="7"/>
        <v>D</v>
      </c>
      <c r="BU66" s="154">
        <f t="shared" si="8"/>
        <v>2162</v>
      </c>
      <c r="BV66" s="154" t="str">
        <f t="shared" si="13"/>
        <v>'B) Berichte'!D2162</v>
      </c>
      <c r="BW66" s="154" t="str">
        <f t="shared" si="9"/>
        <v>G</v>
      </c>
      <c r="BX66" s="154">
        <f t="shared" si="10"/>
        <v>2189</v>
      </c>
      <c r="BY66" s="154" t="str">
        <f t="shared" si="14"/>
        <v>'B) Berichte'!G2189</v>
      </c>
      <c r="BZ66" s="154" t="str">
        <f t="shared" si="11"/>
        <v>f</v>
      </c>
      <c r="CA66" s="154">
        <f t="shared" si="12"/>
        <v>2164</v>
      </c>
      <c r="CB66" s="154" t="str">
        <f t="shared" si="15"/>
        <v>'B) Berichte'!f2164</v>
      </c>
      <c r="CX66"/>
    </row>
    <row r="67" spans="1:102" s="10" customFormat="1" ht="35.25" hidden="1" customHeight="1" x14ac:dyDescent="0.25">
      <c r="A67" s="159" t="s">
        <v>223</v>
      </c>
      <c r="B67" s="182" t="str">
        <f t="shared" si="16"/>
        <v xml:space="preserve">Inventur der Inventarsverwaltung (bewegliche,  unbewegliche Sachen, Bibliotheken) - §§ 24, 39 (4), 50 Bundesvermögensverwaltungsverordnung </v>
      </c>
      <c r="C67" s="96">
        <v>58</v>
      </c>
      <c r="D67" s="73" t="s">
        <v>175</v>
      </c>
      <c r="E67" s="73" t="s">
        <v>176</v>
      </c>
      <c r="F67" s="73"/>
      <c r="G67" s="73" t="s">
        <v>177</v>
      </c>
      <c r="H67" s="73" t="s">
        <v>120</v>
      </c>
      <c r="I67" s="73"/>
      <c r="J67" s="73"/>
      <c r="K67" s="73" t="s">
        <v>120</v>
      </c>
      <c r="L67" s="73" t="s">
        <v>222</v>
      </c>
      <c r="M67" s="73"/>
      <c r="N67" s="73"/>
      <c r="O67" s="73"/>
      <c r="P67" s="73"/>
      <c r="Q67" s="73"/>
      <c r="R67" s="73"/>
      <c r="S67" s="73"/>
      <c r="T67" s="73"/>
      <c r="U67" s="73"/>
      <c r="V67" s="73"/>
      <c r="W67" s="73"/>
      <c r="X67" s="73"/>
      <c r="Y67" s="73" t="s">
        <v>305</v>
      </c>
      <c r="Z67" s="73" t="s">
        <v>202</v>
      </c>
      <c r="AA67" s="73" t="s">
        <v>215</v>
      </c>
      <c r="AB67" s="73" t="s">
        <v>27</v>
      </c>
      <c r="AC67" s="73" t="s">
        <v>29</v>
      </c>
      <c r="AD67" s="73" t="s">
        <v>215</v>
      </c>
      <c r="AE67" s="73" t="s">
        <v>25</v>
      </c>
      <c r="AF67" s="73" t="s">
        <v>29</v>
      </c>
      <c r="AG67" s="73" t="s">
        <v>215</v>
      </c>
      <c r="AH67" s="73" t="s">
        <v>26</v>
      </c>
      <c r="AI67" s="73" t="s">
        <v>29</v>
      </c>
      <c r="AJ67" s="73" t="s">
        <v>215</v>
      </c>
      <c r="AK67" s="73"/>
      <c r="AL67" s="73"/>
      <c r="AM67" s="73"/>
      <c r="AN67" s="73"/>
      <c r="AO67" s="73"/>
      <c r="AP67" s="73"/>
      <c r="AQ67" s="73"/>
      <c r="AR67" s="73"/>
      <c r="AS67" s="73"/>
      <c r="AT67" s="73"/>
      <c r="AU67" s="73"/>
      <c r="AV67" s="73"/>
      <c r="AW67" s="73"/>
      <c r="AX67" s="73"/>
      <c r="AY67" s="73"/>
      <c r="AZ67" s="73"/>
      <c r="BA67" s="73"/>
      <c r="BB67" s="73"/>
      <c r="BC67" s="73"/>
      <c r="BD67" s="73"/>
      <c r="BE67" s="73"/>
      <c r="BF67" s="73"/>
      <c r="BG67" s="73"/>
      <c r="BH67" s="73" t="s">
        <v>215</v>
      </c>
      <c r="BI67" s="73" t="s">
        <v>215</v>
      </c>
      <c r="BJ67" s="73" t="s">
        <v>215</v>
      </c>
      <c r="BK67" s="73" t="s">
        <v>215</v>
      </c>
      <c r="BL67" s="73" t="s">
        <v>215</v>
      </c>
      <c r="BM67" s="73"/>
      <c r="BN67" s="73" t="s">
        <v>215</v>
      </c>
      <c r="BO67" s="10" t="s">
        <v>595</v>
      </c>
      <c r="BP67" s="74"/>
      <c r="BQ67" s="174"/>
      <c r="BR67" s="157" t="str">
        <f t="shared" ca="1" si="4"/>
        <v>0 VBÄ</v>
      </c>
      <c r="BS67" s="157" t="str">
        <f t="shared" ca="1" si="5"/>
        <v>0 bewertete Maßnahmen</v>
      </c>
      <c r="BT67" s="154" t="str">
        <f t="shared" si="7"/>
        <v>D</v>
      </c>
      <c r="BU67" s="154">
        <f t="shared" si="8"/>
        <v>2202</v>
      </c>
      <c r="BV67" s="154" t="str">
        <f t="shared" si="13"/>
        <v>'B) Berichte'!D2202</v>
      </c>
      <c r="BW67" s="154" t="str">
        <f t="shared" si="9"/>
        <v>G</v>
      </c>
      <c r="BX67" s="154">
        <f t="shared" si="10"/>
        <v>2229</v>
      </c>
      <c r="BY67" s="154" t="str">
        <f t="shared" si="14"/>
        <v>'B) Berichte'!G2229</v>
      </c>
      <c r="BZ67" s="154" t="str">
        <f t="shared" si="11"/>
        <v>f</v>
      </c>
      <c r="CA67" s="154">
        <f t="shared" si="12"/>
        <v>2204</v>
      </c>
      <c r="CB67" s="154" t="str">
        <f t="shared" si="15"/>
        <v>'B) Berichte'!f2204</v>
      </c>
    </row>
    <row r="68" spans="1:102" s="10" customFormat="1" ht="19.5" hidden="1" customHeight="1" x14ac:dyDescent="0.25">
      <c r="A68" s="159" t="s">
        <v>223</v>
      </c>
      <c r="B68" s="182" t="str">
        <f t="shared" si="16"/>
        <v xml:space="preserve">Inventur der Vorratsverwaltung - § 24, 39/4, 50 Bundesvermögensverwaltungsverordnung </v>
      </c>
      <c r="C68" s="96">
        <v>59</v>
      </c>
      <c r="D68" s="73" t="s">
        <v>178</v>
      </c>
      <c r="E68" s="73" t="s">
        <v>124</v>
      </c>
      <c r="F68" s="73">
        <v>1</v>
      </c>
      <c r="G68" s="73" t="s">
        <v>179</v>
      </c>
      <c r="H68" s="73" t="s">
        <v>120</v>
      </c>
      <c r="I68" s="73"/>
      <c r="J68" s="73"/>
      <c r="K68" s="73" t="s">
        <v>120</v>
      </c>
      <c r="L68" s="73" t="s">
        <v>222</v>
      </c>
      <c r="M68" s="73"/>
      <c r="N68" s="73"/>
      <c r="O68" s="73"/>
      <c r="P68" s="73"/>
      <c r="Q68" s="73"/>
      <c r="R68" s="73"/>
      <c r="S68" s="73"/>
      <c r="T68" s="73"/>
      <c r="U68" s="73"/>
      <c r="V68" s="73"/>
      <c r="W68" s="73"/>
      <c r="X68" s="73"/>
      <c r="Y68" s="73" t="s">
        <v>305</v>
      </c>
      <c r="Z68" s="73" t="s">
        <v>202</v>
      </c>
      <c r="AA68" s="73" t="s">
        <v>215</v>
      </c>
      <c r="AB68" s="73" t="s">
        <v>27</v>
      </c>
      <c r="AC68" s="73" t="s">
        <v>29</v>
      </c>
      <c r="AD68" s="73" t="s">
        <v>215</v>
      </c>
      <c r="AE68" s="73" t="s">
        <v>25</v>
      </c>
      <c r="AF68" s="73" t="s">
        <v>29</v>
      </c>
      <c r="AG68" s="73" t="s">
        <v>215</v>
      </c>
      <c r="AH68" s="73" t="s">
        <v>26</v>
      </c>
      <c r="AI68" s="73" t="s">
        <v>29</v>
      </c>
      <c r="AJ68" s="73" t="s">
        <v>215</v>
      </c>
      <c r="AK68" s="73"/>
      <c r="AL68" s="73"/>
      <c r="AM68" s="73"/>
      <c r="AN68" s="73"/>
      <c r="AO68" s="73"/>
      <c r="AP68" s="73"/>
      <c r="AQ68" s="73"/>
      <c r="AR68" s="73"/>
      <c r="AS68" s="73"/>
      <c r="AT68" s="73"/>
      <c r="AU68" s="73"/>
      <c r="AV68" s="73"/>
      <c r="AW68" s="73"/>
      <c r="AX68" s="73"/>
      <c r="AY68" s="73"/>
      <c r="AZ68" s="73"/>
      <c r="BA68" s="73"/>
      <c r="BB68" s="73"/>
      <c r="BC68" s="73"/>
      <c r="BD68" s="73"/>
      <c r="BE68" s="73"/>
      <c r="BF68" s="73"/>
      <c r="BG68" s="73"/>
      <c r="BH68" s="73" t="s">
        <v>215</v>
      </c>
      <c r="BI68" s="73" t="s">
        <v>215</v>
      </c>
      <c r="BJ68" s="73" t="s">
        <v>215</v>
      </c>
      <c r="BK68" s="73" t="s">
        <v>215</v>
      </c>
      <c r="BL68" s="73" t="s">
        <v>215</v>
      </c>
      <c r="BM68" s="73"/>
      <c r="BN68" s="73" t="s">
        <v>215</v>
      </c>
      <c r="BO68" s="10" t="s">
        <v>595</v>
      </c>
      <c r="BP68" s="74"/>
      <c r="BQ68" s="174"/>
      <c r="BR68" s="157" t="str">
        <f t="shared" ca="1" si="4"/>
        <v>0 VBÄ</v>
      </c>
      <c r="BS68" s="157" t="str">
        <f t="shared" ca="1" si="5"/>
        <v>0 bewertete Maßnahmen</v>
      </c>
      <c r="BT68" s="154" t="str">
        <f t="shared" si="7"/>
        <v>D</v>
      </c>
      <c r="BU68" s="154">
        <f t="shared" si="8"/>
        <v>2242</v>
      </c>
      <c r="BV68" s="154" t="str">
        <f t="shared" si="13"/>
        <v>'B) Berichte'!D2242</v>
      </c>
      <c r="BW68" s="154" t="str">
        <f t="shared" si="9"/>
        <v>G</v>
      </c>
      <c r="BX68" s="154">
        <f t="shared" si="10"/>
        <v>2269</v>
      </c>
      <c r="BY68" s="154" t="str">
        <f t="shared" si="14"/>
        <v>'B) Berichte'!G2269</v>
      </c>
      <c r="BZ68" s="154" t="str">
        <f t="shared" si="11"/>
        <v>f</v>
      </c>
      <c r="CA68" s="154">
        <f t="shared" si="12"/>
        <v>2244</v>
      </c>
      <c r="CB68" s="154" t="str">
        <f t="shared" si="15"/>
        <v>'B) Berichte'!f2244</v>
      </c>
    </row>
    <row r="69" spans="1:102" s="10" customFormat="1" ht="30" hidden="1" x14ac:dyDescent="0.25">
      <c r="A69" s="159" t="s">
        <v>223</v>
      </c>
      <c r="B69" s="182" t="str">
        <f t="shared" si="16"/>
        <v>Bericht der Ausgegliederten über eigenen Unternehmens- und Finanzbericht - § 4 (7) Beteiligungs- und Finanzcontrolling-Verordnung</v>
      </c>
      <c r="C69" s="96">
        <v>62</v>
      </c>
      <c r="D69" s="73" t="s">
        <v>187</v>
      </c>
      <c r="E69" s="73" t="s">
        <v>188</v>
      </c>
      <c r="F69" s="73">
        <v>4</v>
      </c>
      <c r="G69" s="73" t="s">
        <v>189</v>
      </c>
      <c r="H69" s="73" t="s">
        <v>190</v>
      </c>
      <c r="I69" s="73"/>
      <c r="J69" s="73"/>
      <c r="K69" s="73" t="s">
        <v>248</v>
      </c>
      <c r="L69" s="73"/>
      <c r="M69" s="73"/>
      <c r="N69" s="73"/>
      <c r="O69" s="73"/>
      <c r="P69" s="73"/>
      <c r="Q69" s="73"/>
      <c r="R69" s="73"/>
      <c r="S69" s="73"/>
      <c r="T69" s="73"/>
      <c r="U69" s="73"/>
      <c r="V69" s="73"/>
      <c r="W69" s="73"/>
      <c r="X69" s="73"/>
      <c r="Y69" s="73" t="s">
        <v>305</v>
      </c>
      <c r="Z69" s="73" t="s">
        <v>202</v>
      </c>
      <c r="AA69" s="73" t="s">
        <v>215</v>
      </c>
      <c r="AB69" s="73" t="s">
        <v>27</v>
      </c>
      <c r="AC69" s="73" t="s">
        <v>29</v>
      </c>
      <c r="AD69" s="73" t="s">
        <v>215</v>
      </c>
      <c r="AE69" s="73" t="s">
        <v>25</v>
      </c>
      <c r="AF69" s="73" t="s">
        <v>29</v>
      </c>
      <c r="AG69" s="73" t="s">
        <v>215</v>
      </c>
      <c r="AH69" s="73" t="s">
        <v>26</v>
      </c>
      <c r="AI69" s="73" t="s">
        <v>29</v>
      </c>
      <c r="AJ69" s="73" t="s">
        <v>215</v>
      </c>
      <c r="AK69" s="73"/>
      <c r="AL69" s="73"/>
      <c r="AM69" s="73"/>
      <c r="AN69" s="73"/>
      <c r="AO69" s="73"/>
      <c r="AP69" s="73"/>
      <c r="AQ69" s="73"/>
      <c r="AR69" s="73"/>
      <c r="AS69" s="73"/>
      <c r="AT69" s="73"/>
      <c r="AU69" s="73"/>
      <c r="AV69" s="73"/>
      <c r="AW69" s="73"/>
      <c r="AX69" s="73"/>
      <c r="AY69" s="73"/>
      <c r="AZ69" s="73"/>
      <c r="BA69" s="73"/>
      <c r="BB69" s="73"/>
      <c r="BC69" s="73"/>
      <c r="BD69" s="73"/>
      <c r="BE69" s="73"/>
      <c r="BF69" s="73"/>
      <c r="BG69" s="73"/>
      <c r="BH69" s="73" t="s">
        <v>215</v>
      </c>
      <c r="BI69" s="73" t="s">
        <v>215</v>
      </c>
      <c r="BJ69" s="73" t="s">
        <v>215</v>
      </c>
      <c r="BK69" s="73" t="s">
        <v>215</v>
      </c>
      <c r="BL69" s="73" t="s">
        <v>215</v>
      </c>
      <c r="BM69" s="73"/>
      <c r="BN69" s="73" t="s">
        <v>215</v>
      </c>
      <c r="BO69" s="10" t="s">
        <v>595</v>
      </c>
      <c r="BP69" s="74"/>
      <c r="BQ69" s="173"/>
      <c r="BR69" s="157" t="str">
        <f t="shared" ca="1" si="4"/>
        <v>0 VBÄ</v>
      </c>
      <c r="BS69" s="157" t="str">
        <f t="shared" ca="1" si="5"/>
        <v>0 bewertete Maßnahmen</v>
      </c>
      <c r="BT69" s="154" t="str">
        <f t="shared" si="7"/>
        <v>D</v>
      </c>
      <c r="BU69" s="154">
        <f t="shared" si="8"/>
        <v>2282</v>
      </c>
      <c r="BV69" s="154" t="str">
        <f t="shared" si="13"/>
        <v>'B) Berichte'!D2282</v>
      </c>
      <c r="BW69" s="154" t="str">
        <f t="shared" si="9"/>
        <v>G</v>
      </c>
      <c r="BX69" s="154">
        <f t="shared" si="10"/>
        <v>2309</v>
      </c>
      <c r="BY69" s="154" t="str">
        <f t="shared" si="14"/>
        <v>'B) Berichte'!G2309</v>
      </c>
      <c r="BZ69" s="154" t="str">
        <f t="shared" si="11"/>
        <v>f</v>
      </c>
      <c r="CA69" s="154">
        <f t="shared" si="12"/>
        <v>2284</v>
      </c>
      <c r="CB69" s="154" t="str">
        <f t="shared" si="15"/>
        <v>'B) Berichte'!f2284</v>
      </c>
    </row>
    <row r="70" spans="1:102" s="10" customFormat="1" ht="30.75" hidden="1" customHeight="1" x14ac:dyDescent="0.25">
      <c r="A70" s="159" t="s">
        <v>223</v>
      </c>
      <c r="B70" s="182" t="str">
        <f t="shared" si="16"/>
        <v>Ermittlung des tatsächlichen strukturellen Haushaltssaldos einschließlich Sozialversicherung - § 8 (2) SchuldenbremsenVO iVM § 18 Ö. Stabilitätspakt 2012</v>
      </c>
      <c r="C70" s="96">
        <v>63</v>
      </c>
      <c r="D70" s="73" t="s">
        <v>191</v>
      </c>
      <c r="E70" s="73" t="s">
        <v>142</v>
      </c>
      <c r="F70" s="73">
        <v>1</v>
      </c>
      <c r="G70" s="73" t="s">
        <v>192</v>
      </c>
      <c r="H70" s="73" t="s">
        <v>193</v>
      </c>
      <c r="I70" s="73"/>
      <c r="J70" s="73"/>
      <c r="K70" s="73" t="s">
        <v>249</v>
      </c>
      <c r="L70" s="73" t="s">
        <v>222</v>
      </c>
      <c r="M70" s="73"/>
      <c r="N70" s="73"/>
      <c r="O70" s="73"/>
      <c r="P70" s="73"/>
      <c r="Q70" s="73"/>
      <c r="R70" s="73"/>
      <c r="S70" s="73"/>
      <c r="T70" s="73"/>
      <c r="U70" s="73"/>
      <c r="V70" s="73"/>
      <c r="W70" s="73"/>
      <c r="X70" s="73"/>
      <c r="Y70" s="73" t="s">
        <v>305</v>
      </c>
      <c r="Z70" s="73" t="s">
        <v>202</v>
      </c>
      <c r="AA70" s="73" t="s">
        <v>215</v>
      </c>
      <c r="AB70" s="73" t="s">
        <v>27</v>
      </c>
      <c r="AC70" s="73" t="s">
        <v>29</v>
      </c>
      <c r="AD70" s="73" t="s">
        <v>215</v>
      </c>
      <c r="AE70" s="73" t="s">
        <v>25</v>
      </c>
      <c r="AF70" s="73" t="s">
        <v>29</v>
      </c>
      <c r="AG70" s="73" t="s">
        <v>215</v>
      </c>
      <c r="AH70" s="73" t="s">
        <v>26</v>
      </c>
      <c r="AI70" s="73" t="s">
        <v>29</v>
      </c>
      <c r="AJ70" s="73" t="s">
        <v>215</v>
      </c>
      <c r="AK70" s="73"/>
      <c r="AL70" s="73"/>
      <c r="AM70" s="73"/>
      <c r="AN70" s="73"/>
      <c r="AO70" s="73"/>
      <c r="AP70" s="73"/>
      <c r="AQ70" s="73"/>
      <c r="AR70" s="73"/>
      <c r="AS70" s="73"/>
      <c r="AT70" s="73"/>
      <c r="AU70" s="73"/>
      <c r="AV70" s="73"/>
      <c r="AW70" s="73"/>
      <c r="AX70" s="73"/>
      <c r="AY70" s="73"/>
      <c r="AZ70" s="73"/>
      <c r="BA70" s="73"/>
      <c r="BB70" s="73"/>
      <c r="BC70" s="73"/>
      <c r="BD70" s="73"/>
      <c r="BE70" s="73"/>
      <c r="BF70" s="73"/>
      <c r="BG70" s="73"/>
      <c r="BH70" s="73" t="s">
        <v>215</v>
      </c>
      <c r="BI70" s="73" t="s">
        <v>215</v>
      </c>
      <c r="BJ70" s="73" t="s">
        <v>215</v>
      </c>
      <c r="BK70" s="73" t="s">
        <v>215</v>
      </c>
      <c r="BL70" s="73" t="s">
        <v>215</v>
      </c>
      <c r="BM70" s="73"/>
      <c r="BN70" s="73" t="s">
        <v>215</v>
      </c>
      <c r="BO70" s="10" t="s">
        <v>595</v>
      </c>
      <c r="BP70" s="74"/>
      <c r="BQ70" s="174"/>
      <c r="BR70" s="157" t="str">
        <f t="shared" ca="1" si="4"/>
        <v>0 VBÄ</v>
      </c>
      <c r="BS70" s="157" t="str">
        <f t="shared" ca="1" si="5"/>
        <v>0 bewertete Maßnahmen</v>
      </c>
      <c r="BT70" s="154" t="str">
        <f t="shared" si="7"/>
        <v>D</v>
      </c>
      <c r="BU70" s="154">
        <f t="shared" si="8"/>
        <v>2322</v>
      </c>
      <c r="BV70" s="154" t="str">
        <f t="shared" si="13"/>
        <v>'B) Berichte'!D2322</v>
      </c>
      <c r="BW70" s="154" t="str">
        <f t="shared" si="9"/>
        <v>G</v>
      </c>
      <c r="BX70" s="154">
        <f t="shared" si="10"/>
        <v>2349</v>
      </c>
      <c r="BY70" s="154" t="str">
        <f t="shared" si="14"/>
        <v>'B) Berichte'!G2349</v>
      </c>
      <c r="BZ70" s="154" t="str">
        <f t="shared" si="11"/>
        <v>f</v>
      </c>
      <c r="CA70" s="154">
        <f t="shared" si="12"/>
        <v>2324</v>
      </c>
      <c r="CB70" s="154" t="str">
        <f t="shared" si="15"/>
        <v>'B) Berichte'!f2324</v>
      </c>
    </row>
    <row r="71" spans="1:102" s="10" customFormat="1" ht="20.25" hidden="1" customHeight="1" x14ac:dyDescent="0.25">
      <c r="A71" s="159" t="s">
        <v>223</v>
      </c>
      <c r="B71" s="182" t="str">
        <f t="shared" si="16"/>
        <v>Ermittlung des Konjunktureffekts - § 5 (6) SchuldenbremsenVO</v>
      </c>
      <c r="C71" s="96">
        <v>64</v>
      </c>
      <c r="D71" s="73" t="s">
        <v>194</v>
      </c>
      <c r="E71" s="73" t="s">
        <v>195</v>
      </c>
      <c r="F71" s="73">
        <v>1</v>
      </c>
      <c r="G71" s="73" t="s">
        <v>196</v>
      </c>
      <c r="H71" s="73" t="s">
        <v>197</v>
      </c>
      <c r="I71" s="73"/>
      <c r="J71" s="73"/>
      <c r="K71" s="73" t="s">
        <v>18</v>
      </c>
      <c r="L71" s="73" t="s">
        <v>222</v>
      </c>
      <c r="M71" s="73"/>
      <c r="N71" s="73"/>
      <c r="O71" s="73"/>
      <c r="P71" s="73"/>
      <c r="Q71" s="73"/>
      <c r="R71" s="73"/>
      <c r="S71" s="73"/>
      <c r="T71" s="73"/>
      <c r="U71" s="73"/>
      <c r="V71" s="73"/>
      <c r="W71" s="73"/>
      <c r="X71" s="73"/>
      <c r="Y71" s="73" t="s">
        <v>305</v>
      </c>
      <c r="Z71" s="73" t="s">
        <v>202</v>
      </c>
      <c r="AA71" s="73" t="s">
        <v>215</v>
      </c>
      <c r="AB71" s="73" t="s">
        <v>27</v>
      </c>
      <c r="AC71" s="73" t="s">
        <v>29</v>
      </c>
      <c r="AD71" s="73" t="s">
        <v>215</v>
      </c>
      <c r="AE71" s="73" t="s">
        <v>25</v>
      </c>
      <c r="AF71" s="73" t="s">
        <v>29</v>
      </c>
      <c r="AG71" s="73" t="s">
        <v>215</v>
      </c>
      <c r="AH71" s="73" t="s">
        <v>26</v>
      </c>
      <c r="AI71" s="73" t="s">
        <v>29</v>
      </c>
      <c r="AJ71" s="73" t="s">
        <v>215</v>
      </c>
      <c r="AK71" s="73"/>
      <c r="AL71" s="73"/>
      <c r="AM71" s="73"/>
      <c r="AN71" s="73"/>
      <c r="AO71" s="73"/>
      <c r="AP71" s="73"/>
      <c r="AQ71" s="73"/>
      <c r="AR71" s="73"/>
      <c r="AS71" s="73"/>
      <c r="AT71" s="73"/>
      <c r="AU71" s="73"/>
      <c r="AV71" s="73"/>
      <c r="AW71" s="73"/>
      <c r="AX71" s="73"/>
      <c r="AY71" s="73"/>
      <c r="AZ71" s="73"/>
      <c r="BA71" s="73"/>
      <c r="BB71" s="73"/>
      <c r="BC71" s="73"/>
      <c r="BD71" s="73"/>
      <c r="BE71" s="73"/>
      <c r="BF71" s="73"/>
      <c r="BG71" s="73"/>
      <c r="BH71" s="73" t="s">
        <v>215</v>
      </c>
      <c r="BI71" s="73" t="s">
        <v>215</v>
      </c>
      <c r="BJ71" s="73" t="s">
        <v>215</v>
      </c>
      <c r="BK71" s="73" t="s">
        <v>215</v>
      </c>
      <c r="BL71" s="73" t="s">
        <v>215</v>
      </c>
      <c r="BM71" s="73"/>
      <c r="BN71" s="73" t="s">
        <v>215</v>
      </c>
      <c r="BO71" s="10" t="s">
        <v>595</v>
      </c>
      <c r="BP71" s="74"/>
      <c r="BQ71" s="174"/>
      <c r="BR71" s="157" t="str">
        <f t="shared" ca="1" si="4"/>
        <v>0 VBÄ</v>
      </c>
      <c r="BS71" s="157" t="str">
        <f t="shared" ca="1" si="5"/>
        <v>0 bewertete Maßnahmen</v>
      </c>
      <c r="BT71" s="154" t="str">
        <f t="shared" si="7"/>
        <v>D</v>
      </c>
      <c r="BU71" s="154">
        <f t="shared" si="8"/>
        <v>2362</v>
      </c>
      <c r="BV71" s="154" t="str">
        <f t="shared" si="13"/>
        <v>'B) Berichte'!D2362</v>
      </c>
      <c r="BW71" s="154" t="str">
        <f t="shared" si="9"/>
        <v>G</v>
      </c>
      <c r="BX71" s="154">
        <f t="shared" si="10"/>
        <v>2389</v>
      </c>
      <c r="BY71" s="154" t="str">
        <f t="shared" si="14"/>
        <v>'B) Berichte'!G2389</v>
      </c>
      <c r="BZ71" s="154" t="str">
        <f t="shared" si="11"/>
        <v>f</v>
      </c>
      <c r="CA71" s="154">
        <f t="shared" si="12"/>
        <v>2364</v>
      </c>
      <c r="CB71" s="154" t="str">
        <f t="shared" si="15"/>
        <v>'B) Berichte'!f2364</v>
      </c>
    </row>
    <row r="72" spans="1:102" s="10" customFormat="1" x14ac:dyDescent="0.25">
      <c r="A72" s="159" t="s">
        <v>223</v>
      </c>
      <c r="B72" s="182" t="str">
        <f t="shared" si="16"/>
        <v>Monatsberichte Personalstand - § 44 (10) +  § 4 (3) PersKapCoVo 2013</v>
      </c>
      <c r="C72" s="96">
        <v>40</v>
      </c>
      <c r="D72" s="73" t="s">
        <v>138</v>
      </c>
      <c r="E72" s="73" t="s">
        <v>139</v>
      </c>
      <c r="F72" s="73">
        <v>7</v>
      </c>
      <c r="G72" s="73" t="s">
        <v>140</v>
      </c>
      <c r="H72" s="73" t="s">
        <v>86</v>
      </c>
      <c r="I72" s="73"/>
      <c r="J72" s="73"/>
      <c r="K72" s="73" t="s">
        <v>243</v>
      </c>
      <c r="L72" s="73" t="s">
        <v>219</v>
      </c>
      <c r="M72" s="73"/>
      <c r="N72" s="73"/>
      <c r="O72" s="73"/>
      <c r="P72" s="73"/>
      <c r="Q72" s="73"/>
      <c r="R72" s="73"/>
      <c r="S72" s="73"/>
      <c r="T72" s="73"/>
      <c r="U72" s="73"/>
      <c r="V72" s="73"/>
      <c r="W72" s="73"/>
      <c r="X72" s="73"/>
      <c r="Y72" s="73" t="s">
        <v>305</v>
      </c>
      <c r="Z72" s="73" t="s">
        <v>202</v>
      </c>
      <c r="AA72" s="73" t="s">
        <v>6</v>
      </c>
      <c r="AB72" s="73" t="s">
        <v>27</v>
      </c>
      <c r="AC72" s="73" t="s">
        <v>29</v>
      </c>
      <c r="AD72" s="73" t="s">
        <v>6</v>
      </c>
      <c r="AE72" s="73" t="s">
        <v>25</v>
      </c>
      <c r="AF72" s="73" t="s">
        <v>29</v>
      </c>
      <c r="AG72" s="73" t="s">
        <v>6</v>
      </c>
      <c r="AH72" s="73" t="s">
        <v>26</v>
      </c>
      <c r="AI72" s="73" t="s">
        <v>29</v>
      </c>
      <c r="AJ72" s="73" t="s">
        <v>6</v>
      </c>
      <c r="AK72" s="73" t="s">
        <v>658</v>
      </c>
      <c r="AL72" s="73" t="s">
        <v>202</v>
      </c>
      <c r="AM72" s="73" t="s">
        <v>6</v>
      </c>
      <c r="AN72" s="73" t="s">
        <v>659</v>
      </c>
      <c r="AO72" s="73" t="s">
        <v>29</v>
      </c>
      <c r="AP72" s="73" t="s">
        <v>6</v>
      </c>
      <c r="AQ72" s="73" t="s">
        <v>654</v>
      </c>
      <c r="AR72" s="73" t="s">
        <v>202</v>
      </c>
      <c r="AS72" s="73" t="s">
        <v>201</v>
      </c>
      <c r="AT72" s="73" t="s">
        <v>655</v>
      </c>
      <c r="AU72" s="73" t="s">
        <v>29</v>
      </c>
      <c r="AV72" s="73" t="s">
        <v>201</v>
      </c>
      <c r="AW72" s="73"/>
      <c r="AX72" s="73"/>
      <c r="AY72" s="73"/>
      <c r="AZ72" s="73"/>
      <c r="BA72" s="73"/>
      <c r="BB72" s="73"/>
      <c r="BC72" s="73"/>
      <c r="BD72" s="73"/>
      <c r="BE72" s="73"/>
      <c r="BF72" s="73"/>
      <c r="BG72" s="73"/>
      <c r="BH72" s="73" t="s">
        <v>646</v>
      </c>
      <c r="BI72" s="73" t="s">
        <v>645</v>
      </c>
      <c r="BJ72" s="73" t="s">
        <v>212</v>
      </c>
      <c r="BK72" s="73" t="s">
        <v>214</v>
      </c>
      <c r="BL72" s="73" t="s">
        <v>680</v>
      </c>
      <c r="BM72" s="73"/>
      <c r="BN72" s="73" t="s">
        <v>388</v>
      </c>
      <c r="BO72" s="10" t="s">
        <v>629</v>
      </c>
      <c r="BP72" s="74" t="s">
        <v>579</v>
      </c>
      <c r="BQ72" s="174"/>
      <c r="BR72" s="157" t="str">
        <f t="shared" ca="1" si="4"/>
        <v>0 VBÄ</v>
      </c>
      <c r="BS72" s="157" t="str">
        <f t="shared" ca="1" si="5"/>
        <v>0 bewertete Maßnahmen</v>
      </c>
      <c r="BT72" s="154" t="str">
        <f t="shared" si="7"/>
        <v>D</v>
      </c>
      <c r="BU72" s="154">
        <f t="shared" si="8"/>
        <v>2402</v>
      </c>
      <c r="BV72" s="154" t="str">
        <f t="shared" si="13"/>
        <v>'B) Berichte'!D2402</v>
      </c>
      <c r="BW72" s="154" t="str">
        <f t="shared" si="9"/>
        <v>G</v>
      </c>
      <c r="BX72" s="154">
        <f t="shared" si="10"/>
        <v>2429</v>
      </c>
      <c r="BY72" s="154" t="str">
        <f t="shared" si="14"/>
        <v>'B) Berichte'!G2429</v>
      </c>
      <c r="BZ72" s="154" t="str">
        <f t="shared" si="11"/>
        <v>f</v>
      </c>
      <c r="CA72" s="154">
        <f t="shared" si="12"/>
        <v>2404</v>
      </c>
      <c r="CB72" s="154" t="str">
        <f t="shared" si="15"/>
        <v>'B) Berichte'!f2404</v>
      </c>
    </row>
    <row r="73" spans="1:102" s="10" customFormat="1" ht="30" x14ac:dyDescent="0.25">
      <c r="A73" s="159" t="s">
        <v>223</v>
      </c>
      <c r="B73" s="182" t="str">
        <f t="shared" si="16"/>
        <v>Bericht über die Aufnahme- und Pragmatisierungspolitik des Bundes (Halbjahres- und Jahresbericht) - § 44 (10) +  § 4 (2) und § 4 (5) lit a und b PersKapCoVo 2013</v>
      </c>
      <c r="C73" s="96">
        <v>41</v>
      </c>
      <c r="D73" s="73" t="s">
        <v>374</v>
      </c>
      <c r="E73" s="73" t="s">
        <v>103</v>
      </c>
      <c r="F73" s="73" t="s">
        <v>647</v>
      </c>
      <c r="G73" s="73" t="s">
        <v>373</v>
      </c>
      <c r="H73" s="73" t="s">
        <v>6</v>
      </c>
      <c r="I73" s="73"/>
      <c r="J73" s="73"/>
      <c r="K73" s="73" t="s">
        <v>243</v>
      </c>
      <c r="L73" s="73" t="s">
        <v>219</v>
      </c>
      <c r="M73" s="73"/>
      <c r="N73" s="73"/>
      <c r="O73" s="73"/>
      <c r="P73" s="73"/>
      <c r="Q73" s="73"/>
      <c r="R73" s="73"/>
      <c r="S73" s="73"/>
      <c r="T73" s="73"/>
      <c r="U73" s="73"/>
      <c r="V73" s="73"/>
      <c r="W73" s="73"/>
      <c r="X73" s="73"/>
      <c r="Y73" s="73" t="s">
        <v>305</v>
      </c>
      <c r="Z73" s="73" t="s">
        <v>202</v>
      </c>
      <c r="AA73" s="73" t="s">
        <v>6</v>
      </c>
      <c r="AB73" s="73" t="s">
        <v>27</v>
      </c>
      <c r="AC73" s="73" t="s">
        <v>29</v>
      </c>
      <c r="AD73" s="73" t="s">
        <v>6</v>
      </c>
      <c r="AE73" s="73" t="s">
        <v>25</v>
      </c>
      <c r="AF73" s="73" t="s">
        <v>29</v>
      </c>
      <c r="AG73" s="73" t="s">
        <v>6</v>
      </c>
      <c r="AH73" s="73" t="s">
        <v>26</v>
      </c>
      <c r="AI73" s="73" t="s">
        <v>29</v>
      </c>
      <c r="AJ73" s="73" t="s">
        <v>6</v>
      </c>
      <c r="AK73" s="73" t="s">
        <v>658</v>
      </c>
      <c r="AL73" s="73" t="s">
        <v>202</v>
      </c>
      <c r="AM73" s="73" t="s">
        <v>6</v>
      </c>
      <c r="AN73" s="73" t="s">
        <v>659</v>
      </c>
      <c r="AO73" s="73" t="s">
        <v>29</v>
      </c>
      <c r="AP73" s="73" t="s">
        <v>6</v>
      </c>
      <c r="AQ73" s="73" t="s">
        <v>654</v>
      </c>
      <c r="AR73" s="73" t="s">
        <v>202</v>
      </c>
      <c r="AS73" s="73" t="s">
        <v>201</v>
      </c>
      <c r="AT73" s="73" t="s">
        <v>655</v>
      </c>
      <c r="AU73" s="73" t="s">
        <v>29</v>
      </c>
      <c r="AV73" s="73" t="s">
        <v>201</v>
      </c>
      <c r="AW73" s="73"/>
      <c r="AX73" s="73"/>
      <c r="AY73" s="73"/>
      <c r="AZ73" s="73"/>
      <c r="BA73" s="73"/>
      <c r="BB73" s="73"/>
      <c r="BC73" s="73"/>
      <c r="BD73" s="73"/>
      <c r="BE73" s="73"/>
      <c r="BF73" s="73"/>
      <c r="BG73" s="73"/>
      <c r="BH73" s="73" t="s">
        <v>646</v>
      </c>
      <c r="BI73" s="73" t="s">
        <v>645</v>
      </c>
      <c r="BJ73" s="73" t="s">
        <v>212</v>
      </c>
      <c r="BK73" s="73" t="s">
        <v>214</v>
      </c>
      <c r="BL73" s="73" t="s">
        <v>680</v>
      </c>
      <c r="BM73" s="73"/>
      <c r="BN73" s="73" t="s">
        <v>388</v>
      </c>
      <c r="BO73" s="10" t="s">
        <v>623</v>
      </c>
      <c r="BP73" s="74" t="s">
        <v>576</v>
      </c>
      <c r="BQ73" s="173"/>
      <c r="BR73" s="157" t="str">
        <f t="shared" ca="1" si="4"/>
        <v>0 VBÄ</v>
      </c>
      <c r="BS73" s="157" t="str">
        <f t="shared" ca="1" si="5"/>
        <v>0 bewertete Maßnahmen</v>
      </c>
      <c r="BT73" s="154" t="str">
        <f t="shared" si="7"/>
        <v>D</v>
      </c>
      <c r="BU73" s="154">
        <f t="shared" si="8"/>
        <v>2442</v>
      </c>
      <c r="BV73" s="154" t="str">
        <f t="shared" si="13"/>
        <v>'B) Berichte'!D2442</v>
      </c>
      <c r="BW73" s="154" t="str">
        <f t="shared" si="9"/>
        <v>G</v>
      </c>
      <c r="BX73" s="154">
        <f t="shared" si="10"/>
        <v>2469</v>
      </c>
      <c r="BY73" s="154" t="str">
        <f t="shared" si="14"/>
        <v>'B) Berichte'!G2469</v>
      </c>
      <c r="BZ73" s="154" t="str">
        <f t="shared" si="11"/>
        <v>f</v>
      </c>
      <c r="CA73" s="154">
        <f t="shared" si="12"/>
        <v>2444</v>
      </c>
      <c r="CB73" s="154" t="str">
        <f t="shared" si="15"/>
        <v>'B) Berichte'!f2444</v>
      </c>
    </row>
    <row r="74" spans="1:102" s="10" customFormat="1" hidden="1" x14ac:dyDescent="0.25">
      <c r="A74" s="159" t="s">
        <v>223</v>
      </c>
      <c r="B74" s="182" t="str">
        <f t="shared" si="16"/>
        <v>Halbjahresbericht Aufnahme- und Pragmatisierungspolitik - § 44 (10) +  § 4 (2) und § 4 (5) lit a PersKapCoVo 2013</v>
      </c>
      <c r="C74" s="96">
        <v>42</v>
      </c>
      <c r="D74" s="73" t="s">
        <v>141</v>
      </c>
      <c r="E74" s="73" t="s">
        <v>142</v>
      </c>
      <c r="F74" s="73">
        <v>1</v>
      </c>
      <c r="G74" s="73" t="s">
        <v>143</v>
      </c>
      <c r="H74" s="73" t="s">
        <v>6</v>
      </c>
      <c r="I74" s="73"/>
      <c r="J74" s="73"/>
      <c r="K74" s="73" t="s">
        <v>243</v>
      </c>
      <c r="L74" s="73" t="s">
        <v>222</v>
      </c>
      <c r="M74" s="73"/>
      <c r="N74" s="73"/>
      <c r="O74" s="73"/>
      <c r="P74" s="73"/>
      <c r="Q74" s="73"/>
      <c r="R74" s="73"/>
      <c r="S74" s="73"/>
      <c r="T74" s="73"/>
      <c r="U74" s="73"/>
      <c r="V74" s="73"/>
      <c r="W74" s="73"/>
      <c r="X74" s="73"/>
      <c r="Y74" s="73" t="s">
        <v>305</v>
      </c>
      <c r="Z74" s="73" t="s">
        <v>202</v>
      </c>
      <c r="AA74" s="73" t="s">
        <v>215</v>
      </c>
      <c r="AB74" s="73" t="s">
        <v>27</v>
      </c>
      <c r="AC74" s="73" t="s">
        <v>29</v>
      </c>
      <c r="AD74" s="73" t="s">
        <v>215</v>
      </c>
      <c r="AE74" s="73" t="s">
        <v>25</v>
      </c>
      <c r="AF74" s="73" t="s">
        <v>29</v>
      </c>
      <c r="AG74" s="73" t="s">
        <v>215</v>
      </c>
      <c r="AH74" s="73" t="s">
        <v>26</v>
      </c>
      <c r="AI74" s="73" t="s">
        <v>29</v>
      </c>
      <c r="AJ74" s="73" t="s">
        <v>215</v>
      </c>
      <c r="AK74" s="73"/>
      <c r="AL74" s="73"/>
      <c r="AM74" s="73"/>
      <c r="AN74" s="73"/>
      <c r="AO74" s="73"/>
      <c r="AP74" s="73"/>
      <c r="AQ74" s="73"/>
      <c r="AR74" s="73"/>
      <c r="AS74" s="73"/>
      <c r="AT74" s="73"/>
      <c r="AU74" s="73"/>
      <c r="AV74" s="73"/>
      <c r="AW74" s="73"/>
      <c r="AX74" s="73"/>
      <c r="AY74" s="73"/>
      <c r="AZ74" s="73"/>
      <c r="BA74" s="73"/>
      <c r="BB74" s="73"/>
      <c r="BC74" s="73"/>
      <c r="BD74" s="73"/>
      <c r="BE74" s="73"/>
      <c r="BF74" s="73"/>
      <c r="BG74" s="73"/>
      <c r="BH74" s="73" t="s">
        <v>215</v>
      </c>
      <c r="BI74" s="73" t="s">
        <v>215</v>
      </c>
      <c r="BJ74" s="73" t="s">
        <v>215</v>
      </c>
      <c r="BK74" s="73" t="s">
        <v>215</v>
      </c>
      <c r="BL74" s="73" t="s">
        <v>215</v>
      </c>
      <c r="BM74" s="73"/>
      <c r="BN74" s="73" t="s">
        <v>388</v>
      </c>
      <c r="BO74" s="10" t="s">
        <v>595</v>
      </c>
      <c r="BP74" s="74"/>
      <c r="BQ74" s="174"/>
      <c r="BR74" s="157" t="str">
        <f t="shared" ca="1" si="4"/>
        <v>0 VBÄ</v>
      </c>
      <c r="BS74" s="157" t="str">
        <f t="shared" ca="1" si="5"/>
        <v>0 bewertete Maßnahmen</v>
      </c>
      <c r="BT74" s="154" t="str">
        <f t="shared" si="7"/>
        <v>D</v>
      </c>
      <c r="BU74" s="154">
        <f t="shared" si="8"/>
        <v>2482</v>
      </c>
      <c r="BV74" s="154" t="str">
        <f t="shared" si="13"/>
        <v>'B) Berichte'!D2482</v>
      </c>
      <c r="BW74" s="154" t="str">
        <f t="shared" si="9"/>
        <v>G</v>
      </c>
      <c r="BX74" s="154">
        <f t="shared" si="10"/>
        <v>2509</v>
      </c>
      <c r="BY74" s="154" t="str">
        <f t="shared" si="14"/>
        <v>'B) Berichte'!G2509</v>
      </c>
      <c r="BZ74" s="154" t="str">
        <f t="shared" si="11"/>
        <v>f</v>
      </c>
      <c r="CA74" s="154">
        <f t="shared" si="12"/>
        <v>2484</v>
      </c>
      <c r="CB74" s="154" t="str">
        <f t="shared" si="15"/>
        <v>'B) Berichte'!f2484</v>
      </c>
    </row>
    <row r="75" spans="1:102" s="10" customFormat="1" x14ac:dyDescent="0.25">
      <c r="A75" s="159" t="s">
        <v>223</v>
      </c>
      <c r="B75" s="182" t="str">
        <f t="shared" si="16"/>
        <v>Quartalsberichte Personalstand - § 44 (10) +  § 4 (4) PersKapCoVo 2013</v>
      </c>
      <c r="C75" s="96">
        <v>43</v>
      </c>
      <c r="D75" s="73" t="s">
        <v>144</v>
      </c>
      <c r="E75" s="73" t="s">
        <v>145</v>
      </c>
      <c r="F75" s="73">
        <v>4</v>
      </c>
      <c r="G75" s="73" t="s">
        <v>146</v>
      </c>
      <c r="H75" s="73" t="s">
        <v>86</v>
      </c>
      <c r="I75" s="73"/>
      <c r="J75" s="73"/>
      <c r="K75" s="73" t="s">
        <v>648</v>
      </c>
      <c r="L75" s="73" t="s">
        <v>219</v>
      </c>
      <c r="M75" s="73"/>
      <c r="N75" s="73"/>
      <c r="O75" s="73"/>
      <c r="P75" s="73"/>
      <c r="Q75" s="73"/>
      <c r="R75" s="73"/>
      <c r="S75" s="73"/>
      <c r="T75" s="73"/>
      <c r="U75" s="73"/>
      <c r="V75" s="73"/>
      <c r="W75" s="73"/>
      <c r="X75" s="73"/>
      <c r="Y75" s="73" t="s">
        <v>305</v>
      </c>
      <c r="Z75" s="73" t="s">
        <v>202</v>
      </c>
      <c r="AA75" s="73" t="s">
        <v>6</v>
      </c>
      <c r="AB75" s="73" t="s">
        <v>27</v>
      </c>
      <c r="AC75" s="73" t="s">
        <v>29</v>
      </c>
      <c r="AD75" s="73" t="s">
        <v>6</v>
      </c>
      <c r="AE75" s="73" t="s">
        <v>25</v>
      </c>
      <c r="AF75" s="73" t="s">
        <v>29</v>
      </c>
      <c r="AG75" s="73" t="s">
        <v>6</v>
      </c>
      <c r="AH75" s="73" t="s">
        <v>26</v>
      </c>
      <c r="AI75" s="73" t="s">
        <v>29</v>
      </c>
      <c r="AJ75" s="73" t="s">
        <v>6</v>
      </c>
      <c r="AK75" s="73" t="s">
        <v>658</v>
      </c>
      <c r="AL75" s="73" t="s">
        <v>202</v>
      </c>
      <c r="AM75" s="73" t="s">
        <v>6</v>
      </c>
      <c r="AN75" s="73" t="s">
        <v>659</v>
      </c>
      <c r="AO75" s="73" t="s">
        <v>29</v>
      </c>
      <c r="AP75" s="73" t="s">
        <v>6</v>
      </c>
      <c r="AQ75" s="73" t="s">
        <v>654</v>
      </c>
      <c r="AR75" s="73" t="s">
        <v>202</v>
      </c>
      <c r="AS75" s="73" t="s">
        <v>201</v>
      </c>
      <c r="AT75" s="73" t="s">
        <v>655</v>
      </c>
      <c r="AU75" s="73" t="s">
        <v>29</v>
      </c>
      <c r="AV75" s="73" t="s">
        <v>201</v>
      </c>
      <c r="AW75" s="73"/>
      <c r="AX75" s="73"/>
      <c r="AY75" s="73"/>
      <c r="AZ75" s="73"/>
      <c r="BA75" s="73"/>
      <c r="BB75" s="73"/>
      <c r="BC75" s="73"/>
      <c r="BD75" s="73"/>
      <c r="BE75" s="73"/>
      <c r="BF75" s="73"/>
      <c r="BG75" s="73"/>
      <c r="BH75" s="73" t="s">
        <v>646</v>
      </c>
      <c r="BI75" s="73" t="s">
        <v>645</v>
      </c>
      <c r="BJ75" s="73" t="s">
        <v>212</v>
      </c>
      <c r="BK75" s="73" t="s">
        <v>214</v>
      </c>
      <c r="BL75" s="73" t="s">
        <v>680</v>
      </c>
      <c r="BM75" s="73"/>
      <c r="BN75" s="73" t="s">
        <v>388</v>
      </c>
      <c r="BO75" s="10" t="s">
        <v>629</v>
      </c>
      <c r="BP75" s="74" t="s">
        <v>576</v>
      </c>
      <c r="BQ75" s="174"/>
      <c r="BR75" s="157" t="str">
        <f t="shared" ca="1" si="4"/>
        <v>0 VBÄ</v>
      </c>
      <c r="BS75" s="157" t="str">
        <f t="shared" ca="1" si="5"/>
        <v>0 bewertete Maßnahmen</v>
      </c>
      <c r="BT75" s="154" t="str">
        <f t="shared" si="7"/>
        <v>D</v>
      </c>
      <c r="BU75" s="154">
        <f t="shared" si="8"/>
        <v>2522</v>
      </c>
      <c r="BV75" s="154" t="str">
        <f t="shared" si="13"/>
        <v>'B) Berichte'!D2522</v>
      </c>
      <c r="BW75" s="154" t="str">
        <f t="shared" si="9"/>
        <v>G</v>
      </c>
      <c r="BX75" s="154">
        <f t="shared" si="10"/>
        <v>2549</v>
      </c>
      <c r="BY75" s="154" t="str">
        <f t="shared" si="14"/>
        <v>'B) Berichte'!G2549</v>
      </c>
      <c r="BZ75" s="154" t="str">
        <f t="shared" si="11"/>
        <v>f</v>
      </c>
      <c r="CA75" s="154">
        <f t="shared" si="12"/>
        <v>2524</v>
      </c>
      <c r="CB75" s="154" t="str">
        <f t="shared" si="15"/>
        <v>'B) Berichte'!f2524</v>
      </c>
    </row>
    <row r="76" spans="1:102" s="10" customFormat="1" hidden="1" x14ac:dyDescent="0.25">
      <c r="A76" s="159" t="s">
        <v>223</v>
      </c>
      <c r="B76" s="182" t="str">
        <f t="shared" si="16"/>
        <v>Forderungen, Stundungen etc  - Bericht gem. § 47 (2) 2. Satz iVm § 121 (18)</v>
      </c>
      <c r="C76" s="96">
        <v>24</v>
      </c>
      <c r="D76" s="73" t="s">
        <v>101</v>
      </c>
      <c r="E76" s="73" t="s">
        <v>102</v>
      </c>
      <c r="F76" s="73">
        <v>1</v>
      </c>
      <c r="G76" s="73" t="s">
        <v>581</v>
      </c>
      <c r="H76" s="73" t="s">
        <v>0</v>
      </c>
      <c r="I76" s="73"/>
      <c r="J76" s="73"/>
      <c r="K76" s="73" t="s">
        <v>226</v>
      </c>
      <c r="L76" s="73" t="s">
        <v>219</v>
      </c>
      <c r="M76" s="73"/>
      <c r="N76" s="73"/>
      <c r="O76" s="73"/>
      <c r="P76" s="73"/>
      <c r="Q76" s="73"/>
      <c r="R76" s="73"/>
      <c r="S76" s="73"/>
      <c r="T76" s="73"/>
      <c r="U76" s="73"/>
      <c r="V76" s="73"/>
      <c r="W76" s="73"/>
      <c r="X76" s="73"/>
      <c r="Y76" s="73" t="s">
        <v>305</v>
      </c>
      <c r="Z76" s="73" t="s">
        <v>202</v>
      </c>
      <c r="AA76" s="73" t="s">
        <v>201</v>
      </c>
      <c r="AB76" s="73" t="s">
        <v>27</v>
      </c>
      <c r="AC76" s="73" t="s">
        <v>29</v>
      </c>
      <c r="AD76" s="73" t="s">
        <v>201</v>
      </c>
      <c r="AE76" s="73" t="s">
        <v>25</v>
      </c>
      <c r="AF76" s="73" t="s">
        <v>29</v>
      </c>
      <c r="AG76" s="73" t="s">
        <v>201</v>
      </c>
      <c r="AH76" s="73" t="s">
        <v>322</v>
      </c>
      <c r="AI76" s="73" t="s">
        <v>29</v>
      </c>
      <c r="AJ76" s="73" t="s">
        <v>201</v>
      </c>
      <c r="AK76" s="73"/>
      <c r="AL76" s="73"/>
      <c r="AM76" s="73"/>
      <c r="AN76" s="73"/>
      <c r="AO76" s="73"/>
      <c r="AP76" s="73"/>
      <c r="AQ76" s="73"/>
      <c r="AR76" s="73"/>
      <c r="AS76" s="73"/>
      <c r="AT76" s="73"/>
      <c r="AU76" s="73"/>
      <c r="AV76" s="73"/>
      <c r="AW76" s="73"/>
      <c r="AX76" s="73"/>
      <c r="AY76" s="73"/>
      <c r="AZ76" s="73"/>
      <c r="BA76" s="73"/>
      <c r="BB76" s="73"/>
      <c r="BC76" s="73"/>
      <c r="BD76" s="73"/>
      <c r="BE76" s="73"/>
      <c r="BF76" s="73"/>
      <c r="BG76" s="73"/>
      <c r="BH76" s="73" t="s">
        <v>201</v>
      </c>
      <c r="BI76" s="73" t="s">
        <v>201</v>
      </c>
      <c r="BJ76" s="73" t="s">
        <v>215</v>
      </c>
      <c r="BK76" s="73" t="s">
        <v>215</v>
      </c>
      <c r="BL76" s="73" t="s">
        <v>681</v>
      </c>
      <c r="BM76" s="73"/>
      <c r="BN76" s="73" t="s">
        <v>389</v>
      </c>
      <c r="BO76" s="10" t="s">
        <v>623</v>
      </c>
      <c r="BP76" s="74" t="s">
        <v>576</v>
      </c>
      <c r="BQ76" s="176"/>
      <c r="BR76" s="157" t="str">
        <f t="shared" ca="1" si="4"/>
        <v>0 VBÄ</v>
      </c>
      <c r="BS76" s="157" t="str">
        <f t="shared" ca="1" si="5"/>
        <v>0 bewertete Maßnahmen</v>
      </c>
      <c r="BT76" s="154" t="str">
        <f t="shared" si="7"/>
        <v>D</v>
      </c>
      <c r="BU76" s="154">
        <f t="shared" si="8"/>
        <v>2562</v>
      </c>
      <c r="BV76" s="154" t="str">
        <f t="shared" ref="BV76:BV83" si="17">CONCATENATE($BV$10,BT76,BU76)</f>
        <v>'B) Berichte'!D2562</v>
      </c>
      <c r="BW76" s="154" t="str">
        <f t="shared" si="9"/>
        <v>G</v>
      </c>
      <c r="BX76" s="154">
        <f t="shared" si="10"/>
        <v>2589</v>
      </c>
      <c r="BY76" s="154" t="str">
        <f t="shared" ref="BY76:BY83" si="18">CONCATENATE($BV$10,BW76,BX76)</f>
        <v>'B) Berichte'!G2589</v>
      </c>
      <c r="BZ76" s="154" t="str">
        <f t="shared" si="11"/>
        <v>f</v>
      </c>
      <c r="CA76" s="154">
        <f t="shared" si="12"/>
        <v>2564</v>
      </c>
      <c r="CB76" s="154" t="str">
        <f t="shared" ref="CB76:CB83" si="19">CONCATENATE($BV$10,BZ76,CA76)</f>
        <v>'B) Berichte'!f2564</v>
      </c>
    </row>
    <row r="77" spans="1:102" s="10" customFormat="1" x14ac:dyDescent="0.25">
      <c r="A77" s="159" t="s">
        <v>223</v>
      </c>
      <c r="B77" s="182" t="str">
        <f t="shared" si="16"/>
        <v>Ausgliederungsbericht - § 42 (5)</v>
      </c>
      <c r="C77" s="96">
        <v>28</v>
      </c>
      <c r="D77" s="73" t="s">
        <v>109</v>
      </c>
      <c r="E77" s="73" t="s">
        <v>110</v>
      </c>
      <c r="F77" s="73">
        <v>1</v>
      </c>
      <c r="G77" s="73" t="s">
        <v>111</v>
      </c>
      <c r="H77" s="73" t="s">
        <v>0</v>
      </c>
      <c r="I77" s="73"/>
      <c r="J77" s="73"/>
      <c r="K77" s="73" t="s">
        <v>218</v>
      </c>
      <c r="L77" s="73" t="s">
        <v>228</v>
      </c>
      <c r="M77" s="73"/>
      <c r="N77" s="73"/>
      <c r="O77" s="73"/>
      <c r="P77" s="73"/>
      <c r="Q77" s="73"/>
      <c r="R77" s="73"/>
      <c r="S77" s="73"/>
      <c r="T77" s="73"/>
      <c r="U77" s="73"/>
      <c r="V77" s="73"/>
      <c r="W77" s="73"/>
      <c r="X77" s="73"/>
      <c r="Y77" s="73" t="s">
        <v>229</v>
      </c>
      <c r="Z77" s="73" t="s">
        <v>202</v>
      </c>
      <c r="AA77" s="73" t="s">
        <v>201</v>
      </c>
      <c r="AB77" s="73" t="s">
        <v>230</v>
      </c>
      <c r="AC77" s="73" t="s">
        <v>202</v>
      </c>
      <c r="AD77" s="73" t="s">
        <v>201</v>
      </c>
      <c r="AE77" s="73" t="s">
        <v>231</v>
      </c>
      <c r="AF77" s="73" t="s">
        <v>202</v>
      </c>
      <c r="AG77" s="73" t="s">
        <v>201</v>
      </c>
      <c r="AH77" s="73" t="s">
        <v>232</v>
      </c>
      <c r="AI77" s="73" t="s">
        <v>202</v>
      </c>
      <c r="AJ77" s="73" t="s">
        <v>201</v>
      </c>
      <c r="AK77" s="73" t="s">
        <v>233</v>
      </c>
      <c r="AL77" s="73" t="s">
        <v>29</v>
      </c>
      <c r="AM77" s="73" t="s">
        <v>201</v>
      </c>
      <c r="AN77" s="73" t="s">
        <v>234</v>
      </c>
      <c r="AO77" s="73" t="s">
        <v>29</v>
      </c>
      <c r="AP77" s="73" t="s">
        <v>201</v>
      </c>
      <c r="AQ77" s="73" t="s">
        <v>235</v>
      </c>
      <c r="AR77" s="73" t="s">
        <v>29</v>
      </c>
      <c r="AS77" s="73" t="s">
        <v>201</v>
      </c>
      <c r="AT77" s="73" t="s">
        <v>682</v>
      </c>
      <c r="AU77" s="73" t="s">
        <v>29</v>
      </c>
      <c r="AV77" s="73" t="s">
        <v>201</v>
      </c>
      <c r="AW77" s="73" t="s">
        <v>683</v>
      </c>
      <c r="AX77" s="73" t="s">
        <v>202</v>
      </c>
      <c r="AY77" s="73" t="s">
        <v>201</v>
      </c>
      <c r="AZ77" s="73" t="s">
        <v>684</v>
      </c>
      <c r="BA77" s="73" t="s">
        <v>29</v>
      </c>
      <c r="BB77" s="73" t="s">
        <v>201</v>
      </c>
      <c r="BC77" s="73"/>
      <c r="BD77" s="73"/>
      <c r="BE77" s="73"/>
      <c r="BF77" s="73"/>
      <c r="BG77" s="73"/>
      <c r="BH77" s="73" t="s">
        <v>213</v>
      </c>
      <c r="BI77" s="73" t="s">
        <v>201</v>
      </c>
      <c r="BJ77" s="73" t="s">
        <v>215</v>
      </c>
      <c r="BK77" s="73" t="s">
        <v>212</v>
      </c>
      <c r="BL77" s="73" t="s">
        <v>660</v>
      </c>
      <c r="BM77" s="73"/>
      <c r="BN77" s="73" t="s">
        <v>389</v>
      </c>
      <c r="BO77" s="10" t="s">
        <v>623</v>
      </c>
      <c r="BP77" s="74" t="s">
        <v>576</v>
      </c>
      <c r="BQ77" s="174"/>
      <c r="BR77" s="157" t="str">
        <f t="shared" ref="BR77:BR83" ca="1" si="20">IF(B77=INDIRECT(BV77),INDIRECT(CB77),"k.A.")</f>
        <v>0 VBÄ</v>
      </c>
      <c r="BS77" s="157" t="str">
        <f t="shared" ref="BS77:BS83" ca="1" si="21">IF(B77=INDIRECT(BV77),INDIRECT(BY77),"k.A.")</f>
        <v>0 bewertete Maßnahmen</v>
      </c>
      <c r="BT77" s="154" t="str">
        <f t="shared" si="7"/>
        <v>D</v>
      </c>
      <c r="BU77" s="154">
        <f t="shared" si="8"/>
        <v>2602</v>
      </c>
      <c r="BV77" s="154" t="str">
        <f t="shared" si="17"/>
        <v>'B) Berichte'!D2602</v>
      </c>
      <c r="BW77" s="154" t="str">
        <f t="shared" si="9"/>
        <v>G</v>
      </c>
      <c r="BX77" s="154">
        <f t="shared" si="10"/>
        <v>2629</v>
      </c>
      <c r="BY77" s="154" t="str">
        <f t="shared" si="18"/>
        <v>'B) Berichte'!G2629</v>
      </c>
      <c r="BZ77" s="154" t="str">
        <f t="shared" si="11"/>
        <v>f</v>
      </c>
      <c r="CA77" s="154">
        <f t="shared" si="12"/>
        <v>2604</v>
      </c>
      <c r="CB77" s="154" t="str">
        <f t="shared" si="19"/>
        <v>'B) Berichte'!f2604</v>
      </c>
    </row>
    <row r="78" spans="1:102" s="10" customFormat="1" x14ac:dyDescent="0.25">
      <c r="A78" s="159" t="s">
        <v>223</v>
      </c>
      <c r="B78" s="182" t="str">
        <f t="shared" si="16"/>
        <v>Förderungsbericht - § 47 (3)</v>
      </c>
      <c r="C78" s="96">
        <v>33</v>
      </c>
      <c r="D78" s="73" t="s">
        <v>123</v>
      </c>
      <c r="E78" s="73" t="s">
        <v>124</v>
      </c>
      <c r="F78" s="73">
        <v>1</v>
      </c>
      <c r="G78" s="73" t="s">
        <v>125</v>
      </c>
      <c r="H78" s="73" t="s">
        <v>0</v>
      </c>
      <c r="I78" s="73"/>
      <c r="J78" s="73"/>
      <c r="K78" s="73" t="s">
        <v>226</v>
      </c>
      <c r="L78" s="73" t="s">
        <v>228</v>
      </c>
      <c r="M78" s="73"/>
      <c r="N78" s="73"/>
      <c r="O78" s="73"/>
      <c r="P78" s="73"/>
      <c r="Q78" s="73"/>
      <c r="R78" s="73"/>
      <c r="S78" s="73"/>
      <c r="T78" s="73"/>
      <c r="U78" s="73"/>
      <c r="V78" s="73"/>
      <c r="W78" s="73"/>
      <c r="X78" s="73"/>
      <c r="Y78" s="73" t="s">
        <v>305</v>
      </c>
      <c r="Z78" s="73" t="s">
        <v>202</v>
      </c>
      <c r="AA78" s="73" t="s">
        <v>212</v>
      </c>
      <c r="AB78" s="73" t="s">
        <v>568</v>
      </c>
      <c r="AC78" s="73" t="s">
        <v>29</v>
      </c>
      <c r="AD78" s="73" t="s">
        <v>212</v>
      </c>
      <c r="AE78" s="73" t="s">
        <v>25</v>
      </c>
      <c r="AF78" s="73" t="s">
        <v>29</v>
      </c>
      <c r="AG78" s="73" t="s">
        <v>212</v>
      </c>
      <c r="AH78" s="73" t="s">
        <v>569</v>
      </c>
      <c r="AI78" s="73" t="s">
        <v>29</v>
      </c>
      <c r="AJ78" s="73" t="s">
        <v>212</v>
      </c>
      <c r="AK78" s="73" t="s">
        <v>570</v>
      </c>
      <c r="AL78" s="73" t="s">
        <v>29</v>
      </c>
      <c r="AM78" s="73" t="s">
        <v>201</v>
      </c>
      <c r="AN78" s="73" t="s">
        <v>571</v>
      </c>
      <c r="AO78" s="73" t="s">
        <v>29</v>
      </c>
      <c r="AP78" s="73" t="s">
        <v>201</v>
      </c>
      <c r="AQ78" s="73" t="s">
        <v>572</v>
      </c>
      <c r="AR78" s="73" t="s">
        <v>29</v>
      </c>
      <c r="AS78" s="73" t="s">
        <v>201</v>
      </c>
      <c r="AT78" s="73"/>
      <c r="AU78" s="73"/>
      <c r="AV78" s="73"/>
      <c r="AW78" s="73"/>
      <c r="AX78" s="73"/>
      <c r="AY78" s="73"/>
      <c r="AZ78" s="73"/>
      <c r="BA78" s="73"/>
      <c r="BB78" s="73"/>
      <c r="BC78" s="73"/>
      <c r="BD78" s="73"/>
      <c r="BE78" s="73"/>
      <c r="BF78" s="73"/>
      <c r="BG78" s="73"/>
      <c r="BH78" s="73" t="s">
        <v>213</v>
      </c>
      <c r="BI78" s="73" t="s">
        <v>213</v>
      </c>
      <c r="BJ78" s="73" t="s">
        <v>215</v>
      </c>
      <c r="BK78" s="73" t="s">
        <v>212</v>
      </c>
      <c r="BL78" s="73" t="s">
        <v>220</v>
      </c>
      <c r="BM78" s="73"/>
      <c r="BN78" s="73" t="s">
        <v>389</v>
      </c>
      <c r="BO78" s="10" t="s">
        <v>623</v>
      </c>
      <c r="BP78" s="74" t="s">
        <v>575</v>
      </c>
      <c r="BQ78" s="174"/>
      <c r="BR78" s="157" t="str">
        <f t="shared" ca="1" si="20"/>
        <v>0 VBÄ</v>
      </c>
      <c r="BS78" s="157" t="str">
        <f t="shared" ca="1" si="21"/>
        <v>0 bewertete Maßnahmen</v>
      </c>
      <c r="BT78" s="154" t="str">
        <f t="shared" ref="BT78:BT83" si="22">BT77</f>
        <v>D</v>
      </c>
      <c r="BU78" s="154">
        <f t="shared" ref="BU78:BU83" si="23">BU77+40</f>
        <v>2642</v>
      </c>
      <c r="BV78" s="154" t="str">
        <f t="shared" si="17"/>
        <v>'B) Berichte'!D2642</v>
      </c>
      <c r="BW78" s="154" t="str">
        <f t="shared" ref="BW78:BW83" si="24">BW77</f>
        <v>G</v>
      </c>
      <c r="BX78" s="154">
        <f t="shared" ref="BX78:BX83" si="25">BX77+40</f>
        <v>2669</v>
      </c>
      <c r="BY78" s="154" t="str">
        <f t="shared" si="18"/>
        <v>'B) Berichte'!G2669</v>
      </c>
      <c r="BZ78" s="154" t="str">
        <f t="shared" ref="BZ78:BZ83" si="26">BZ77</f>
        <v>f</v>
      </c>
      <c r="CA78" s="154">
        <f t="shared" ref="CA78:CA83" si="27">CA77+40</f>
        <v>2644</v>
      </c>
      <c r="CB78" s="154" t="str">
        <f t="shared" si="19"/>
        <v>'B) Berichte'!f2644</v>
      </c>
    </row>
    <row r="79" spans="1:102" s="10" customFormat="1" hidden="1" x14ac:dyDescent="0.25">
      <c r="A79" s="159" t="s">
        <v>223</v>
      </c>
      <c r="B79" s="182" t="str">
        <f t="shared" si="16"/>
        <v>Finanzschulden und Währungstauschverträge - § 78 (5)</v>
      </c>
      <c r="C79" s="96">
        <v>36</v>
      </c>
      <c r="D79" s="73" t="s">
        <v>131</v>
      </c>
      <c r="E79" s="73" t="s">
        <v>129</v>
      </c>
      <c r="F79" s="73">
        <v>1</v>
      </c>
      <c r="G79" s="73" t="s">
        <v>132</v>
      </c>
      <c r="H79" s="73" t="s">
        <v>0</v>
      </c>
      <c r="I79" s="73"/>
      <c r="J79" s="73"/>
      <c r="K79" s="73" t="s">
        <v>218</v>
      </c>
      <c r="L79" s="73" t="s">
        <v>228</v>
      </c>
      <c r="M79" s="73"/>
      <c r="N79" s="73"/>
      <c r="O79" s="73"/>
      <c r="P79" s="73"/>
      <c r="Q79" s="73"/>
      <c r="R79" s="73"/>
      <c r="S79" s="73"/>
      <c r="T79" s="73"/>
      <c r="U79" s="73"/>
      <c r="V79" s="73"/>
      <c r="W79" s="73"/>
      <c r="X79" s="73"/>
      <c r="Y79" s="73" t="s">
        <v>305</v>
      </c>
      <c r="Z79" s="73" t="s">
        <v>202</v>
      </c>
      <c r="AA79" s="73" t="s">
        <v>201</v>
      </c>
      <c r="AB79" s="73" t="s">
        <v>27</v>
      </c>
      <c r="AC79" s="73" t="s">
        <v>29</v>
      </c>
      <c r="AD79" s="73" t="s">
        <v>201</v>
      </c>
      <c r="AE79" s="73" t="s">
        <v>25</v>
      </c>
      <c r="AF79" s="73" t="s">
        <v>29</v>
      </c>
      <c r="AG79" s="73" t="s">
        <v>201</v>
      </c>
      <c r="AH79" s="73" t="s">
        <v>26</v>
      </c>
      <c r="AI79" s="73" t="s">
        <v>29</v>
      </c>
      <c r="AJ79" s="73" t="s">
        <v>201</v>
      </c>
      <c r="AK79" s="73" t="s">
        <v>685</v>
      </c>
      <c r="AL79" s="73" t="s">
        <v>202</v>
      </c>
      <c r="AM79" s="73" t="s">
        <v>201</v>
      </c>
      <c r="AN79" s="73" t="s">
        <v>686</v>
      </c>
      <c r="AO79" s="73" t="s">
        <v>29</v>
      </c>
      <c r="AP79" s="73" t="s">
        <v>201</v>
      </c>
      <c r="AQ79" s="73"/>
      <c r="AR79" s="73"/>
      <c r="AS79" s="73"/>
      <c r="AT79" s="73"/>
      <c r="AU79" s="73"/>
      <c r="AV79" s="73"/>
      <c r="AW79" s="73"/>
      <c r="AX79" s="73"/>
      <c r="AY79" s="73"/>
      <c r="AZ79" s="73"/>
      <c r="BA79" s="73"/>
      <c r="BB79" s="73"/>
      <c r="BC79" s="73"/>
      <c r="BD79" s="73"/>
      <c r="BE79" s="73"/>
      <c r="BF79" s="73"/>
      <c r="BG79" s="73"/>
      <c r="BH79" s="73" t="s">
        <v>201</v>
      </c>
      <c r="BI79" s="73" t="s">
        <v>201</v>
      </c>
      <c r="BJ79" s="73" t="s">
        <v>215</v>
      </c>
      <c r="BK79" s="73" t="s">
        <v>215</v>
      </c>
      <c r="BL79" s="73" t="s">
        <v>660</v>
      </c>
      <c r="BM79" s="73"/>
      <c r="BN79" s="73" t="s">
        <v>389</v>
      </c>
      <c r="BO79" s="10" t="s">
        <v>623</v>
      </c>
      <c r="BP79" s="74" t="s">
        <v>576</v>
      </c>
      <c r="BQ79" s="174"/>
      <c r="BR79" s="157" t="str">
        <f t="shared" ca="1" si="20"/>
        <v>0 VBÄ</v>
      </c>
      <c r="BS79" s="157" t="str">
        <f t="shared" ca="1" si="21"/>
        <v>0 bewertete Maßnahmen</v>
      </c>
      <c r="BT79" s="154" t="str">
        <f t="shared" si="22"/>
        <v>D</v>
      </c>
      <c r="BU79" s="154">
        <f t="shared" si="23"/>
        <v>2682</v>
      </c>
      <c r="BV79" s="154" t="str">
        <f t="shared" si="17"/>
        <v>'B) Berichte'!D2682</v>
      </c>
      <c r="BW79" s="154" t="str">
        <f t="shared" si="24"/>
        <v>G</v>
      </c>
      <c r="BX79" s="154">
        <f t="shared" si="25"/>
        <v>2709</v>
      </c>
      <c r="BY79" s="154" t="str">
        <f t="shared" si="18"/>
        <v>'B) Berichte'!G2709</v>
      </c>
      <c r="BZ79" s="154" t="str">
        <f t="shared" si="26"/>
        <v>f</v>
      </c>
      <c r="CA79" s="154">
        <f t="shared" si="27"/>
        <v>2684</v>
      </c>
      <c r="CB79" s="154" t="str">
        <f t="shared" si="19"/>
        <v>'B) Berichte'!f2684</v>
      </c>
    </row>
    <row r="80" spans="1:102" s="10" customFormat="1" x14ac:dyDescent="0.25">
      <c r="A80" s="159" t="s">
        <v>223</v>
      </c>
      <c r="B80" s="182" t="str">
        <f t="shared" si="16"/>
        <v>Erstellung Gesamtanbotsliste für Sachgüterübertragungen  - § 9 (1)  u. (2)  Sachgüterübertragungsverordnung</v>
      </c>
      <c r="C80" s="96">
        <v>37</v>
      </c>
      <c r="D80" s="73" t="s">
        <v>694</v>
      </c>
      <c r="E80" s="73" t="s">
        <v>133</v>
      </c>
      <c r="F80" s="73">
        <v>4</v>
      </c>
      <c r="G80" s="73" t="s">
        <v>695</v>
      </c>
      <c r="H80" s="73" t="s">
        <v>0</v>
      </c>
      <c r="I80" s="73"/>
      <c r="J80" s="73"/>
      <c r="K80" s="73" t="s">
        <v>120</v>
      </c>
      <c r="L80" s="73" t="s">
        <v>222</v>
      </c>
      <c r="M80" s="73"/>
      <c r="N80" s="73"/>
      <c r="O80" s="73"/>
      <c r="P80" s="73"/>
      <c r="Q80" s="73"/>
      <c r="R80" s="73"/>
      <c r="S80" s="73"/>
      <c r="T80" s="73"/>
      <c r="U80" s="73"/>
      <c r="V80" s="73"/>
      <c r="W80" s="73"/>
      <c r="X80" s="73"/>
      <c r="Y80" s="73" t="s">
        <v>573</v>
      </c>
      <c r="Z80" s="73" t="s">
        <v>29</v>
      </c>
      <c r="AA80" s="73" t="s">
        <v>212</v>
      </c>
      <c r="AB80" s="73" t="s">
        <v>27</v>
      </c>
      <c r="AC80" s="73" t="s">
        <v>29</v>
      </c>
      <c r="AD80" s="73" t="s">
        <v>212</v>
      </c>
      <c r="AE80" s="73" t="s">
        <v>25</v>
      </c>
      <c r="AF80" s="73" t="s">
        <v>29</v>
      </c>
      <c r="AG80" s="73" t="s">
        <v>212</v>
      </c>
      <c r="AH80" s="73" t="s">
        <v>574</v>
      </c>
      <c r="AI80" s="73" t="s">
        <v>29</v>
      </c>
      <c r="AJ80" s="73" t="s">
        <v>212</v>
      </c>
      <c r="AK80" s="73" t="s">
        <v>305</v>
      </c>
      <c r="AL80" s="73" t="s">
        <v>202</v>
      </c>
      <c r="AM80" s="73" t="s">
        <v>201</v>
      </c>
      <c r="AN80" s="73" t="s">
        <v>27</v>
      </c>
      <c r="AO80" s="73" t="s">
        <v>29</v>
      </c>
      <c r="AP80" s="73" t="s">
        <v>201</v>
      </c>
      <c r="AQ80" s="73" t="s">
        <v>25</v>
      </c>
      <c r="AR80" s="73" t="s">
        <v>29</v>
      </c>
      <c r="AS80" s="73" t="s">
        <v>201</v>
      </c>
      <c r="AT80" s="73" t="s">
        <v>26</v>
      </c>
      <c r="AU80" s="73" t="s">
        <v>29</v>
      </c>
      <c r="AV80" s="73" t="s">
        <v>201</v>
      </c>
      <c r="AW80" s="73"/>
      <c r="AX80" s="73"/>
      <c r="AY80" s="73"/>
      <c r="AZ80" s="73"/>
      <c r="BA80" s="73"/>
      <c r="BB80" s="73"/>
      <c r="BC80" s="73"/>
      <c r="BD80" s="73"/>
      <c r="BE80" s="73"/>
      <c r="BF80" s="73"/>
      <c r="BG80" s="73"/>
      <c r="BH80" s="73" t="s">
        <v>213</v>
      </c>
      <c r="BI80" s="73" t="s">
        <v>213</v>
      </c>
      <c r="BJ80" s="73" t="s">
        <v>212</v>
      </c>
      <c r="BK80" s="73" t="s">
        <v>212</v>
      </c>
      <c r="BL80" s="73" t="s">
        <v>662</v>
      </c>
      <c r="BM80" s="73"/>
      <c r="BN80" s="73" t="s">
        <v>389</v>
      </c>
      <c r="BO80" s="10" t="s">
        <v>629</v>
      </c>
      <c r="BP80" s="74" t="s">
        <v>576</v>
      </c>
      <c r="BQ80" s="173"/>
      <c r="BR80" s="157" t="str">
        <f t="shared" ca="1" si="20"/>
        <v>0 VBÄ</v>
      </c>
      <c r="BS80" s="157" t="str">
        <f t="shared" ca="1" si="21"/>
        <v>0 bewertete Maßnahmen</v>
      </c>
      <c r="BT80" s="154" t="str">
        <f t="shared" si="22"/>
        <v>D</v>
      </c>
      <c r="BU80" s="154">
        <f t="shared" si="23"/>
        <v>2722</v>
      </c>
      <c r="BV80" s="154" t="str">
        <f t="shared" si="17"/>
        <v>'B) Berichte'!D2722</v>
      </c>
      <c r="BW80" s="154" t="str">
        <f t="shared" si="24"/>
        <v>G</v>
      </c>
      <c r="BX80" s="154">
        <f t="shared" si="25"/>
        <v>2749</v>
      </c>
      <c r="BY80" s="154" t="str">
        <f t="shared" si="18"/>
        <v>'B) Berichte'!G2749</v>
      </c>
      <c r="BZ80" s="154" t="str">
        <f t="shared" si="26"/>
        <v>f</v>
      </c>
      <c r="CA80" s="154">
        <f t="shared" si="27"/>
        <v>2724</v>
      </c>
      <c r="CB80" s="154" t="str">
        <f t="shared" si="19"/>
        <v>'B) Berichte'!f2724</v>
      </c>
    </row>
    <row r="81" spans="1:80" s="10" customFormat="1" x14ac:dyDescent="0.25">
      <c r="A81" s="159" t="s">
        <v>223</v>
      </c>
      <c r="B81" s="182" t="str">
        <f t="shared" si="16"/>
        <v>Forderungen, Raten etc. - Bericht gem. § 73 (1)</v>
      </c>
      <c r="C81" s="96">
        <v>48</v>
      </c>
      <c r="D81" s="73" t="s">
        <v>157</v>
      </c>
      <c r="E81" s="73" t="s">
        <v>129</v>
      </c>
      <c r="F81" s="73">
        <v>1</v>
      </c>
      <c r="G81" s="73" t="s">
        <v>582</v>
      </c>
      <c r="H81" s="73" t="s">
        <v>23</v>
      </c>
      <c r="I81" s="73"/>
      <c r="J81" s="73"/>
      <c r="K81" s="73" t="s">
        <v>0</v>
      </c>
      <c r="L81" s="73" t="s">
        <v>228</v>
      </c>
      <c r="M81" s="73"/>
      <c r="N81" s="73"/>
      <c r="O81" s="73"/>
      <c r="P81" s="73"/>
      <c r="Q81" s="73"/>
      <c r="R81" s="73"/>
      <c r="S81" s="73"/>
      <c r="T81" s="73"/>
      <c r="U81" s="73"/>
      <c r="V81" s="73"/>
      <c r="W81" s="73"/>
      <c r="X81" s="73"/>
      <c r="Y81" s="73" t="s">
        <v>336</v>
      </c>
      <c r="Z81" s="73" t="s">
        <v>29</v>
      </c>
      <c r="AA81" s="73" t="s">
        <v>212</v>
      </c>
      <c r="AB81" s="73" t="s">
        <v>337</v>
      </c>
      <c r="AC81" s="73" t="s">
        <v>29</v>
      </c>
      <c r="AD81" s="73" t="s">
        <v>212</v>
      </c>
      <c r="AE81" s="73" t="s">
        <v>687</v>
      </c>
      <c r="AF81" s="73" t="s">
        <v>29</v>
      </c>
      <c r="AG81" s="73" t="s">
        <v>212</v>
      </c>
      <c r="AH81" s="73" t="s">
        <v>338</v>
      </c>
      <c r="AI81" s="73" t="s">
        <v>29</v>
      </c>
      <c r="AJ81" s="73" t="s">
        <v>212</v>
      </c>
      <c r="AK81" s="73" t="s">
        <v>339</v>
      </c>
      <c r="AL81" s="73" t="s">
        <v>29</v>
      </c>
      <c r="AM81" s="73" t="s">
        <v>212</v>
      </c>
      <c r="AN81" s="73"/>
      <c r="AO81" s="73"/>
      <c r="AP81" s="73"/>
      <c r="AQ81" s="73"/>
      <c r="AR81" s="73"/>
      <c r="AS81" s="73"/>
      <c r="AT81" s="73"/>
      <c r="AU81" s="73"/>
      <c r="AV81" s="73"/>
      <c r="AW81" s="73"/>
      <c r="AX81" s="73"/>
      <c r="AY81" s="73"/>
      <c r="AZ81" s="73"/>
      <c r="BA81" s="73"/>
      <c r="BB81" s="73"/>
      <c r="BC81" s="73"/>
      <c r="BD81" s="73"/>
      <c r="BE81" s="73"/>
      <c r="BF81" s="73"/>
      <c r="BG81" s="73"/>
      <c r="BH81" s="73" t="s">
        <v>212</v>
      </c>
      <c r="BI81" s="73" t="s">
        <v>212</v>
      </c>
      <c r="BJ81" s="73" t="s">
        <v>215</v>
      </c>
      <c r="BK81" s="73" t="s">
        <v>212</v>
      </c>
      <c r="BL81" s="73" t="s">
        <v>668</v>
      </c>
      <c r="BM81" s="73"/>
      <c r="BN81" s="73" t="s">
        <v>389</v>
      </c>
      <c r="BO81" s="10" t="s">
        <v>623</v>
      </c>
      <c r="BP81" s="74"/>
      <c r="BQ81" s="174"/>
      <c r="BR81" s="157" t="str">
        <f t="shared" ca="1" si="20"/>
        <v>0 VBÄ</v>
      </c>
      <c r="BS81" s="157" t="str">
        <f t="shared" ca="1" si="21"/>
        <v>0 bewertete Maßnahmen</v>
      </c>
      <c r="BT81" s="154" t="str">
        <f t="shared" si="22"/>
        <v>D</v>
      </c>
      <c r="BU81" s="154">
        <f t="shared" si="23"/>
        <v>2762</v>
      </c>
      <c r="BV81" s="154" t="str">
        <f t="shared" si="17"/>
        <v>'B) Berichte'!D2762</v>
      </c>
      <c r="BW81" s="154" t="str">
        <f t="shared" si="24"/>
        <v>G</v>
      </c>
      <c r="BX81" s="154">
        <f t="shared" si="25"/>
        <v>2789</v>
      </c>
      <c r="BY81" s="154" t="str">
        <f t="shared" si="18"/>
        <v>'B) Berichte'!G2789</v>
      </c>
      <c r="BZ81" s="154" t="str">
        <f t="shared" si="26"/>
        <v>f</v>
      </c>
      <c r="CA81" s="154">
        <f t="shared" si="27"/>
        <v>2764</v>
      </c>
      <c r="CB81" s="154" t="str">
        <f t="shared" si="19"/>
        <v>'B) Berichte'!f2764</v>
      </c>
    </row>
    <row r="82" spans="1:80" s="10" customFormat="1" hidden="1" x14ac:dyDescent="0.25">
      <c r="A82" s="159" t="s">
        <v>223</v>
      </c>
      <c r="B82" s="182" t="str">
        <f t="shared" ref="B82:B83" si="28">CONCATENATE(D82," - ",G82)</f>
        <v>Erstellung Anbotsliste für Sachgüterübertragungen (HHLO an BMF) - § 9 (2) Sachgüterübertragungsverordnung</v>
      </c>
      <c r="C82" s="96">
        <v>53</v>
      </c>
      <c r="D82" s="73" t="s">
        <v>567</v>
      </c>
      <c r="E82" s="73" t="s">
        <v>166</v>
      </c>
      <c r="F82" s="73">
        <v>4</v>
      </c>
      <c r="G82" s="73" t="s">
        <v>167</v>
      </c>
      <c r="H82" s="73" t="s">
        <v>23</v>
      </c>
      <c r="I82" s="73"/>
      <c r="J82" s="73"/>
      <c r="K82" s="73" t="s">
        <v>0</v>
      </c>
      <c r="L82" s="73" t="s">
        <v>222</v>
      </c>
      <c r="M82" s="73"/>
      <c r="N82" s="73"/>
      <c r="O82" s="73"/>
      <c r="P82" s="73"/>
      <c r="Q82" s="73"/>
      <c r="R82" s="73"/>
      <c r="S82" s="73"/>
      <c r="T82" s="73"/>
      <c r="U82" s="73"/>
      <c r="V82" s="73"/>
      <c r="W82" s="73"/>
      <c r="X82" s="73"/>
      <c r="Y82" s="73" t="s">
        <v>305</v>
      </c>
      <c r="Z82" s="73" t="s">
        <v>202</v>
      </c>
      <c r="AA82" s="73" t="s">
        <v>215</v>
      </c>
      <c r="AB82" s="73" t="s">
        <v>27</v>
      </c>
      <c r="AC82" s="73" t="s">
        <v>29</v>
      </c>
      <c r="AD82" s="73" t="s">
        <v>215</v>
      </c>
      <c r="AE82" s="73" t="s">
        <v>25</v>
      </c>
      <c r="AF82" s="73" t="s">
        <v>29</v>
      </c>
      <c r="AG82" s="73" t="s">
        <v>215</v>
      </c>
      <c r="AH82" s="73" t="s">
        <v>26</v>
      </c>
      <c r="AI82" s="73" t="s">
        <v>29</v>
      </c>
      <c r="AJ82" s="73" t="s">
        <v>215</v>
      </c>
      <c r="AK82" s="73"/>
      <c r="AL82" s="73"/>
      <c r="AM82" s="73"/>
      <c r="AN82" s="73"/>
      <c r="AO82" s="73"/>
      <c r="AP82" s="73"/>
      <c r="AQ82" s="73"/>
      <c r="AR82" s="73"/>
      <c r="AS82" s="73"/>
      <c r="AT82" s="73"/>
      <c r="AU82" s="73"/>
      <c r="AV82" s="73"/>
      <c r="AW82" s="73"/>
      <c r="AX82" s="73"/>
      <c r="AY82" s="73"/>
      <c r="AZ82" s="73"/>
      <c r="BA82" s="73"/>
      <c r="BB82" s="73"/>
      <c r="BC82" s="73"/>
      <c r="BD82" s="73"/>
      <c r="BE82" s="73"/>
      <c r="BF82" s="73"/>
      <c r="BG82" s="73"/>
      <c r="BH82" s="73" t="s">
        <v>215</v>
      </c>
      <c r="BI82" s="73" t="s">
        <v>215</v>
      </c>
      <c r="BJ82" s="73" t="s">
        <v>215</v>
      </c>
      <c r="BK82" s="73" t="s">
        <v>215</v>
      </c>
      <c r="BL82" s="73" t="s">
        <v>215</v>
      </c>
      <c r="BM82" s="73"/>
      <c r="BN82" s="73" t="s">
        <v>389</v>
      </c>
      <c r="BO82" s="10" t="s">
        <v>595</v>
      </c>
      <c r="BP82" s="74"/>
      <c r="BQ82" s="173"/>
      <c r="BR82" s="157" t="str">
        <f t="shared" ca="1" si="20"/>
        <v>0 VBÄ</v>
      </c>
      <c r="BS82" s="157" t="str">
        <f t="shared" ca="1" si="21"/>
        <v>0 bewertete Maßnahmen</v>
      </c>
      <c r="BT82" s="154" t="str">
        <f t="shared" si="22"/>
        <v>D</v>
      </c>
      <c r="BU82" s="154">
        <f t="shared" si="23"/>
        <v>2802</v>
      </c>
      <c r="BV82" s="154" t="str">
        <f t="shared" si="17"/>
        <v>'B) Berichte'!D2802</v>
      </c>
      <c r="BW82" s="154" t="str">
        <f t="shared" si="24"/>
        <v>G</v>
      </c>
      <c r="BX82" s="154">
        <f t="shared" si="25"/>
        <v>2829</v>
      </c>
      <c r="BY82" s="154" t="str">
        <f t="shared" si="18"/>
        <v>'B) Berichte'!G2829</v>
      </c>
      <c r="BZ82" s="154" t="str">
        <f t="shared" si="26"/>
        <v>f</v>
      </c>
      <c r="CA82" s="154">
        <f t="shared" si="27"/>
        <v>2804</v>
      </c>
      <c r="CB82" s="154" t="str">
        <f t="shared" si="19"/>
        <v>'B) Berichte'!f2804</v>
      </c>
    </row>
    <row r="83" spans="1:80" s="10" customFormat="1" hidden="1" x14ac:dyDescent="0.25">
      <c r="A83" s="159" t="s">
        <v>223</v>
      </c>
      <c r="B83" s="182" t="str">
        <f t="shared" si="28"/>
        <v>Abschluss von Versicherungsverträgen durch die Bundesverwaltung - § 6; § 70 Abs. 5 BHG 2013</v>
      </c>
      <c r="C83" s="96">
        <v>57</v>
      </c>
      <c r="D83" s="73" t="s">
        <v>172</v>
      </c>
      <c r="E83" s="73" t="s">
        <v>173</v>
      </c>
      <c r="F83" s="73">
        <v>1</v>
      </c>
      <c r="G83" s="73" t="s">
        <v>174</v>
      </c>
      <c r="H83" s="73" t="s">
        <v>23</v>
      </c>
      <c r="I83" s="73"/>
      <c r="J83" s="73"/>
      <c r="K83" s="73" t="s">
        <v>0</v>
      </c>
      <c r="L83" s="73" t="s">
        <v>228</v>
      </c>
      <c r="M83" s="73"/>
      <c r="N83" s="73"/>
      <c r="O83" s="73"/>
      <c r="P83" s="73"/>
      <c r="Q83" s="73"/>
      <c r="R83" s="73"/>
      <c r="S83" s="73"/>
      <c r="T83" s="73"/>
      <c r="U83" s="73"/>
      <c r="V83" s="73"/>
      <c r="W83" s="73"/>
      <c r="X83" s="73"/>
      <c r="Y83" s="73" t="s">
        <v>305</v>
      </c>
      <c r="Z83" s="73" t="s">
        <v>202</v>
      </c>
      <c r="AA83" s="73" t="s">
        <v>215</v>
      </c>
      <c r="AB83" s="73" t="s">
        <v>27</v>
      </c>
      <c r="AC83" s="73" t="s">
        <v>29</v>
      </c>
      <c r="AD83" s="73" t="s">
        <v>215</v>
      </c>
      <c r="AE83" s="73" t="s">
        <v>25</v>
      </c>
      <c r="AF83" s="73" t="s">
        <v>29</v>
      </c>
      <c r="AG83" s="73" t="s">
        <v>215</v>
      </c>
      <c r="AH83" s="73" t="s">
        <v>26</v>
      </c>
      <c r="AI83" s="73" t="s">
        <v>29</v>
      </c>
      <c r="AJ83" s="73" t="s">
        <v>215</v>
      </c>
      <c r="AK83" s="73"/>
      <c r="AL83" s="73"/>
      <c r="AM83" s="73"/>
      <c r="AN83" s="73"/>
      <c r="AO83" s="73"/>
      <c r="AP83" s="73"/>
      <c r="AQ83" s="73"/>
      <c r="AR83" s="73"/>
      <c r="AS83" s="73"/>
      <c r="AT83" s="73"/>
      <c r="AU83" s="73"/>
      <c r="AV83" s="73"/>
      <c r="AW83" s="73"/>
      <c r="AX83" s="73"/>
      <c r="AY83" s="73"/>
      <c r="AZ83" s="73"/>
      <c r="BA83" s="73"/>
      <c r="BB83" s="73"/>
      <c r="BC83" s="73"/>
      <c r="BD83" s="73"/>
      <c r="BE83" s="73"/>
      <c r="BF83" s="73"/>
      <c r="BG83" s="73"/>
      <c r="BH83" s="73" t="s">
        <v>215</v>
      </c>
      <c r="BI83" s="73" t="s">
        <v>215</v>
      </c>
      <c r="BJ83" s="73" t="s">
        <v>215</v>
      </c>
      <c r="BK83" s="73" t="s">
        <v>215</v>
      </c>
      <c r="BL83" s="73" t="s">
        <v>215</v>
      </c>
      <c r="BM83" s="73"/>
      <c r="BN83" s="73" t="s">
        <v>389</v>
      </c>
      <c r="BO83" s="10" t="s">
        <v>595</v>
      </c>
      <c r="BP83" s="74"/>
      <c r="BQ83" s="174"/>
      <c r="BR83" s="157" t="str">
        <f t="shared" ca="1" si="20"/>
        <v>0 VBÄ</v>
      </c>
      <c r="BS83" s="157" t="str">
        <f t="shared" ca="1" si="21"/>
        <v>0 bewertete Maßnahmen</v>
      </c>
      <c r="BT83" s="154" t="str">
        <f t="shared" si="22"/>
        <v>D</v>
      </c>
      <c r="BU83" s="154">
        <f t="shared" si="23"/>
        <v>2842</v>
      </c>
      <c r="BV83" s="154" t="str">
        <f t="shared" si="17"/>
        <v>'B) Berichte'!D2842</v>
      </c>
      <c r="BW83" s="154" t="str">
        <f t="shared" si="24"/>
        <v>G</v>
      </c>
      <c r="BX83" s="154">
        <f t="shared" si="25"/>
        <v>2869</v>
      </c>
      <c r="BY83" s="154" t="str">
        <f t="shared" si="18"/>
        <v>'B) Berichte'!G2869</v>
      </c>
      <c r="BZ83" s="154" t="str">
        <f t="shared" si="26"/>
        <v>f</v>
      </c>
      <c r="CA83" s="154">
        <f t="shared" si="27"/>
        <v>2844</v>
      </c>
      <c r="CB83" s="154" t="str">
        <f t="shared" si="19"/>
        <v>'B) Berichte'!f2844</v>
      </c>
    </row>
    <row r="84" spans="1:80" s="10" customFormat="1" x14ac:dyDescent="0.25">
      <c r="A84" s="74"/>
      <c r="B84" s="13">
        <f>SUBTOTAL(103,B12:B83)</f>
        <v>24</v>
      </c>
      <c r="C84" s="181" t="s">
        <v>199</v>
      </c>
      <c r="D84" s="72">
        <f>SUBTOTAL(103,D12:D83)</f>
        <v>24</v>
      </c>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s="4"/>
      <c r="BU84" s="9"/>
      <c r="BV84" s="9"/>
      <c r="BW84" s="9"/>
    </row>
    <row r="85" spans="1:80" s="10" customFormat="1" x14ac:dyDescent="0.25">
      <c r="A85" s="74"/>
      <c r="B85" s="93" t="s">
        <v>467</v>
      </c>
      <c r="BT85" s="9"/>
      <c r="BU85" s="9"/>
      <c r="BV85" s="9"/>
      <c r="BW85" s="9"/>
    </row>
    <row r="86" spans="1:80" s="10" customFormat="1" ht="7.5" customHeight="1" x14ac:dyDescent="0.25">
      <c r="A86" s="74"/>
      <c r="B86" s="93"/>
      <c r="BT86" s="9"/>
      <c r="BU86" s="9"/>
      <c r="BV86" s="9"/>
      <c r="BW86" s="9"/>
    </row>
    <row r="87" spans="1:80" s="10" customFormat="1" ht="18.75" x14ac:dyDescent="0.25">
      <c r="A87" s="74"/>
      <c r="B87" s="64" t="str">
        <f>CONCATENATE("Tabellenblatt ",'C) Weitere Themen'!B2," ",'C) Weitere Themen'!C2)</f>
        <v>Tabellenblatt C) Weitere Themen</v>
      </c>
      <c r="BT87" s="9"/>
      <c r="BU87" s="9"/>
      <c r="BV87" s="9"/>
      <c r="BW87" s="9"/>
    </row>
    <row r="88" spans="1:80" s="10" customFormat="1" ht="15.75" x14ac:dyDescent="0.25">
      <c r="A88" s="74"/>
      <c r="B88" s="90" t="s">
        <v>391</v>
      </c>
      <c r="C88" s="85"/>
      <c r="BT88" s="9"/>
      <c r="BU88" s="9"/>
      <c r="BV88" s="9"/>
      <c r="BW88" s="9"/>
    </row>
    <row r="89" spans="1:80" s="10" customFormat="1" x14ac:dyDescent="0.25">
      <c r="A89" s="74"/>
      <c r="B89" s="91" t="str">
        <f>CONCATENATE('C) Weitere Themen'!B2," ",'C) Weitere Themen'!C2)</f>
        <v>C) Weitere Themen</v>
      </c>
      <c r="C89" s="86"/>
      <c r="BT89" s="9"/>
      <c r="BU89" s="9"/>
      <c r="BV89" s="9"/>
      <c r="BW89" s="9"/>
    </row>
    <row r="90" spans="1:80" s="10" customFormat="1" ht="21.75" customHeight="1" x14ac:dyDescent="0.25">
      <c r="A90" s="74"/>
      <c r="B90" s="95"/>
      <c r="C90" s="86"/>
      <c r="BT90" s="9"/>
      <c r="BU90" s="9"/>
      <c r="BV90" s="9"/>
      <c r="BW90" s="9"/>
    </row>
    <row r="91" spans="1:80" s="10" customFormat="1" ht="15.75" x14ac:dyDescent="0.25">
      <c r="A91" s="74"/>
      <c r="B91" s="76" t="s">
        <v>446</v>
      </c>
      <c r="BT91" s="9"/>
      <c r="BU91" s="9"/>
      <c r="BV91" s="9"/>
      <c r="BW91" s="9"/>
    </row>
    <row r="92" spans="1:80" s="10" customFormat="1" ht="81" customHeight="1" x14ac:dyDescent="0.25">
      <c r="A92" s="74"/>
      <c r="B92" s="160" t="s">
        <v>643</v>
      </c>
      <c r="BT92" s="9"/>
      <c r="BU92" s="9"/>
      <c r="BV92" s="9"/>
      <c r="BW92" s="9"/>
    </row>
    <row r="93" spans="1:80" s="10" customFormat="1" ht="20.25" customHeight="1" x14ac:dyDescent="0.25">
      <c r="A93" s="74"/>
      <c r="B93" s="160" t="s">
        <v>638</v>
      </c>
      <c r="BT93" s="9"/>
      <c r="BU93" s="9"/>
      <c r="BV93" s="9"/>
      <c r="BW93" s="9"/>
    </row>
    <row r="94" spans="1:80" s="10" customFormat="1" x14ac:dyDescent="0.25">
      <c r="A94" s="74"/>
      <c r="B94" s="161" t="s">
        <v>639</v>
      </c>
      <c r="BT94" s="9"/>
      <c r="BU94" s="9"/>
      <c r="BV94" s="9"/>
      <c r="BW94" s="9"/>
    </row>
    <row r="95" spans="1:80" s="10" customFormat="1" ht="18.75" customHeight="1" x14ac:dyDescent="0.25">
      <c r="A95" s="74"/>
      <c r="B95" s="162" t="s">
        <v>613</v>
      </c>
      <c r="BT95" s="9"/>
      <c r="BU95" s="9"/>
      <c r="BV95" s="9"/>
      <c r="BW95" s="9"/>
    </row>
    <row r="96" spans="1:80" s="10" customFormat="1" x14ac:dyDescent="0.25">
      <c r="A96" s="74"/>
      <c r="BT96" s="9"/>
      <c r="BU96" s="9"/>
      <c r="BV96" s="9"/>
      <c r="BW96" s="9"/>
    </row>
    <row r="97" spans="1:75" s="10" customFormat="1" x14ac:dyDescent="0.25">
      <c r="A97" s="74"/>
      <c r="BT97" s="9"/>
      <c r="BU97" s="9"/>
      <c r="BV97" s="9"/>
      <c r="BW97" s="9"/>
    </row>
    <row r="98" spans="1:75" s="10" customFormat="1" x14ac:dyDescent="0.25">
      <c r="A98" s="74"/>
      <c r="BT98" s="9"/>
      <c r="BU98" s="9"/>
      <c r="BV98" s="9"/>
      <c r="BW98" s="9"/>
    </row>
    <row r="99" spans="1:75" s="10" customFormat="1" x14ac:dyDescent="0.25">
      <c r="A99" s="74"/>
      <c r="BT99" s="9"/>
      <c r="BU99" s="9"/>
      <c r="BV99" s="9"/>
      <c r="BW99" s="9"/>
    </row>
    <row r="100" spans="1:75" s="10" customFormat="1" x14ac:dyDescent="0.25">
      <c r="A100" s="74"/>
      <c r="BT100" s="9"/>
      <c r="BU100" s="9"/>
      <c r="BV100" s="9"/>
      <c r="BW100" s="9"/>
    </row>
    <row r="101" spans="1:75" s="10" customFormat="1" x14ac:dyDescent="0.25">
      <c r="A101" s="74"/>
      <c r="BT101" s="9"/>
      <c r="BU101" s="9"/>
      <c r="BV101" s="9"/>
      <c r="BW101" s="9"/>
    </row>
    <row r="102" spans="1:75" s="10" customFormat="1" x14ac:dyDescent="0.25">
      <c r="A102" s="74"/>
      <c r="BT102" s="9"/>
      <c r="BU102" s="9"/>
      <c r="BV102" s="9"/>
      <c r="BW102" s="9"/>
    </row>
    <row r="103" spans="1:75" s="10" customFormat="1" x14ac:dyDescent="0.25">
      <c r="A103" s="74"/>
      <c r="BT103" s="9"/>
      <c r="BU103" s="9"/>
      <c r="BV103" s="9"/>
      <c r="BW103" s="9"/>
    </row>
    <row r="104" spans="1:75" s="10" customFormat="1" x14ac:dyDescent="0.25">
      <c r="A104" s="74"/>
      <c r="BT104" s="9"/>
      <c r="BU104" s="9"/>
      <c r="BV104" s="9"/>
      <c r="BW104" s="9"/>
    </row>
    <row r="105" spans="1:75" s="10" customFormat="1" x14ac:dyDescent="0.25">
      <c r="A105" s="74"/>
      <c r="BT105" s="9"/>
      <c r="BU105" s="9"/>
      <c r="BV105" s="9"/>
      <c r="BW105" s="9"/>
    </row>
    <row r="106" spans="1:75" s="10" customFormat="1" x14ac:dyDescent="0.25">
      <c r="A106" s="74"/>
      <c r="BT106" s="9"/>
      <c r="BU106" s="9"/>
      <c r="BV106" s="9"/>
      <c r="BW106" s="9"/>
    </row>
    <row r="107" spans="1:75" s="10" customFormat="1" x14ac:dyDescent="0.25">
      <c r="A107" s="74"/>
      <c r="BT107" s="9"/>
      <c r="BU107" s="9"/>
      <c r="BV107" s="9"/>
      <c r="BW107" s="9"/>
    </row>
    <row r="108" spans="1:75" s="10" customFormat="1" x14ac:dyDescent="0.25">
      <c r="A108" s="74"/>
      <c r="BT108" s="9"/>
      <c r="BU108" s="9"/>
      <c r="BV108" s="9"/>
      <c r="BW108" s="9"/>
    </row>
    <row r="109" spans="1:75" s="10" customFormat="1" x14ac:dyDescent="0.25">
      <c r="A109" s="74"/>
      <c r="BT109" s="9"/>
      <c r="BU109" s="9"/>
      <c r="BV109" s="9"/>
      <c r="BW109" s="9"/>
    </row>
    <row r="110" spans="1:75" s="10" customFormat="1" ht="15.75" x14ac:dyDescent="0.3">
      <c r="A110" s="74"/>
      <c r="C110" s="77"/>
      <c r="BT110" s="9"/>
      <c r="BU110" s="9"/>
      <c r="BV110" s="9"/>
      <c r="BW110" s="9"/>
    </row>
    <row r="111" spans="1:75" s="10" customFormat="1" x14ac:dyDescent="0.25">
      <c r="A111" s="74"/>
      <c r="BT111" s="9"/>
      <c r="BU111" s="9"/>
      <c r="BV111" s="9"/>
      <c r="BW111" s="9"/>
    </row>
    <row r="112" spans="1:75" s="10" customFormat="1" x14ac:dyDescent="0.25">
      <c r="A112" s="74"/>
      <c r="BT112" s="9"/>
      <c r="BU112" s="9"/>
      <c r="BV112" s="9"/>
      <c r="BW112" s="9"/>
    </row>
    <row r="113" spans="1:75" s="10" customFormat="1" x14ac:dyDescent="0.25">
      <c r="A113" s="74"/>
      <c r="BT113" s="9"/>
      <c r="BU113" s="9"/>
      <c r="BV113" s="9"/>
      <c r="BW113" s="9"/>
    </row>
    <row r="114" spans="1:75" s="10" customFormat="1" x14ac:dyDescent="0.25">
      <c r="A114" s="74"/>
      <c r="BT114" s="9"/>
      <c r="BU114" s="9"/>
      <c r="BV114" s="9"/>
      <c r="BW114" s="9"/>
    </row>
    <row r="115" spans="1:75" s="10" customFormat="1" x14ac:dyDescent="0.25">
      <c r="A115" s="74"/>
      <c r="BT115" s="9"/>
      <c r="BU115" s="9"/>
      <c r="BV115" s="9"/>
      <c r="BW115" s="9"/>
    </row>
    <row r="116" spans="1:75" s="10" customFormat="1" x14ac:dyDescent="0.25">
      <c r="A116" s="74"/>
      <c r="BT116" s="9"/>
      <c r="BU116" s="9"/>
      <c r="BV116" s="9"/>
      <c r="BW116" s="9"/>
    </row>
    <row r="117" spans="1:75" s="10" customFormat="1" x14ac:dyDescent="0.25">
      <c r="A117" s="74"/>
      <c r="BT117" s="9"/>
      <c r="BU117" s="9"/>
      <c r="BV117" s="9"/>
      <c r="BW117" s="9"/>
    </row>
    <row r="118" spans="1:75" s="10" customFormat="1" x14ac:dyDescent="0.25">
      <c r="A118" s="74"/>
      <c r="BT118" s="9"/>
      <c r="BU118" s="9"/>
      <c r="BV118" s="9"/>
      <c r="BW118" s="9"/>
    </row>
    <row r="119" spans="1:75" s="10" customFormat="1" x14ac:dyDescent="0.25">
      <c r="A119" s="74"/>
      <c r="BT119" s="9"/>
      <c r="BU119" s="9"/>
      <c r="BV119" s="9"/>
      <c r="BW119" s="9"/>
    </row>
    <row r="120" spans="1:75" s="10" customFormat="1" x14ac:dyDescent="0.25">
      <c r="A120" s="74"/>
      <c r="BT120" s="9"/>
      <c r="BU120" s="9"/>
      <c r="BV120" s="9"/>
      <c r="BW120" s="9"/>
    </row>
    <row r="121" spans="1:75" s="10" customFormat="1" x14ac:dyDescent="0.25">
      <c r="A121" s="74"/>
      <c r="BT121" s="9"/>
      <c r="BU121" s="9"/>
      <c r="BV121" s="9"/>
      <c r="BW121" s="9"/>
    </row>
    <row r="122" spans="1:75" s="10" customFormat="1" x14ac:dyDescent="0.25">
      <c r="A122" s="74"/>
      <c r="BT122" s="9"/>
      <c r="BU122" s="9"/>
      <c r="BV122" s="9"/>
      <c r="BW122" s="9"/>
    </row>
    <row r="123" spans="1:75" s="10" customFormat="1" x14ac:dyDescent="0.25">
      <c r="A123" s="74"/>
      <c r="BT123" s="9"/>
      <c r="BU123" s="9"/>
      <c r="BV123" s="9"/>
      <c r="BW123" s="9"/>
    </row>
    <row r="124" spans="1:75" s="10" customFormat="1" x14ac:dyDescent="0.25">
      <c r="A124" s="74"/>
      <c r="BT124" s="9"/>
      <c r="BU124" s="9"/>
      <c r="BV124" s="9"/>
      <c r="BW124" s="9"/>
    </row>
    <row r="125" spans="1:75" s="10" customFormat="1" x14ac:dyDescent="0.25">
      <c r="A125" s="74"/>
      <c r="BT125" s="9"/>
      <c r="BU125" s="9"/>
      <c r="BV125" s="9"/>
      <c r="BW125" s="9"/>
    </row>
    <row r="126" spans="1:75" s="10" customFormat="1" x14ac:dyDescent="0.25">
      <c r="A126" s="74"/>
      <c r="BT126" s="9"/>
      <c r="BU126" s="9"/>
      <c r="BV126" s="9"/>
      <c r="BW126" s="9"/>
    </row>
    <row r="127" spans="1:75" s="10" customFormat="1" x14ac:dyDescent="0.25">
      <c r="A127" s="74"/>
      <c r="BT127" s="9"/>
      <c r="BU127" s="9"/>
      <c r="BV127" s="9"/>
      <c r="BW127" s="9"/>
    </row>
    <row r="128" spans="1:75" s="10" customFormat="1" x14ac:dyDescent="0.25">
      <c r="A128" s="74"/>
      <c r="BT128" s="9"/>
      <c r="BU128" s="9"/>
      <c r="BV128" s="9"/>
      <c r="BW128" s="9"/>
    </row>
    <row r="129" spans="1:75" s="10" customFormat="1" x14ac:dyDescent="0.25">
      <c r="A129" s="74"/>
      <c r="BT129" s="9"/>
      <c r="BU129" s="9"/>
      <c r="BV129" s="9"/>
      <c r="BW129" s="9"/>
    </row>
    <row r="130" spans="1:75" s="10" customFormat="1" x14ac:dyDescent="0.25">
      <c r="A130" s="74"/>
      <c r="BT130" s="9"/>
      <c r="BU130" s="9"/>
      <c r="BV130" s="9"/>
      <c r="BW130" s="9"/>
    </row>
    <row r="131" spans="1:75" s="10" customFormat="1" x14ac:dyDescent="0.25">
      <c r="A131" s="74"/>
      <c r="BT131" s="9"/>
      <c r="BU131" s="9"/>
      <c r="BV131" s="9"/>
      <c r="BW131" s="9"/>
    </row>
    <row r="132" spans="1:75" s="10" customFormat="1" x14ac:dyDescent="0.25">
      <c r="A132" s="74"/>
      <c r="BT132" s="9"/>
      <c r="BU132" s="9"/>
      <c r="BV132" s="9"/>
      <c r="BW132" s="9"/>
    </row>
    <row r="133" spans="1:75" s="10" customFormat="1" x14ac:dyDescent="0.25">
      <c r="A133" s="74"/>
      <c r="BT133" s="9"/>
      <c r="BU133" s="9"/>
      <c r="BV133" s="9"/>
      <c r="BW133" s="9"/>
    </row>
    <row r="134" spans="1:75" s="10" customFormat="1" x14ac:dyDescent="0.25">
      <c r="A134" s="74"/>
      <c r="BT134" s="9"/>
      <c r="BU134" s="9"/>
      <c r="BV134" s="9"/>
      <c r="BW134" s="9"/>
    </row>
    <row r="135" spans="1:75" s="10" customFormat="1" x14ac:dyDescent="0.25">
      <c r="A135" s="74"/>
      <c r="BT135" s="9"/>
      <c r="BU135" s="9"/>
      <c r="BV135" s="9"/>
      <c r="BW135" s="9"/>
    </row>
    <row r="136" spans="1:75" s="10" customFormat="1" x14ac:dyDescent="0.25">
      <c r="A136" s="74"/>
      <c r="BT136" s="9"/>
      <c r="BU136" s="9"/>
      <c r="BV136" s="9"/>
      <c r="BW136" s="9"/>
    </row>
    <row r="137" spans="1:75" s="10" customFormat="1" x14ac:dyDescent="0.25">
      <c r="A137" s="74"/>
      <c r="BT137" s="9"/>
      <c r="BU137" s="9"/>
      <c r="BV137" s="9"/>
      <c r="BW137" s="9"/>
    </row>
    <row r="138" spans="1:75" s="10" customFormat="1" x14ac:dyDescent="0.25">
      <c r="A138" s="74"/>
      <c r="BT138" s="9"/>
      <c r="BU138" s="9"/>
      <c r="BV138" s="9"/>
      <c r="BW138" s="9"/>
    </row>
    <row r="139" spans="1:75" s="10" customFormat="1" x14ac:dyDescent="0.25">
      <c r="A139" s="74"/>
      <c r="BT139" s="9"/>
      <c r="BU139" s="9"/>
      <c r="BV139" s="9"/>
      <c r="BW139" s="9"/>
    </row>
    <row r="140" spans="1:75" s="10" customFormat="1" x14ac:dyDescent="0.25">
      <c r="A140" s="74"/>
      <c r="BT140" s="9"/>
      <c r="BU140" s="9"/>
      <c r="BV140" s="9"/>
      <c r="BW140" s="9"/>
    </row>
    <row r="141" spans="1:75" s="10" customFormat="1" x14ac:dyDescent="0.25">
      <c r="A141" s="74"/>
      <c r="BT141" s="9"/>
      <c r="BU141" s="9"/>
      <c r="BV141" s="9"/>
      <c r="BW141" s="9"/>
    </row>
    <row r="142" spans="1:75" s="10" customFormat="1" x14ac:dyDescent="0.25">
      <c r="A142" s="74"/>
      <c r="BT142" s="9"/>
      <c r="BU142" s="9"/>
      <c r="BV142" s="9"/>
      <c r="BW142" s="9"/>
    </row>
    <row r="143" spans="1:75" s="10" customFormat="1" ht="15.75" x14ac:dyDescent="0.3">
      <c r="A143" s="74"/>
      <c r="C143" s="77"/>
      <c r="BT143" s="9"/>
      <c r="BU143" s="9"/>
      <c r="BV143" s="9"/>
      <c r="BW143" s="9"/>
    </row>
    <row r="144" spans="1:75" s="10" customFormat="1" x14ac:dyDescent="0.25">
      <c r="A144" s="74"/>
      <c r="BT144" s="9"/>
      <c r="BU144" s="9"/>
      <c r="BV144" s="9"/>
      <c r="BW144" s="9"/>
    </row>
    <row r="145" spans="1:75" s="10" customFormat="1" x14ac:dyDescent="0.25">
      <c r="A145" s="74"/>
      <c r="BT145" s="9"/>
      <c r="BU145" s="9"/>
      <c r="BV145" s="9"/>
      <c r="BW145" s="9"/>
    </row>
    <row r="146" spans="1:75" s="10" customFormat="1" x14ac:dyDescent="0.25">
      <c r="A146" s="74"/>
      <c r="BT146" s="9"/>
      <c r="BU146" s="9"/>
      <c r="BV146" s="9"/>
      <c r="BW146" s="9"/>
    </row>
    <row r="147" spans="1:75" s="10" customFormat="1" x14ac:dyDescent="0.25">
      <c r="A147" s="74"/>
      <c r="BT147" s="9"/>
      <c r="BU147" s="9"/>
      <c r="BV147" s="9"/>
      <c r="BW147" s="9"/>
    </row>
    <row r="148" spans="1:75" s="10" customFormat="1" x14ac:dyDescent="0.25">
      <c r="A148" s="74"/>
      <c r="BT148" s="9"/>
      <c r="BU148" s="9"/>
      <c r="BV148" s="9"/>
      <c r="BW148" s="9"/>
    </row>
    <row r="149" spans="1:75" s="10" customFormat="1" x14ac:dyDescent="0.25">
      <c r="A149" s="74"/>
      <c r="BT149" s="9"/>
      <c r="BU149" s="9"/>
      <c r="BV149" s="9"/>
      <c r="BW149" s="9"/>
    </row>
    <row r="150" spans="1:75" s="10" customFormat="1" x14ac:dyDescent="0.25">
      <c r="A150" s="74"/>
      <c r="BT150" s="9"/>
      <c r="BU150" s="9"/>
      <c r="BV150" s="9"/>
      <c r="BW150" s="9"/>
    </row>
    <row r="151" spans="1:75" s="10" customFormat="1" x14ac:dyDescent="0.25">
      <c r="A151" s="74"/>
      <c r="BT151" s="9"/>
      <c r="BU151" s="9"/>
      <c r="BV151" s="9"/>
      <c r="BW151" s="9"/>
    </row>
    <row r="152" spans="1:75" s="10" customFormat="1" x14ac:dyDescent="0.25">
      <c r="A152" s="74"/>
      <c r="BT152" s="9"/>
      <c r="BU152" s="9"/>
      <c r="BV152" s="9"/>
      <c r="BW152" s="9"/>
    </row>
    <row r="153" spans="1:75" s="10" customFormat="1" x14ac:dyDescent="0.25">
      <c r="A153" s="74"/>
      <c r="BT153" s="9"/>
      <c r="BU153" s="9"/>
      <c r="BV153" s="9"/>
      <c r="BW153" s="9"/>
    </row>
    <row r="154" spans="1:75" s="10" customFormat="1" x14ac:dyDescent="0.25">
      <c r="A154" s="74"/>
      <c r="B154" s="10" t="s">
        <v>701</v>
      </c>
      <c r="BT154" s="9"/>
      <c r="BU154" s="9"/>
      <c r="BV154" s="9"/>
      <c r="BW154" s="9"/>
    </row>
    <row r="155" spans="1:75" s="10" customFormat="1" x14ac:dyDescent="0.25">
      <c r="A155" s="74"/>
      <c r="BT155" s="9"/>
      <c r="BU155" s="9"/>
      <c r="BV155" s="9"/>
      <c r="BW155" s="9"/>
    </row>
    <row r="156" spans="1:75" s="10" customFormat="1" x14ac:dyDescent="0.25">
      <c r="A156" s="74"/>
      <c r="BT156" s="9"/>
      <c r="BU156" s="9"/>
      <c r="BV156" s="9"/>
      <c r="BW156" s="9"/>
    </row>
    <row r="157" spans="1:75" s="10" customFormat="1" x14ac:dyDescent="0.25">
      <c r="A157" s="74"/>
      <c r="BT157" s="9"/>
      <c r="BU157" s="9"/>
      <c r="BV157" s="9"/>
      <c r="BW157" s="9"/>
    </row>
    <row r="158" spans="1:75" s="10" customFormat="1" x14ac:dyDescent="0.25">
      <c r="A158" s="74"/>
      <c r="BT158" s="9"/>
      <c r="BU158" s="9"/>
      <c r="BV158" s="9"/>
      <c r="BW158" s="9"/>
    </row>
    <row r="159" spans="1:75" s="10" customFormat="1" x14ac:dyDescent="0.25">
      <c r="A159" s="74"/>
      <c r="BT159" s="9"/>
      <c r="BU159" s="9"/>
      <c r="BV159" s="9"/>
      <c r="BW159" s="9"/>
    </row>
    <row r="160" spans="1:75" s="10" customFormat="1" x14ac:dyDescent="0.25">
      <c r="A160" s="74"/>
      <c r="BT160" s="9"/>
      <c r="BU160" s="9"/>
      <c r="BV160" s="9"/>
      <c r="BW160" s="9"/>
    </row>
    <row r="161" spans="1:75" s="10" customFormat="1" x14ac:dyDescent="0.25">
      <c r="A161" s="74"/>
      <c r="BT161" s="9"/>
      <c r="BU161" s="9"/>
      <c r="BV161" s="9"/>
      <c r="BW161" s="9"/>
    </row>
    <row r="162" spans="1:75" s="10" customFormat="1" x14ac:dyDescent="0.25">
      <c r="A162" s="74"/>
      <c r="BT162" s="9"/>
      <c r="BU162" s="9"/>
      <c r="BV162" s="9"/>
      <c r="BW162" s="9"/>
    </row>
    <row r="163" spans="1:75" s="10" customFormat="1" x14ac:dyDescent="0.25">
      <c r="A163" s="74"/>
      <c r="BT163" s="9"/>
      <c r="BU163" s="9"/>
      <c r="BV163" s="9"/>
      <c r="BW163" s="9"/>
    </row>
    <row r="164" spans="1:75" s="10" customFormat="1" x14ac:dyDescent="0.25">
      <c r="A164" s="74"/>
      <c r="BT164" s="9"/>
      <c r="BU164" s="9"/>
      <c r="BV164" s="9"/>
      <c r="BW164" s="9"/>
    </row>
    <row r="165" spans="1:75" s="10" customFormat="1" x14ac:dyDescent="0.25">
      <c r="A165" s="74"/>
      <c r="BT165" s="9"/>
      <c r="BU165" s="9"/>
      <c r="BV165" s="9"/>
      <c r="BW165" s="9"/>
    </row>
    <row r="166" spans="1:75" s="10" customFormat="1" x14ac:dyDescent="0.25">
      <c r="A166" s="74"/>
      <c r="BT166" s="9"/>
      <c r="BU166" s="9"/>
      <c r="BV166" s="9"/>
      <c r="BW166" s="9"/>
    </row>
    <row r="167" spans="1:75" s="10" customFormat="1" x14ac:dyDescent="0.25">
      <c r="A167" s="74"/>
      <c r="BT167" s="9"/>
      <c r="BU167" s="9"/>
      <c r="BV167" s="9"/>
      <c r="BW167" s="9"/>
    </row>
    <row r="168" spans="1:75" s="10" customFormat="1" x14ac:dyDescent="0.25">
      <c r="A168" s="74"/>
      <c r="BT168" s="9"/>
      <c r="BU168" s="9"/>
      <c r="BV168" s="9"/>
      <c r="BW168" s="9"/>
    </row>
    <row r="169" spans="1:75" s="10" customFormat="1" x14ac:dyDescent="0.25">
      <c r="A169" s="74"/>
      <c r="BT169" s="9"/>
      <c r="BU169" s="9"/>
      <c r="BV169" s="9"/>
      <c r="BW169" s="9"/>
    </row>
    <row r="170" spans="1:75" s="10" customFormat="1" x14ac:dyDescent="0.25">
      <c r="A170" s="74"/>
      <c r="BT170" s="9"/>
      <c r="BU170" s="9"/>
      <c r="BV170" s="9"/>
      <c r="BW170" s="9"/>
    </row>
    <row r="171" spans="1:75" s="10" customFormat="1" x14ac:dyDescent="0.25">
      <c r="A171" s="74"/>
      <c r="BT171" s="9"/>
      <c r="BU171" s="9"/>
      <c r="BV171" s="9"/>
      <c r="BW171" s="9"/>
    </row>
    <row r="172" spans="1:75" s="10" customFormat="1" x14ac:dyDescent="0.25">
      <c r="A172" s="74"/>
      <c r="BT172" s="9"/>
      <c r="BU172" s="9"/>
      <c r="BV172" s="9"/>
      <c r="BW172" s="9"/>
    </row>
    <row r="173" spans="1:75" s="10" customFormat="1" x14ac:dyDescent="0.25">
      <c r="A173" s="74"/>
      <c r="BT173" s="9"/>
      <c r="BU173" s="9"/>
      <c r="BV173" s="9"/>
      <c r="BW173" s="9"/>
    </row>
    <row r="174" spans="1:75" s="10" customFormat="1" x14ac:dyDescent="0.25">
      <c r="A174" s="74"/>
      <c r="BT174" s="9"/>
      <c r="BU174" s="9"/>
      <c r="BV174" s="9"/>
      <c r="BW174" s="9"/>
    </row>
    <row r="175" spans="1:75" s="10" customFormat="1" x14ac:dyDescent="0.25">
      <c r="A175" s="74"/>
      <c r="BT175" s="9"/>
      <c r="BU175" s="9"/>
      <c r="BV175" s="9"/>
      <c r="BW175" s="9"/>
    </row>
    <row r="176" spans="1:75" s="10" customFormat="1" ht="15.75" x14ac:dyDescent="0.3">
      <c r="A176" s="74"/>
      <c r="C176" s="77"/>
      <c r="BT176" s="9"/>
      <c r="BU176" s="9"/>
      <c r="BV176" s="9"/>
      <c r="BW176" s="9"/>
    </row>
    <row r="177" spans="1:75" s="10" customFormat="1" x14ac:dyDescent="0.25">
      <c r="A177" s="74"/>
      <c r="BT177" s="9"/>
      <c r="BU177" s="9"/>
      <c r="BV177" s="9"/>
      <c r="BW177" s="9"/>
    </row>
    <row r="178" spans="1:75" s="10" customFormat="1" x14ac:dyDescent="0.25">
      <c r="A178" s="74"/>
      <c r="BT178" s="9"/>
      <c r="BU178" s="9"/>
      <c r="BV178" s="9"/>
      <c r="BW178" s="9"/>
    </row>
    <row r="179" spans="1:75" s="10" customFormat="1" x14ac:dyDescent="0.25">
      <c r="A179" s="74"/>
      <c r="BT179" s="9"/>
      <c r="BU179" s="9"/>
      <c r="BV179" s="9"/>
      <c r="BW179" s="9"/>
    </row>
    <row r="180" spans="1:75" s="10" customFormat="1" x14ac:dyDescent="0.25">
      <c r="A180" s="74"/>
      <c r="BT180" s="9"/>
      <c r="BU180" s="9"/>
      <c r="BV180" s="9"/>
      <c r="BW180" s="9"/>
    </row>
    <row r="181" spans="1:75" s="10" customFormat="1" x14ac:dyDescent="0.25">
      <c r="A181" s="74"/>
      <c r="BT181" s="9"/>
      <c r="BU181" s="9"/>
      <c r="BV181" s="9"/>
      <c r="BW181" s="9"/>
    </row>
    <row r="182" spans="1:75" s="10" customFormat="1" x14ac:dyDescent="0.25">
      <c r="A182" s="74"/>
      <c r="BT182" s="9"/>
      <c r="BU182" s="9"/>
      <c r="BV182" s="9"/>
      <c r="BW182" s="9"/>
    </row>
    <row r="183" spans="1:75" s="10" customFormat="1" x14ac:dyDescent="0.25">
      <c r="A183" s="74"/>
      <c r="BT183" s="9"/>
      <c r="BU183" s="9"/>
      <c r="BV183" s="9"/>
      <c r="BW183" s="9"/>
    </row>
    <row r="184" spans="1:75" s="10" customFormat="1" x14ac:dyDescent="0.25">
      <c r="A184" s="74"/>
      <c r="BT184" s="9"/>
      <c r="BU184" s="9"/>
      <c r="BV184" s="9"/>
      <c r="BW184" s="9"/>
    </row>
    <row r="185" spans="1:75" s="10" customFormat="1" x14ac:dyDescent="0.25">
      <c r="A185" s="74"/>
      <c r="BT185" s="9"/>
      <c r="BU185" s="9"/>
      <c r="BV185" s="9"/>
      <c r="BW185" s="9"/>
    </row>
    <row r="186" spans="1:75" s="10" customFormat="1" x14ac:dyDescent="0.25">
      <c r="A186" s="74"/>
      <c r="BT186" s="9"/>
      <c r="BU186" s="9"/>
      <c r="BV186" s="9"/>
      <c r="BW186" s="9"/>
    </row>
    <row r="187" spans="1:75" s="10" customFormat="1" x14ac:dyDescent="0.25">
      <c r="A187" s="74"/>
      <c r="BT187" s="9"/>
      <c r="BU187" s="9"/>
      <c r="BV187" s="9"/>
      <c r="BW187" s="9"/>
    </row>
    <row r="188" spans="1:75" s="10" customFormat="1" x14ac:dyDescent="0.25">
      <c r="A188" s="74"/>
      <c r="BT188" s="9"/>
      <c r="BU188" s="9"/>
      <c r="BV188" s="9"/>
      <c r="BW188" s="9"/>
    </row>
    <row r="189" spans="1:75" s="10" customFormat="1" x14ac:dyDescent="0.25">
      <c r="A189" s="74"/>
      <c r="BT189" s="9"/>
      <c r="BU189" s="9"/>
      <c r="BV189" s="9"/>
      <c r="BW189" s="9"/>
    </row>
    <row r="190" spans="1:75" s="10" customFormat="1" x14ac:dyDescent="0.25">
      <c r="A190" s="74"/>
      <c r="BT190" s="9"/>
      <c r="BU190" s="9"/>
      <c r="BV190" s="9"/>
      <c r="BW190" s="9"/>
    </row>
    <row r="191" spans="1:75" s="10" customFormat="1" x14ac:dyDescent="0.25">
      <c r="A191" s="74"/>
      <c r="BT191" s="9"/>
      <c r="BU191" s="9"/>
      <c r="BV191" s="9"/>
      <c r="BW191" s="9"/>
    </row>
    <row r="192" spans="1:75" s="10" customFormat="1" x14ac:dyDescent="0.25">
      <c r="A192" s="74"/>
      <c r="BT192" s="9"/>
      <c r="BU192" s="9"/>
      <c r="BV192" s="9"/>
      <c r="BW192" s="9"/>
    </row>
    <row r="193" spans="1:75" s="10" customFormat="1" x14ac:dyDescent="0.25">
      <c r="A193" s="74"/>
      <c r="BT193" s="9"/>
      <c r="BU193" s="9"/>
      <c r="BV193" s="9"/>
      <c r="BW193" s="9"/>
    </row>
    <row r="194" spans="1:75" s="10" customFormat="1" x14ac:dyDescent="0.25">
      <c r="A194" s="74"/>
      <c r="BT194" s="9"/>
      <c r="BU194" s="9"/>
      <c r="BV194" s="9"/>
      <c r="BW194" s="9"/>
    </row>
    <row r="195" spans="1:75" s="10" customFormat="1" x14ac:dyDescent="0.25">
      <c r="A195" s="74"/>
      <c r="BT195" s="9"/>
      <c r="BU195" s="9"/>
      <c r="BV195" s="9"/>
      <c r="BW195" s="9"/>
    </row>
    <row r="196" spans="1:75" s="10" customFormat="1" x14ac:dyDescent="0.25">
      <c r="A196" s="74"/>
      <c r="BT196" s="9"/>
      <c r="BU196" s="9"/>
      <c r="BV196" s="9"/>
      <c r="BW196" s="9"/>
    </row>
    <row r="197" spans="1:75" s="10" customFormat="1" x14ac:dyDescent="0.25">
      <c r="A197" s="74"/>
      <c r="BT197" s="9"/>
      <c r="BU197" s="9"/>
      <c r="BV197" s="9"/>
      <c r="BW197" s="9"/>
    </row>
    <row r="198" spans="1:75" s="10" customFormat="1" x14ac:dyDescent="0.25">
      <c r="A198" s="74"/>
      <c r="BT198" s="9"/>
      <c r="BU198" s="9"/>
      <c r="BV198" s="9"/>
      <c r="BW198" s="9"/>
    </row>
    <row r="199" spans="1:75" s="10" customFormat="1" x14ac:dyDescent="0.25">
      <c r="A199" s="74"/>
      <c r="BT199" s="9"/>
      <c r="BU199" s="9"/>
      <c r="BV199" s="9"/>
      <c r="BW199" s="9"/>
    </row>
    <row r="200" spans="1:75" s="10" customFormat="1" x14ac:dyDescent="0.25">
      <c r="A200" s="74"/>
      <c r="BT200" s="9"/>
      <c r="BU200" s="9"/>
      <c r="BV200" s="9"/>
      <c r="BW200" s="9"/>
    </row>
    <row r="201" spans="1:75" s="10" customFormat="1" x14ac:dyDescent="0.25">
      <c r="A201" s="74"/>
      <c r="BT201" s="9"/>
      <c r="BU201" s="9"/>
      <c r="BV201" s="9"/>
      <c r="BW201" s="9"/>
    </row>
    <row r="202" spans="1:75" s="10" customFormat="1" x14ac:dyDescent="0.25">
      <c r="A202" s="74"/>
      <c r="BT202" s="9"/>
      <c r="BU202" s="9"/>
      <c r="BV202" s="9"/>
      <c r="BW202" s="9"/>
    </row>
    <row r="203" spans="1:75" s="10" customFormat="1" x14ac:dyDescent="0.25">
      <c r="A203" s="74"/>
      <c r="BT203" s="9"/>
      <c r="BU203" s="9"/>
      <c r="BV203" s="9"/>
      <c r="BW203" s="9"/>
    </row>
    <row r="204" spans="1:75" s="10" customFormat="1" x14ac:dyDescent="0.25">
      <c r="A204" s="74"/>
      <c r="BT204" s="9"/>
      <c r="BU204" s="9"/>
      <c r="BV204" s="9"/>
      <c r="BW204" s="9"/>
    </row>
    <row r="205" spans="1:75" s="10" customFormat="1" x14ac:dyDescent="0.25">
      <c r="A205" s="74"/>
      <c r="BT205" s="9"/>
      <c r="BU205" s="9"/>
      <c r="BV205" s="9"/>
      <c r="BW205" s="9"/>
    </row>
    <row r="206" spans="1:75" s="10" customFormat="1" x14ac:dyDescent="0.25">
      <c r="A206" s="74"/>
      <c r="BT206" s="9"/>
      <c r="BU206" s="9"/>
      <c r="BV206" s="9"/>
      <c r="BW206" s="9"/>
    </row>
    <row r="207" spans="1:75" s="10" customFormat="1" x14ac:dyDescent="0.25">
      <c r="A207" s="74"/>
      <c r="BT207" s="9"/>
      <c r="BU207" s="9"/>
      <c r="BV207" s="9"/>
      <c r="BW207" s="9"/>
    </row>
    <row r="208" spans="1:75" s="10" customFormat="1" x14ac:dyDescent="0.25">
      <c r="A208" s="74"/>
      <c r="BT208" s="9"/>
      <c r="BU208" s="9"/>
      <c r="BV208" s="9"/>
      <c r="BW208" s="9"/>
    </row>
    <row r="209" spans="1:75" s="10" customFormat="1" ht="15.75" x14ac:dyDescent="0.3">
      <c r="A209" s="74"/>
      <c r="C209" s="77"/>
      <c r="BT209" s="9"/>
      <c r="BU209" s="9"/>
      <c r="BV209" s="9"/>
      <c r="BW209" s="9"/>
    </row>
    <row r="210" spans="1:75" s="10" customFormat="1" x14ac:dyDescent="0.25">
      <c r="A210" s="74"/>
      <c r="BT210" s="9"/>
      <c r="BU210" s="9"/>
      <c r="BV210" s="9"/>
      <c r="BW210" s="9"/>
    </row>
    <row r="211" spans="1:75" s="10" customFormat="1" x14ac:dyDescent="0.25">
      <c r="A211" s="74"/>
      <c r="BT211" s="9"/>
      <c r="BU211" s="9"/>
      <c r="BV211" s="9"/>
      <c r="BW211" s="9"/>
    </row>
    <row r="212" spans="1:75" s="10" customFormat="1" x14ac:dyDescent="0.25">
      <c r="A212" s="74"/>
      <c r="BT212" s="9"/>
      <c r="BU212" s="9"/>
      <c r="BV212" s="9"/>
      <c r="BW212" s="9"/>
    </row>
    <row r="213" spans="1:75" s="10" customFormat="1" x14ac:dyDescent="0.25">
      <c r="A213" s="74"/>
      <c r="BT213" s="9"/>
      <c r="BU213" s="9"/>
      <c r="BV213" s="9"/>
      <c r="BW213" s="9"/>
    </row>
    <row r="214" spans="1:75" s="10" customFormat="1" x14ac:dyDescent="0.25">
      <c r="A214" s="74"/>
      <c r="BT214" s="9"/>
      <c r="BU214" s="9"/>
      <c r="BV214" s="9"/>
      <c r="BW214" s="9"/>
    </row>
    <row r="215" spans="1:75" s="10" customFormat="1" x14ac:dyDescent="0.25">
      <c r="A215" s="74"/>
      <c r="BT215" s="9"/>
      <c r="BU215" s="9"/>
      <c r="BV215" s="9"/>
      <c r="BW215" s="9"/>
    </row>
    <row r="216" spans="1:75" s="10" customFormat="1" x14ac:dyDescent="0.25">
      <c r="A216" s="74"/>
      <c r="BT216" s="9"/>
      <c r="BU216" s="9"/>
      <c r="BV216" s="9"/>
      <c r="BW216" s="9"/>
    </row>
    <row r="217" spans="1:75" s="10" customFormat="1" x14ac:dyDescent="0.25">
      <c r="A217" s="74"/>
      <c r="BT217" s="9"/>
      <c r="BU217" s="9"/>
      <c r="BV217" s="9"/>
      <c r="BW217" s="9"/>
    </row>
    <row r="218" spans="1:75" s="10" customFormat="1" x14ac:dyDescent="0.25">
      <c r="A218" s="74"/>
      <c r="BT218" s="9"/>
      <c r="BU218" s="9"/>
      <c r="BV218" s="9"/>
      <c r="BW218" s="9"/>
    </row>
    <row r="219" spans="1:75" s="10" customFormat="1" x14ac:dyDescent="0.25">
      <c r="A219" s="74"/>
      <c r="BT219" s="9"/>
      <c r="BU219" s="9"/>
      <c r="BV219" s="9"/>
      <c r="BW219" s="9"/>
    </row>
    <row r="220" spans="1:75" s="10" customFormat="1" x14ac:dyDescent="0.25">
      <c r="A220" s="74"/>
      <c r="BT220" s="9"/>
      <c r="BU220" s="9"/>
      <c r="BV220" s="9"/>
      <c r="BW220" s="9"/>
    </row>
    <row r="221" spans="1:75" s="10" customFormat="1" x14ac:dyDescent="0.25">
      <c r="A221" s="74"/>
      <c r="BT221" s="9"/>
      <c r="BU221" s="9"/>
      <c r="BV221" s="9"/>
      <c r="BW221" s="9"/>
    </row>
    <row r="222" spans="1:75" s="10" customFormat="1" x14ac:dyDescent="0.25">
      <c r="A222" s="74"/>
      <c r="BT222" s="9"/>
      <c r="BU222" s="9"/>
      <c r="BV222" s="9"/>
      <c r="BW222" s="9"/>
    </row>
    <row r="223" spans="1:75" s="10" customFormat="1" x14ac:dyDescent="0.25">
      <c r="A223" s="74"/>
      <c r="BT223" s="9"/>
      <c r="BU223" s="9"/>
      <c r="BV223" s="9"/>
      <c r="BW223" s="9"/>
    </row>
    <row r="224" spans="1:75" s="10" customFormat="1" x14ac:dyDescent="0.25">
      <c r="A224" s="74"/>
      <c r="BT224" s="9"/>
      <c r="BU224" s="9"/>
      <c r="BV224" s="9"/>
      <c r="BW224" s="9"/>
    </row>
    <row r="225" spans="1:75" s="10" customFormat="1" x14ac:dyDescent="0.25">
      <c r="A225" s="74"/>
      <c r="BT225" s="9"/>
      <c r="BU225" s="9"/>
      <c r="BV225" s="9"/>
      <c r="BW225" s="9"/>
    </row>
    <row r="226" spans="1:75" s="10" customFormat="1" x14ac:dyDescent="0.25">
      <c r="A226" s="74"/>
      <c r="BT226" s="9"/>
      <c r="BU226" s="9"/>
      <c r="BV226" s="9"/>
      <c r="BW226" s="9"/>
    </row>
    <row r="227" spans="1:75" s="10" customFormat="1" x14ac:dyDescent="0.25">
      <c r="A227" s="74"/>
      <c r="BT227" s="9"/>
      <c r="BU227" s="9"/>
      <c r="BV227" s="9"/>
      <c r="BW227" s="9"/>
    </row>
    <row r="228" spans="1:75" s="10" customFormat="1" x14ac:dyDescent="0.25">
      <c r="A228" s="74"/>
      <c r="BT228" s="9"/>
      <c r="BU228" s="9"/>
      <c r="BV228" s="9"/>
      <c r="BW228" s="9"/>
    </row>
    <row r="229" spans="1:75" s="10" customFormat="1" x14ac:dyDescent="0.25">
      <c r="A229" s="74"/>
      <c r="BT229" s="9"/>
      <c r="BU229" s="9"/>
      <c r="BV229" s="9"/>
      <c r="BW229" s="9"/>
    </row>
    <row r="230" spans="1:75" s="10" customFormat="1" x14ac:dyDescent="0.25">
      <c r="A230" s="74"/>
      <c r="BT230" s="9"/>
      <c r="BU230" s="9"/>
      <c r="BV230" s="9"/>
      <c r="BW230" s="9"/>
    </row>
    <row r="231" spans="1:75" s="10" customFormat="1" x14ac:dyDescent="0.25">
      <c r="A231" s="74"/>
      <c r="BT231" s="9"/>
      <c r="BU231" s="9"/>
      <c r="BV231" s="9"/>
      <c r="BW231" s="9"/>
    </row>
    <row r="232" spans="1:75" s="10" customFormat="1" x14ac:dyDescent="0.25">
      <c r="A232" s="74"/>
      <c r="BT232" s="9"/>
      <c r="BU232" s="9"/>
      <c r="BV232" s="9"/>
      <c r="BW232" s="9"/>
    </row>
    <row r="233" spans="1:75" s="10" customFormat="1" x14ac:dyDescent="0.25">
      <c r="A233" s="74"/>
      <c r="BT233" s="9"/>
      <c r="BU233" s="9"/>
      <c r="BV233" s="9"/>
      <c r="BW233" s="9"/>
    </row>
    <row r="234" spans="1:75" s="10" customFormat="1" x14ac:dyDescent="0.25">
      <c r="A234" s="74"/>
      <c r="BT234" s="9"/>
      <c r="BU234" s="9"/>
      <c r="BV234" s="9"/>
      <c r="BW234" s="9"/>
    </row>
    <row r="235" spans="1:75" s="10" customFormat="1" x14ac:dyDescent="0.25">
      <c r="A235" s="74"/>
      <c r="BT235" s="9"/>
      <c r="BU235" s="9"/>
      <c r="BV235" s="9"/>
      <c r="BW235" s="9"/>
    </row>
    <row r="236" spans="1:75" s="10" customFormat="1" x14ac:dyDescent="0.25">
      <c r="A236" s="74"/>
      <c r="BT236" s="9"/>
      <c r="BU236" s="9"/>
      <c r="BV236" s="9"/>
      <c r="BW236" s="9"/>
    </row>
    <row r="237" spans="1:75" s="10" customFormat="1" x14ac:dyDescent="0.25">
      <c r="A237" s="74"/>
      <c r="BT237" s="9"/>
      <c r="BU237" s="9"/>
      <c r="BV237" s="9"/>
      <c r="BW237" s="9"/>
    </row>
    <row r="238" spans="1:75" s="10" customFormat="1" x14ac:dyDescent="0.25">
      <c r="A238" s="74"/>
      <c r="BT238" s="9"/>
      <c r="BU238" s="9"/>
      <c r="BV238" s="9"/>
      <c r="BW238" s="9"/>
    </row>
    <row r="239" spans="1:75" s="10" customFormat="1" x14ac:dyDescent="0.25">
      <c r="A239" s="74"/>
      <c r="BT239" s="9"/>
      <c r="BU239" s="9"/>
      <c r="BV239" s="9"/>
      <c r="BW239" s="9"/>
    </row>
    <row r="240" spans="1:75" s="10" customFormat="1" x14ac:dyDescent="0.25">
      <c r="A240" s="74"/>
      <c r="BT240" s="9"/>
      <c r="BU240" s="9"/>
      <c r="BV240" s="9"/>
      <c r="BW240" s="9"/>
    </row>
    <row r="241" spans="1:75" s="10" customFormat="1" x14ac:dyDescent="0.25">
      <c r="A241" s="74"/>
      <c r="BT241" s="9"/>
      <c r="BU241" s="9"/>
      <c r="BV241" s="9"/>
      <c r="BW241" s="9"/>
    </row>
    <row r="242" spans="1:75" s="10" customFormat="1" ht="15.75" x14ac:dyDescent="0.3">
      <c r="A242" s="74"/>
      <c r="C242" s="77"/>
      <c r="BT242" s="9"/>
      <c r="BU242" s="9"/>
      <c r="BV242" s="9"/>
      <c r="BW242" s="9"/>
    </row>
    <row r="243" spans="1:75" s="10" customFormat="1" x14ac:dyDescent="0.25">
      <c r="A243" s="74"/>
      <c r="BT243" s="9"/>
      <c r="BU243" s="9"/>
      <c r="BV243" s="9"/>
      <c r="BW243" s="9"/>
    </row>
    <row r="244" spans="1:75" s="10" customFormat="1" x14ac:dyDescent="0.25">
      <c r="A244" s="74"/>
      <c r="BT244" s="9"/>
      <c r="BU244" s="9"/>
      <c r="BV244" s="9"/>
      <c r="BW244" s="9"/>
    </row>
    <row r="245" spans="1:75" s="10" customFormat="1" x14ac:dyDescent="0.25">
      <c r="A245" s="74"/>
      <c r="BT245" s="9"/>
      <c r="BU245" s="9"/>
      <c r="BV245" s="9"/>
      <c r="BW245" s="9"/>
    </row>
    <row r="246" spans="1:75" s="10" customFormat="1" x14ac:dyDescent="0.25">
      <c r="A246" s="74"/>
      <c r="BT246" s="9"/>
      <c r="BU246" s="9"/>
      <c r="BV246" s="9"/>
      <c r="BW246" s="9"/>
    </row>
    <row r="247" spans="1:75" s="10" customFormat="1" x14ac:dyDescent="0.25">
      <c r="A247" s="74"/>
      <c r="BT247" s="9"/>
      <c r="BU247" s="9"/>
      <c r="BV247" s="9"/>
      <c r="BW247" s="9"/>
    </row>
    <row r="248" spans="1:75" s="10" customFormat="1" x14ac:dyDescent="0.25">
      <c r="A248" s="74"/>
      <c r="BT248" s="9"/>
      <c r="BU248" s="9"/>
      <c r="BV248" s="9"/>
      <c r="BW248" s="9"/>
    </row>
    <row r="249" spans="1:75" s="10" customFormat="1" x14ac:dyDescent="0.25">
      <c r="A249" s="74"/>
      <c r="BT249" s="9"/>
      <c r="BU249" s="9"/>
      <c r="BV249" s="9"/>
      <c r="BW249" s="9"/>
    </row>
    <row r="250" spans="1:75" s="10" customFormat="1" x14ac:dyDescent="0.25">
      <c r="A250" s="74"/>
      <c r="BT250" s="9"/>
      <c r="BU250" s="9"/>
      <c r="BV250" s="9"/>
      <c r="BW250" s="9"/>
    </row>
    <row r="251" spans="1:75" s="10" customFormat="1" x14ac:dyDescent="0.25">
      <c r="A251" s="74"/>
      <c r="BT251" s="9"/>
      <c r="BU251" s="9"/>
      <c r="BV251" s="9"/>
      <c r="BW251" s="9"/>
    </row>
    <row r="252" spans="1:75" s="10" customFormat="1" x14ac:dyDescent="0.25">
      <c r="A252" s="74"/>
      <c r="BT252" s="9"/>
      <c r="BU252" s="9"/>
      <c r="BV252" s="9"/>
      <c r="BW252" s="9"/>
    </row>
    <row r="253" spans="1:75" s="10" customFormat="1" x14ac:dyDescent="0.25">
      <c r="A253" s="74"/>
      <c r="BT253" s="9"/>
      <c r="BU253" s="9"/>
      <c r="BV253" s="9"/>
      <c r="BW253" s="9"/>
    </row>
    <row r="254" spans="1:75" s="10" customFormat="1" x14ac:dyDescent="0.25">
      <c r="A254" s="74"/>
      <c r="BT254" s="9"/>
      <c r="BU254" s="9"/>
      <c r="BV254" s="9"/>
      <c r="BW254" s="9"/>
    </row>
    <row r="255" spans="1:75" s="10" customFormat="1" x14ac:dyDescent="0.25">
      <c r="A255" s="74"/>
      <c r="BT255" s="9"/>
      <c r="BU255" s="9"/>
      <c r="BV255" s="9"/>
      <c r="BW255" s="9"/>
    </row>
    <row r="256" spans="1:75" s="10" customFormat="1" x14ac:dyDescent="0.25">
      <c r="A256" s="74"/>
      <c r="BT256" s="9"/>
      <c r="BU256" s="9"/>
      <c r="BV256" s="9"/>
      <c r="BW256" s="9"/>
    </row>
    <row r="257" spans="1:75" s="10" customFormat="1" x14ac:dyDescent="0.25">
      <c r="A257" s="74"/>
      <c r="BT257" s="9"/>
      <c r="BU257" s="9"/>
      <c r="BV257" s="9"/>
      <c r="BW257" s="9"/>
    </row>
    <row r="258" spans="1:75" s="10" customFormat="1" x14ac:dyDescent="0.25">
      <c r="A258" s="74"/>
      <c r="BT258" s="9"/>
      <c r="BU258" s="9"/>
      <c r="BV258" s="9"/>
      <c r="BW258" s="9"/>
    </row>
    <row r="259" spans="1:75" s="10" customFormat="1" x14ac:dyDescent="0.25">
      <c r="A259" s="74"/>
      <c r="BT259" s="9"/>
      <c r="BU259" s="9"/>
      <c r="BV259" s="9"/>
      <c r="BW259" s="9"/>
    </row>
    <row r="260" spans="1:75" s="10" customFormat="1" x14ac:dyDescent="0.25">
      <c r="A260" s="74"/>
      <c r="BT260" s="9"/>
      <c r="BU260" s="9"/>
      <c r="BV260" s="9"/>
      <c r="BW260" s="9"/>
    </row>
    <row r="261" spans="1:75" s="10" customFormat="1" x14ac:dyDescent="0.25">
      <c r="A261" s="74"/>
      <c r="BT261" s="9"/>
      <c r="BU261" s="9"/>
      <c r="BV261" s="9"/>
      <c r="BW261" s="9"/>
    </row>
    <row r="262" spans="1:75" s="10" customFormat="1" x14ac:dyDescent="0.25">
      <c r="A262" s="74"/>
      <c r="BT262" s="9"/>
      <c r="BU262" s="9"/>
      <c r="BV262" s="9"/>
      <c r="BW262" s="9"/>
    </row>
    <row r="263" spans="1:75" s="10" customFormat="1" x14ac:dyDescent="0.25">
      <c r="A263" s="74"/>
      <c r="BT263" s="9"/>
      <c r="BU263" s="9"/>
      <c r="BV263" s="9"/>
      <c r="BW263" s="9"/>
    </row>
    <row r="264" spans="1:75" s="10" customFormat="1" x14ac:dyDescent="0.25">
      <c r="A264" s="74"/>
      <c r="BT264" s="9"/>
      <c r="BU264" s="9"/>
      <c r="BV264" s="9"/>
      <c r="BW264" s="9"/>
    </row>
    <row r="265" spans="1:75" s="10" customFormat="1" x14ac:dyDescent="0.25">
      <c r="A265" s="74"/>
      <c r="BT265" s="9"/>
      <c r="BU265" s="9"/>
      <c r="BV265" s="9"/>
      <c r="BW265" s="9"/>
    </row>
    <row r="266" spans="1:75" s="10" customFormat="1" x14ac:dyDescent="0.25">
      <c r="A266" s="74"/>
      <c r="BT266" s="9"/>
      <c r="BU266" s="9"/>
      <c r="BV266" s="9"/>
      <c r="BW266" s="9"/>
    </row>
    <row r="267" spans="1:75" s="10" customFormat="1" x14ac:dyDescent="0.25">
      <c r="A267" s="74"/>
      <c r="BT267" s="9"/>
      <c r="BU267" s="9"/>
      <c r="BV267" s="9"/>
      <c r="BW267" s="9"/>
    </row>
    <row r="268" spans="1:75" s="10" customFormat="1" x14ac:dyDescent="0.25">
      <c r="A268" s="74"/>
      <c r="BT268" s="9"/>
      <c r="BU268" s="9"/>
      <c r="BV268" s="9"/>
      <c r="BW268" s="9"/>
    </row>
    <row r="269" spans="1:75" s="10" customFormat="1" x14ac:dyDescent="0.25">
      <c r="A269" s="74"/>
      <c r="BT269" s="9"/>
      <c r="BU269" s="9"/>
      <c r="BV269" s="9"/>
      <c r="BW269" s="9"/>
    </row>
    <row r="270" spans="1:75" s="10" customFormat="1" x14ac:dyDescent="0.25">
      <c r="A270" s="74"/>
      <c r="BT270" s="9"/>
      <c r="BU270" s="9"/>
      <c r="BV270" s="9"/>
      <c r="BW270" s="9"/>
    </row>
    <row r="271" spans="1:75" s="10" customFormat="1" x14ac:dyDescent="0.25">
      <c r="A271" s="74"/>
      <c r="BT271" s="9"/>
      <c r="BU271" s="9"/>
      <c r="BV271" s="9"/>
      <c r="BW271" s="9"/>
    </row>
    <row r="272" spans="1:75" s="10" customFormat="1" x14ac:dyDescent="0.25">
      <c r="A272" s="74"/>
      <c r="BT272" s="9"/>
      <c r="BU272" s="9"/>
      <c r="BV272" s="9"/>
      <c r="BW272" s="9"/>
    </row>
    <row r="273" spans="1:75" s="10" customFormat="1" x14ac:dyDescent="0.25">
      <c r="A273" s="74"/>
      <c r="BT273" s="9"/>
      <c r="BU273" s="9"/>
      <c r="BV273" s="9"/>
      <c r="BW273" s="9"/>
    </row>
    <row r="274" spans="1:75" s="10" customFormat="1" x14ac:dyDescent="0.25">
      <c r="A274" s="74"/>
      <c r="BT274" s="9"/>
      <c r="BU274" s="9"/>
      <c r="BV274" s="9"/>
      <c r="BW274" s="9"/>
    </row>
    <row r="275" spans="1:75" s="10" customFormat="1" ht="15.75" x14ac:dyDescent="0.3">
      <c r="A275" s="74"/>
      <c r="C275" s="77"/>
      <c r="BT275" s="9"/>
      <c r="BU275" s="9"/>
      <c r="BV275" s="9"/>
      <c r="BW275" s="9"/>
    </row>
    <row r="276" spans="1:75" s="10" customFormat="1" x14ac:dyDescent="0.25">
      <c r="A276" s="74"/>
      <c r="BT276" s="9"/>
      <c r="BU276" s="9"/>
      <c r="BV276" s="9"/>
      <c r="BW276" s="9"/>
    </row>
    <row r="277" spans="1:75" s="10" customFormat="1" x14ac:dyDescent="0.25">
      <c r="A277" s="74"/>
      <c r="BT277" s="9"/>
      <c r="BU277" s="9"/>
      <c r="BV277" s="9"/>
      <c r="BW277" s="9"/>
    </row>
    <row r="278" spans="1:75" s="10" customFormat="1" x14ac:dyDescent="0.25">
      <c r="A278" s="74"/>
      <c r="BT278" s="9"/>
      <c r="BU278" s="9"/>
      <c r="BV278" s="9"/>
      <c r="BW278" s="9"/>
    </row>
    <row r="279" spans="1:75" s="10" customFormat="1" x14ac:dyDescent="0.25">
      <c r="A279" s="74"/>
      <c r="BT279" s="9"/>
      <c r="BU279" s="9"/>
      <c r="BV279" s="9"/>
      <c r="BW279" s="9"/>
    </row>
    <row r="280" spans="1:75" s="10" customFormat="1" x14ac:dyDescent="0.25">
      <c r="A280" s="74"/>
      <c r="BT280" s="9"/>
      <c r="BU280" s="9"/>
      <c r="BV280" s="9"/>
      <c r="BW280" s="9"/>
    </row>
    <row r="281" spans="1:75" s="10" customFormat="1" x14ac:dyDescent="0.25">
      <c r="A281" s="74"/>
      <c r="BT281" s="9"/>
      <c r="BU281" s="9"/>
      <c r="BV281" s="9"/>
      <c r="BW281" s="9"/>
    </row>
    <row r="282" spans="1:75" s="10" customFormat="1" x14ac:dyDescent="0.25">
      <c r="A282" s="74"/>
      <c r="BT282" s="9"/>
      <c r="BU282" s="9"/>
      <c r="BV282" s="9"/>
      <c r="BW282" s="9"/>
    </row>
    <row r="283" spans="1:75" s="10" customFormat="1" x14ac:dyDescent="0.25">
      <c r="A283" s="74"/>
      <c r="BT283" s="9"/>
      <c r="BU283" s="9"/>
      <c r="BV283" s="9"/>
      <c r="BW283" s="9"/>
    </row>
    <row r="284" spans="1:75" s="10" customFormat="1" x14ac:dyDescent="0.25">
      <c r="A284" s="74"/>
      <c r="BT284" s="9"/>
      <c r="BU284" s="9"/>
      <c r="BV284" s="9"/>
      <c r="BW284" s="9"/>
    </row>
    <row r="285" spans="1:75" s="10" customFormat="1" x14ac:dyDescent="0.25">
      <c r="A285" s="74"/>
      <c r="BT285" s="9"/>
      <c r="BU285" s="9"/>
      <c r="BV285" s="9"/>
      <c r="BW285" s="9"/>
    </row>
    <row r="286" spans="1:75" s="10" customFormat="1" x14ac:dyDescent="0.25">
      <c r="A286" s="74"/>
      <c r="BT286" s="9"/>
      <c r="BU286" s="9"/>
      <c r="BV286" s="9"/>
      <c r="BW286" s="9"/>
    </row>
    <row r="287" spans="1:75" s="10" customFormat="1" x14ac:dyDescent="0.25">
      <c r="A287" s="74"/>
      <c r="BT287" s="9"/>
      <c r="BU287" s="9"/>
      <c r="BV287" s="9"/>
      <c r="BW287" s="9"/>
    </row>
    <row r="288" spans="1:75" s="10" customFormat="1" x14ac:dyDescent="0.25">
      <c r="A288" s="74"/>
      <c r="BT288" s="9"/>
      <c r="BU288" s="9"/>
      <c r="BV288" s="9"/>
      <c r="BW288" s="9"/>
    </row>
    <row r="289" spans="1:75" s="10" customFormat="1" x14ac:dyDescent="0.25">
      <c r="A289" s="74"/>
      <c r="BT289" s="9"/>
      <c r="BU289" s="9"/>
      <c r="BV289" s="9"/>
      <c r="BW289" s="9"/>
    </row>
    <row r="290" spans="1:75" s="10" customFormat="1" x14ac:dyDescent="0.25">
      <c r="A290" s="74"/>
      <c r="BT290" s="9"/>
      <c r="BU290" s="9"/>
      <c r="BV290" s="9"/>
      <c r="BW290" s="9"/>
    </row>
    <row r="291" spans="1:75" s="10" customFormat="1" x14ac:dyDescent="0.25">
      <c r="A291" s="74"/>
      <c r="BT291" s="9"/>
      <c r="BU291" s="9"/>
      <c r="BV291" s="9"/>
      <c r="BW291" s="9"/>
    </row>
    <row r="292" spans="1:75" s="10" customFormat="1" x14ac:dyDescent="0.25">
      <c r="A292" s="74"/>
      <c r="BT292" s="9"/>
      <c r="BU292" s="9"/>
      <c r="BV292" s="9"/>
      <c r="BW292" s="9"/>
    </row>
    <row r="293" spans="1:75" s="10" customFormat="1" x14ac:dyDescent="0.25">
      <c r="A293" s="74"/>
      <c r="BT293" s="9"/>
      <c r="BU293" s="9"/>
      <c r="BV293" s="9"/>
      <c r="BW293" s="9"/>
    </row>
    <row r="294" spans="1:75" s="10" customFormat="1" x14ac:dyDescent="0.25">
      <c r="A294" s="74"/>
      <c r="BT294" s="9"/>
      <c r="BU294" s="9"/>
      <c r="BV294" s="9"/>
      <c r="BW294" s="9"/>
    </row>
    <row r="295" spans="1:75" s="10" customFormat="1" x14ac:dyDescent="0.25">
      <c r="A295" s="74"/>
      <c r="BT295" s="9"/>
      <c r="BU295" s="9"/>
      <c r="BV295" s="9"/>
      <c r="BW295" s="9"/>
    </row>
    <row r="296" spans="1:75" s="10" customFormat="1" x14ac:dyDescent="0.25">
      <c r="A296" s="74"/>
      <c r="BT296" s="9"/>
      <c r="BU296" s="9"/>
      <c r="BV296" s="9"/>
      <c r="BW296" s="9"/>
    </row>
    <row r="297" spans="1:75" s="10" customFormat="1" x14ac:dyDescent="0.25">
      <c r="A297" s="74"/>
      <c r="BT297" s="9"/>
      <c r="BU297" s="9"/>
      <c r="BV297" s="9"/>
      <c r="BW297" s="9"/>
    </row>
    <row r="298" spans="1:75" s="10" customFormat="1" x14ac:dyDescent="0.25">
      <c r="A298" s="74"/>
      <c r="BT298" s="9"/>
      <c r="BU298" s="9"/>
      <c r="BV298" s="9"/>
      <c r="BW298" s="9"/>
    </row>
    <row r="299" spans="1:75" s="10" customFormat="1" x14ac:dyDescent="0.25">
      <c r="A299" s="74"/>
      <c r="BT299" s="9"/>
      <c r="BU299" s="9"/>
      <c r="BV299" s="9"/>
      <c r="BW299" s="9"/>
    </row>
    <row r="300" spans="1:75" s="10" customFormat="1" x14ac:dyDescent="0.25">
      <c r="A300" s="74"/>
      <c r="BT300" s="9"/>
      <c r="BU300" s="9"/>
      <c r="BV300" s="9"/>
      <c r="BW300" s="9"/>
    </row>
    <row r="301" spans="1:75" s="10" customFormat="1" x14ac:dyDescent="0.25">
      <c r="A301" s="74"/>
      <c r="BT301" s="9"/>
      <c r="BU301" s="9"/>
      <c r="BV301" s="9"/>
      <c r="BW301" s="9"/>
    </row>
    <row r="302" spans="1:75" s="10" customFormat="1" x14ac:dyDescent="0.25">
      <c r="A302" s="74"/>
      <c r="BT302" s="9"/>
      <c r="BU302" s="9"/>
      <c r="BV302" s="9"/>
      <c r="BW302" s="9"/>
    </row>
    <row r="303" spans="1:75" s="10" customFormat="1" x14ac:dyDescent="0.25">
      <c r="A303" s="74"/>
      <c r="BT303" s="9"/>
      <c r="BU303" s="9"/>
      <c r="BV303" s="9"/>
      <c r="BW303" s="9"/>
    </row>
    <row r="304" spans="1:75" s="10" customFormat="1" x14ac:dyDescent="0.25">
      <c r="A304" s="74"/>
      <c r="BT304" s="9"/>
      <c r="BU304" s="9"/>
      <c r="BV304" s="9"/>
      <c r="BW304" s="9"/>
    </row>
    <row r="305" spans="1:75" s="10" customFormat="1" x14ac:dyDescent="0.25">
      <c r="A305" s="74"/>
      <c r="BT305" s="9"/>
      <c r="BU305" s="9"/>
      <c r="BV305" s="9"/>
      <c r="BW305" s="9"/>
    </row>
    <row r="306" spans="1:75" s="10" customFormat="1" x14ac:dyDescent="0.25">
      <c r="A306" s="74"/>
      <c r="BT306" s="9"/>
      <c r="BU306" s="9"/>
      <c r="BV306" s="9"/>
      <c r="BW306" s="9"/>
    </row>
    <row r="307" spans="1:75" s="10" customFormat="1" x14ac:dyDescent="0.25">
      <c r="A307" s="74"/>
      <c r="BT307" s="9"/>
      <c r="BU307" s="9"/>
      <c r="BV307" s="9"/>
      <c r="BW307" s="9"/>
    </row>
    <row r="308" spans="1:75" s="10" customFormat="1" ht="15.75" x14ac:dyDescent="0.3">
      <c r="A308" s="74"/>
      <c r="C308" s="77"/>
      <c r="BT308" s="9"/>
      <c r="BU308" s="9"/>
      <c r="BV308" s="9"/>
      <c r="BW308" s="9"/>
    </row>
    <row r="309" spans="1:75" s="10" customFormat="1" x14ac:dyDescent="0.25">
      <c r="A309" s="74"/>
      <c r="BT309" s="9"/>
      <c r="BU309" s="9"/>
      <c r="BV309" s="9"/>
      <c r="BW309" s="9"/>
    </row>
    <row r="310" spans="1:75" s="10" customFormat="1" x14ac:dyDescent="0.25">
      <c r="A310" s="74"/>
      <c r="BT310" s="9"/>
      <c r="BU310" s="9"/>
      <c r="BV310" s="9"/>
      <c r="BW310" s="9"/>
    </row>
    <row r="311" spans="1:75" s="10" customFormat="1" x14ac:dyDescent="0.25">
      <c r="A311" s="74"/>
      <c r="BT311" s="9"/>
      <c r="BU311" s="9"/>
      <c r="BV311" s="9"/>
      <c r="BW311" s="9"/>
    </row>
    <row r="312" spans="1:75" s="10" customFormat="1" x14ac:dyDescent="0.25">
      <c r="A312" s="74"/>
      <c r="BT312" s="9"/>
      <c r="BU312" s="9"/>
      <c r="BV312" s="9"/>
      <c r="BW312" s="9"/>
    </row>
    <row r="313" spans="1:75" s="10" customFormat="1" x14ac:dyDescent="0.25">
      <c r="A313" s="74"/>
      <c r="BT313" s="9"/>
      <c r="BU313" s="9"/>
      <c r="BV313" s="9"/>
      <c r="BW313" s="9"/>
    </row>
    <row r="314" spans="1:75" s="10" customFormat="1" x14ac:dyDescent="0.25">
      <c r="A314" s="74"/>
      <c r="BT314" s="9"/>
      <c r="BU314" s="9"/>
      <c r="BV314" s="9"/>
      <c r="BW314" s="9"/>
    </row>
    <row r="315" spans="1:75" s="10" customFormat="1" x14ac:dyDescent="0.25">
      <c r="A315" s="74"/>
      <c r="BT315" s="9"/>
      <c r="BU315" s="9"/>
      <c r="BV315" s="9"/>
      <c r="BW315" s="9"/>
    </row>
    <row r="316" spans="1:75" s="10" customFormat="1" x14ac:dyDescent="0.25">
      <c r="A316" s="74"/>
      <c r="BT316" s="9"/>
      <c r="BU316" s="9"/>
      <c r="BV316" s="9"/>
      <c r="BW316" s="9"/>
    </row>
    <row r="317" spans="1:75" s="10" customFormat="1" x14ac:dyDescent="0.25">
      <c r="A317" s="74"/>
      <c r="BT317" s="9"/>
      <c r="BU317" s="9"/>
      <c r="BV317" s="9"/>
      <c r="BW317" s="9"/>
    </row>
    <row r="318" spans="1:75" s="10" customFormat="1" x14ac:dyDescent="0.25">
      <c r="A318" s="74"/>
      <c r="BT318" s="9"/>
      <c r="BU318" s="9"/>
      <c r="BV318" s="9"/>
      <c r="BW318" s="9"/>
    </row>
    <row r="319" spans="1:75" s="10" customFormat="1" x14ac:dyDescent="0.25">
      <c r="A319" s="74"/>
      <c r="BT319" s="9"/>
      <c r="BU319" s="9"/>
      <c r="BV319" s="9"/>
      <c r="BW319" s="9"/>
    </row>
    <row r="320" spans="1:75" s="10" customFormat="1" x14ac:dyDescent="0.25">
      <c r="A320" s="74"/>
      <c r="BT320" s="9"/>
      <c r="BU320" s="9"/>
      <c r="BV320" s="9"/>
      <c r="BW320" s="9"/>
    </row>
    <row r="321" spans="1:75" s="10" customFormat="1" x14ac:dyDescent="0.25">
      <c r="A321" s="74"/>
      <c r="BT321" s="9"/>
      <c r="BU321" s="9"/>
      <c r="BV321" s="9"/>
      <c r="BW321" s="9"/>
    </row>
    <row r="322" spans="1:75" s="10" customFormat="1" x14ac:dyDescent="0.25">
      <c r="A322" s="74"/>
      <c r="BT322" s="9"/>
      <c r="BU322" s="9"/>
      <c r="BV322" s="9"/>
      <c r="BW322" s="9"/>
    </row>
    <row r="323" spans="1:75" s="10" customFormat="1" x14ac:dyDescent="0.25">
      <c r="A323" s="74"/>
      <c r="BT323" s="9"/>
      <c r="BU323" s="9"/>
      <c r="BV323" s="9"/>
      <c r="BW323" s="9"/>
    </row>
    <row r="324" spans="1:75" s="10" customFormat="1" x14ac:dyDescent="0.25">
      <c r="A324" s="74"/>
      <c r="BT324" s="9"/>
      <c r="BU324" s="9"/>
      <c r="BV324" s="9"/>
      <c r="BW324" s="9"/>
    </row>
    <row r="325" spans="1:75" s="10" customFormat="1" x14ac:dyDescent="0.25">
      <c r="A325" s="74"/>
      <c r="BT325" s="9"/>
      <c r="BU325" s="9"/>
      <c r="BV325" s="9"/>
      <c r="BW325" s="9"/>
    </row>
    <row r="326" spans="1:75" s="10" customFormat="1" x14ac:dyDescent="0.25">
      <c r="A326" s="74"/>
      <c r="BT326" s="9"/>
      <c r="BU326" s="9"/>
      <c r="BV326" s="9"/>
      <c r="BW326" s="9"/>
    </row>
    <row r="327" spans="1:75" s="10" customFormat="1" x14ac:dyDescent="0.25">
      <c r="A327" s="74"/>
      <c r="BT327" s="9"/>
      <c r="BU327" s="9"/>
      <c r="BV327" s="9"/>
      <c r="BW327" s="9"/>
    </row>
    <row r="328" spans="1:75" s="10" customFormat="1" x14ac:dyDescent="0.25">
      <c r="A328" s="74"/>
      <c r="BT328" s="9"/>
      <c r="BU328" s="9"/>
      <c r="BV328" s="9"/>
      <c r="BW328" s="9"/>
    </row>
    <row r="329" spans="1:75" s="10" customFormat="1" x14ac:dyDescent="0.25">
      <c r="A329" s="74"/>
      <c r="BT329" s="9"/>
      <c r="BU329" s="9"/>
      <c r="BV329" s="9"/>
      <c r="BW329" s="9"/>
    </row>
    <row r="330" spans="1:75" s="10" customFormat="1" x14ac:dyDescent="0.25">
      <c r="A330" s="74"/>
      <c r="BT330" s="9"/>
      <c r="BU330" s="9"/>
      <c r="BV330" s="9"/>
      <c r="BW330" s="9"/>
    </row>
    <row r="331" spans="1:75" s="10" customFormat="1" x14ac:dyDescent="0.25">
      <c r="A331" s="74"/>
      <c r="BT331" s="9"/>
      <c r="BU331" s="9"/>
      <c r="BV331" s="9"/>
      <c r="BW331" s="9"/>
    </row>
    <row r="332" spans="1:75" s="10" customFormat="1" x14ac:dyDescent="0.25">
      <c r="A332" s="74"/>
      <c r="BT332" s="9"/>
      <c r="BU332" s="9"/>
      <c r="BV332" s="9"/>
      <c r="BW332" s="9"/>
    </row>
    <row r="333" spans="1:75" s="10" customFormat="1" x14ac:dyDescent="0.25">
      <c r="A333" s="74"/>
      <c r="BT333" s="9"/>
      <c r="BU333" s="9"/>
      <c r="BV333" s="9"/>
      <c r="BW333" s="9"/>
    </row>
    <row r="334" spans="1:75" s="10" customFormat="1" x14ac:dyDescent="0.25">
      <c r="A334" s="74"/>
      <c r="BT334" s="9"/>
      <c r="BU334" s="9"/>
      <c r="BV334" s="9"/>
      <c r="BW334" s="9"/>
    </row>
    <row r="335" spans="1:75" s="10" customFormat="1" x14ac:dyDescent="0.25">
      <c r="A335" s="74"/>
      <c r="BT335" s="9"/>
      <c r="BU335" s="9"/>
      <c r="BV335" s="9"/>
      <c r="BW335" s="9"/>
    </row>
    <row r="336" spans="1:75" s="10" customFormat="1" x14ac:dyDescent="0.25">
      <c r="A336" s="74"/>
      <c r="BT336" s="9"/>
      <c r="BU336" s="9"/>
      <c r="BV336" s="9"/>
      <c r="BW336" s="9"/>
    </row>
    <row r="337" spans="1:75" s="10" customFormat="1" x14ac:dyDescent="0.25">
      <c r="A337" s="74"/>
      <c r="BT337" s="9"/>
      <c r="BU337" s="9"/>
      <c r="BV337" s="9"/>
      <c r="BW337" s="9"/>
    </row>
    <row r="338" spans="1:75" s="10" customFormat="1" x14ac:dyDescent="0.25">
      <c r="A338" s="74"/>
      <c r="BT338" s="9"/>
      <c r="BU338" s="9"/>
      <c r="BV338" s="9"/>
      <c r="BW338" s="9"/>
    </row>
    <row r="339" spans="1:75" s="10" customFormat="1" x14ac:dyDescent="0.25">
      <c r="A339" s="74"/>
      <c r="BT339" s="9"/>
      <c r="BU339" s="9"/>
      <c r="BV339" s="9"/>
      <c r="BW339" s="9"/>
    </row>
    <row r="340" spans="1:75" s="10" customFormat="1" x14ac:dyDescent="0.25">
      <c r="A340" s="74"/>
      <c r="BT340" s="9"/>
      <c r="BU340" s="9"/>
      <c r="BV340" s="9"/>
      <c r="BW340" s="9"/>
    </row>
    <row r="341" spans="1:75" s="10" customFormat="1" ht="15.75" x14ac:dyDescent="0.3">
      <c r="A341" s="74"/>
      <c r="C341" s="77"/>
      <c r="BT341" s="9"/>
      <c r="BU341" s="9"/>
      <c r="BV341" s="9"/>
      <c r="BW341" s="9"/>
    </row>
    <row r="342" spans="1:75" s="10" customFormat="1" x14ac:dyDescent="0.25">
      <c r="A342" s="74"/>
      <c r="BT342" s="9"/>
      <c r="BU342" s="9"/>
      <c r="BV342" s="9"/>
      <c r="BW342" s="9"/>
    </row>
    <row r="343" spans="1:75" s="10" customFormat="1" x14ac:dyDescent="0.25">
      <c r="A343" s="74"/>
      <c r="BT343" s="9"/>
      <c r="BU343" s="9"/>
      <c r="BV343" s="9"/>
      <c r="BW343" s="9"/>
    </row>
    <row r="344" spans="1:75" s="10" customFormat="1" x14ac:dyDescent="0.25">
      <c r="A344" s="74"/>
      <c r="BT344" s="9"/>
      <c r="BU344" s="9"/>
      <c r="BV344" s="9"/>
      <c r="BW344" s="9"/>
    </row>
    <row r="345" spans="1:75" s="10" customFormat="1" x14ac:dyDescent="0.25">
      <c r="A345" s="74"/>
      <c r="BT345" s="9"/>
      <c r="BU345" s="9"/>
      <c r="BV345" s="9"/>
      <c r="BW345" s="9"/>
    </row>
    <row r="346" spans="1:75" x14ac:dyDescent="0.25">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c r="AO346" s="10"/>
      <c r="AP346" s="10"/>
      <c r="AQ346" s="10"/>
      <c r="AR346" s="10"/>
      <c r="AS346" s="10"/>
      <c r="AT346" s="10"/>
      <c r="AU346" s="10"/>
      <c r="AV346" s="10"/>
      <c r="AW346" s="10"/>
      <c r="AX346" s="10"/>
      <c r="AY346" s="10"/>
      <c r="AZ346" s="10"/>
      <c r="BA346" s="10"/>
      <c r="BB346" s="10"/>
      <c r="BC346" s="10"/>
      <c r="BD346" s="10"/>
      <c r="BE346" s="10"/>
      <c r="BF346" s="10"/>
      <c r="BG346" s="10"/>
      <c r="BH346" s="10"/>
      <c r="BI346" s="10"/>
      <c r="BJ346" s="10"/>
      <c r="BK346" s="10"/>
      <c r="BL346" s="10"/>
      <c r="BM346" s="10"/>
      <c r="BN346" s="10"/>
      <c r="BO346" s="10"/>
    </row>
    <row r="347" spans="1:75" x14ac:dyDescent="0.25">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c r="AO347" s="10"/>
      <c r="AP347" s="10"/>
      <c r="AQ347" s="10"/>
      <c r="AR347" s="10"/>
      <c r="AS347" s="10"/>
      <c r="AT347" s="10"/>
      <c r="AU347" s="10"/>
      <c r="AV347" s="10"/>
      <c r="AW347" s="10"/>
      <c r="AX347" s="10"/>
      <c r="AY347" s="10"/>
      <c r="AZ347" s="10"/>
      <c r="BA347" s="10"/>
      <c r="BB347" s="10"/>
      <c r="BC347" s="10"/>
      <c r="BD347" s="10"/>
      <c r="BE347" s="10"/>
      <c r="BF347" s="10"/>
      <c r="BG347" s="10"/>
      <c r="BH347" s="10"/>
      <c r="BI347" s="10"/>
      <c r="BJ347" s="10"/>
      <c r="BK347" s="10"/>
      <c r="BL347" s="10"/>
      <c r="BM347" s="10"/>
      <c r="BN347" s="10"/>
      <c r="BO347" s="10"/>
    </row>
    <row r="348" spans="1:75" x14ac:dyDescent="0.25">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c r="AO348" s="10"/>
      <c r="AP348" s="10"/>
      <c r="AQ348" s="10"/>
      <c r="AR348" s="10"/>
      <c r="AS348" s="10"/>
      <c r="AT348" s="10"/>
      <c r="AU348" s="10"/>
      <c r="AV348" s="10"/>
      <c r="AW348" s="10"/>
      <c r="AX348" s="10"/>
      <c r="AY348" s="10"/>
      <c r="AZ348" s="10"/>
      <c r="BA348" s="10"/>
      <c r="BB348" s="10"/>
      <c r="BC348" s="10"/>
      <c r="BD348" s="10"/>
      <c r="BE348" s="10"/>
      <c r="BF348" s="10"/>
      <c r="BG348" s="10"/>
      <c r="BH348" s="10"/>
      <c r="BI348" s="10"/>
      <c r="BJ348" s="10"/>
      <c r="BK348" s="10"/>
      <c r="BL348" s="10"/>
      <c r="BM348" s="10"/>
      <c r="BN348" s="10"/>
      <c r="BO348" s="10"/>
    </row>
    <row r="349" spans="1:75" x14ac:dyDescent="0.25">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c r="AO349" s="10"/>
      <c r="AP349" s="10"/>
      <c r="AQ349" s="10"/>
      <c r="AR349" s="10"/>
      <c r="AS349" s="10"/>
      <c r="AT349" s="10"/>
      <c r="AU349" s="10"/>
      <c r="AV349" s="10"/>
      <c r="AW349" s="10"/>
      <c r="AX349" s="10"/>
      <c r="AY349" s="10"/>
      <c r="AZ349" s="10"/>
      <c r="BA349" s="10"/>
      <c r="BB349" s="10"/>
      <c r="BC349" s="10"/>
      <c r="BD349" s="10"/>
      <c r="BE349" s="10"/>
      <c r="BF349" s="10"/>
      <c r="BG349" s="10"/>
      <c r="BH349" s="10"/>
      <c r="BI349" s="10"/>
      <c r="BJ349" s="10"/>
      <c r="BK349" s="10"/>
      <c r="BL349" s="10"/>
      <c r="BM349" s="10"/>
      <c r="BN349" s="10"/>
      <c r="BO349" s="10"/>
    </row>
    <row r="350" spans="1:75" x14ac:dyDescent="0.25">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c r="AO350" s="10"/>
      <c r="AP350" s="10"/>
      <c r="AQ350" s="10"/>
      <c r="AR350" s="10"/>
      <c r="AS350" s="10"/>
      <c r="AT350" s="10"/>
      <c r="AU350" s="10"/>
      <c r="AV350" s="10"/>
      <c r="AW350" s="10"/>
      <c r="AX350" s="10"/>
      <c r="AY350" s="10"/>
      <c r="AZ350" s="10"/>
      <c r="BA350" s="10"/>
      <c r="BB350" s="10"/>
      <c r="BC350" s="10"/>
      <c r="BD350" s="10"/>
      <c r="BE350" s="10"/>
      <c r="BF350" s="10"/>
      <c r="BG350" s="10"/>
      <c r="BH350" s="10"/>
      <c r="BI350" s="10"/>
      <c r="BJ350" s="10"/>
      <c r="BK350" s="10"/>
      <c r="BL350" s="10"/>
      <c r="BM350" s="10"/>
      <c r="BN350" s="10"/>
      <c r="BO350" s="10"/>
    </row>
    <row r="351" spans="1:75" x14ac:dyDescent="0.25">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c r="AO351" s="10"/>
      <c r="AP351" s="10"/>
      <c r="AQ351" s="10"/>
      <c r="AR351" s="10"/>
      <c r="AS351" s="10"/>
      <c r="AT351" s="10"/>
      <c r="AU351" s="10"/>
      <c r="AV351" s="10"/>
      <c r="AW351" s="10"/>
      <c r="AX351" s="10"/>
      <c r="AY351" s="10"/>
      <c r="AZ351" s="10"/>
      <c r="BA351" s="10"/>
      <c r="BB351" s="10"/>
      <c r="BC351" s="10"/>
      <c r="BD351" s="10"/>
      <c r="BE351" s="10"/>
      <c r="BF351" s="10"/>
      <c r="BG351" s="10"/>
      <c r="BH351" s="10"/>
      <c r="BI351" s="10"/>
      <c r="BJ351" s="10"/>
      <c r="BK351" s="10"/>
      <c r="BL351" s="10"/>
      <c r="BM351" s="10"/>
      <c r="BN351" s="10"/>
      <c r="BO351" s="10"/>
    </row>
    <row r="352" spans="1:75" x14ac:dyDescent="0.25">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c r="AY352" s="10"/>
      <c r="AZ352" s="10"/>
      <c r="BA352" s="10"/>
      <c r="BB352" s="10"/>
      <c r="BC352" s="10"/>
      <c r="BD352" s="10"/>
      <c r="BE352" s="10"/>
      <c r="BF352" s="10"/>
      <c r="BG352" s="10"/>
      <c r="BH352" s="10"/>
      <c r="BI352" s="10"/>
      <c r="BJ352" s="10"/>
      <c r="BK352" s="10"/>
      <c r="BL352" s="10"/>
      <c r="BM352" s="10"/>
      <c r="BN352" s="10"/>
      <c r="BO352" s="10"/>
    </row>
    <row r="353" spans="3:67" x14ac:dyDescent="0.25">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c r="AY353" s="10"/>
      <c r="AZ353" s="10"/>
      <c r="BA353" s="10"/>
      <c r="BB353" s="10"/>
      <c r="BC353" s="10"/>
      <c r="BD353" s="10"/>
      <c r="BE353" s="10"/>
      <c r="BF353" s="10"/>
      <c r="BG353" s="10"/>
      <c r="BH353" s="10"/>
      <c r="BI353" s="10"/>
      <c r="BJ353" s="10"/>
      <c r="BK353" s="10"/>
      <c r="BL353" s="10"/>
      <c r="BM353" s="10"/>
      <c r="BN353" s="10"/>
      <c r="BO353" s="10"/>
    </row>
    <row r="354" spans="3:67" x14ac:dyDescent="0.25">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c r="AO354" s="10"/>
      <c r="AP354" s="10"/>
      <c r="AQ354" s="10"/>
      <c r="AR354" s="10"/>
      <c r="AS354" s="10"/>
      <c r="AT354" s="10"/>
      <c r="AU354" s="10"/>
      <c r="AV354" s="10"/>
      <c r="AW354" s="10"/>
      <c r="AX354" s="10"/>
      <c r="AY354" s="10"/>
      <c r="AZ354" s="10"/>
      <c r="BA354" s="10"/>
      <c r="BB354" s="10"/>
      <c r="BC354" s="10"/>
      <c r="BD354" s="10"/>
      <c r="BE354" s="10"/>
      <c r="BF354" s="10"/>
      <c r="BG354" s="10"/>
      <c r="BH354" s="10"/>
      <c r="BI354" s="10"/>
      <c r="BJ354" s="10"/>
      <c r="BK354" s="10"/>
      <c r="BL354" s="10"/>
      <c r="BM354" s="10"/>
      <c r="BN354" s="10"/>
      <c r="BO354" s="10"/>
    </row>
    <row r="355" spans="3:67" x14ac:dyDescent="0.25">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c r="AO355" s="10"/>
      <c r="AP355" s="10"/>
      <c r="AQ355" s="10"/>
      <c r="AR355" s="10"/>
      <c r="AS355" s="10"/>
      <c r="AT355" s="10"/>
      <c r="AU355" s="10"/>
      <c r="AV355" s="10"/>
      <c r="AW355" s="10"/>
      <c r="AX355" s="10"/>
      <c r="AY355" s="10"/>
      <c r="AZ355" s="10"/>
      <c r="BA355" s="10"/>
      <c r="BB355" s="10"/>
      <c r="BC355" s="10"/>
      <c r="BD355" s="10"/>
      <c r="BE355" s="10"/>
      <c r="BF355" s="10"/>
      <c r="BG355" s="10"/>
      <c r="BH355" s="10"/>
      <c r="BI355" s="10"/>
      <c r="BJ355" s="10"/>
      <c r="BK355" s="10"/>
      <c r="BL355" s="10"/>
      <c r="BM355" s="10"/>
      <c r="BN355" s="10"/>
      <c r="BO355" s="10"/>
    </row>
    <row r="356" spans="3:67" x14ac:dyDescent="0.25">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10"/>
      <c r="AY356" s="10"/>
      <c r="AZ356" s="10"/>
      <c r="BA356" s="10"/>
      <c r="BB356" s="10"/>
      <c r="BC356" s="10"/>
      <c r="BD356" s="10"/>
      <c r="BE356" s="10"/>
      <c r="BF356" s="10"/>
      <c r="BG356" s="10"/>
      <c r="BH356" s="10"/>
      <c r="BI356" s="10"/>
      <c r="BJ356" s="10"/>
      <c r="BK356" s="10"/>
      <c r="BL356" s="10"/>
      <c r="BM356" s="10"/>
      <c r="BN356" s="10"/>
      <c r="BO356" s="10"/>
    </row>
    <row r="357" spans="3:67" x14ac:dyDescent="0.25">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c r="AO357" s="10"/>
      <c r="AP357" s="10"/>
      <c r="AQ357" s="10"/>
      <c r="AR357" s="10"/>
      <c r="AS357" s="10"/>
      <c r="AT357" s="10"/>
      <c r="AU357" s="10"/>
      <c r="AV357" s="10"/>
      <c r="AW357" s="10"/>
      <c r="AX357" s="10"/>
      <c r="AY357" s="10"/>
      <c r="AZ357" s="10"/>
      <c r="BA357" s="10"/>
      <c r="BB357" s="10"/>
      <c r="BC357" s="10"/>
      <c r="BD357" s="10"/>
      <c r="BE357" s="10"/>
      <c r="BF357" s="10"/>
      <c r="BG357" s="10"/>
      <c r="BH357" s="10"/>
      <c r="BI357" s="10"/>
      <c r="BJ357" s="10"/>
      <c r="BK357" s="10"/>
      <c r="BL357" s="10"/>
      <c r="BM357" s="10"/>
      <c r="BN357" s="10"/>
      <c r="BO357" s="10"/>
    </row>
    <row r="358" spans="3:67" x14ac:dyDescent="0.25">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c r="AY358" s="10"/>
      <c r="AZ358" s="10"/>
      <c r="BA358" s="10"/>
      <c r="BB358" s="10"/>
      <c r="BC358" s="10"/>
      <c r="BD358" s="10"/>
      <c r="BE358" s="10"/>
      <c r="BF358" s="10"/>
      <c r="BG358" s="10"/>
      <c r="BH358" s="10"/>
      <c r="BI358" s="10"/>
      <c r="BJ358" s="10"/>
      <c r="BK358" s="10"/>
      <c r="BL358" s="10"/>
      <c r="BM358" s="10"/>
      <c r="BN358" s="10"/>
      <c r="BO358" s="10"/>
    </row>
    <row r="359" spans="3:67" x14ac:dyDescent="0.25">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10"/>
      <c r="AY359" s="10"/>
      <c r="AZ359" s="10"/>
      <c r="BA359" s="10"/>
      <c r="BB359" s="10"/>
      <c r="BC359" s="10"/>
      <c r="BD359" s="10"/>
      <c r="BE359" s="10"/>
      <c r="BF359" s="10"/>
      <c r="BG359" s="10"/>
      <c r="BH359" s="10"/>
      <c r="BI359" s="10"/>
      <c r="BJ359" s="10"/>
      <c r="BK359" s="10"/>
      <c r="BL359" s="10"/>
      <c r="BM359" s="10"/>
      <c r="BN359" s="10"/>
      <c r="BO359" s="10"/>
    </row>
    <row r="360" spans="3:67" x14ac:dyDescent="0.25">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c r="AO360" s="10"/>
      <c r="AP360" s="10"/>
      <c r="AQ360" s="10"/>
      <c r="AR360" s="10"/>
      <c r="AS360" s="10"/>
      <c r="AT360" s="10"/>
      <c r="AU360" s="10"/>
      <c r="AV360" s="10"/>
      <c r="AW360" s="10"/>
      <c r="AX360" s="10"/>
      <c r="AY360" s="10"/>
      <c r="AZ360" s="10"/>
      <c r="BA360" s="10"/>
      <c r="BB360" s="10"/>
      <c r="BC360" s="10"/>
      <c r="BD360" s="10"/>
      <c r="BE360" s="10"/>
      <c r="BF360" s="10"/>
      <c r="BG360" s="10"/>
      <c r="BH360" s="10"/>
      <c r="BI360" s="10"/>
      <c r="BJ360" s="10"/>
      <c r="BK360" s="10"/>
      <c r="BL360" s="10"/>
      <c r="BM360" s="10"/>
      <c r="BN360" s="10"/>
      <c r="BO360" s="10"/>
    </row>
    <row r="361" spans="3:67" x14ac:dyDescent="0.25">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AY361" s="10"/>
      <c r="AZ361" s="10"/>
      <c r="BA361" s="10"/>
      <c r="BB361" s="10"/>
      <c r="BC361" s="10"/>
      <c r="BD361" s="10"/>
      <c r="BE361" s="10"/>
      <c r="BF361" s="10"/>
      <c r="BG361" s="10"/>
      <c r="BH361" s="10"/>
      <c r="BI361" s="10"/>
      <c r="BJ361" s="10"/>
      <c r="BK361" s="10"/>
      <c r="BL361" s="10"/>
      <c r="BM361" s="10"/>
      <c r="BN361" s="10"/>
      <c r="BO361" s="10"/>
    </row>
    <row r="362" spans="3:67" x14ac:dyDescent="0.25">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c r="AO362" s="10"/>
      <c r="AP362" s="10"/>
      <c r="AQ362" s="10"/>
      <c r="AR362" s="10"/>
      <c r="AS362" s="10"/>
      <c r="AT362" s="10"/>
      <c r="AU362" s="10"/>
      <c r="AV362" s="10"/>
      <c r="AW362" s="10"/>
      <c r="AX362" s="10"/>
      <c r="AY362" s="10"/>
      <c r="AZ362" s="10"/>
      <c r="BA362" s="10"/>
      <c r="BB362" s="10"/>
      <c r="BC362" s="10"/>
      <c r="BD362" s="10"/>
      <c r="BE362" s="10"/>
      <c r="BF362" s="10"/>
      <c r="BG362" s="10"/>
      <c r="BH362" s="10"/>
      <c r="BI362" s="10"/>
      <c r="BJ362" s="10"/>
      <c r="BK362" s="10"/>
      <c r="BL362" s="10"/>
      <c r="BM362" s="10"/>
      <c r="BN362" s="10"/>
      <c r="BO362" s="10"/>
    </row>
    <row r="363" spans="3:67" x14ac:dyDescent="0.25">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c r="AR363" s="10"/>
      <c r="AS363" s="10"/>
      <c r="AT363" s="10"/>
      <c r="AU363" s="10"/>
      <c r="AV363" s="10"/>
      <c r="AW363" s="10"/>
      <c r="AX363" s="10"/>
      <c r="AY363" s="10"/>
      <c r="AZ363" s="10"/>
      <c r="BA363" s="10"/>
      <c r="BB363" s="10"/>
      <c r="BC363" s="10"/>
      <c r="BD363" s="10"/>
      <c r="BE363" s="10"/>
      <c r="BF363" s="10"/>
      <c r="BG363" s="10"/>
      <c r="BH363" s="10"/>
      <c r="BI363" s="10"/>
      <c r="BJ363" s="10"/>
      <c r="BK363" s="10"/>
      <c r="BL363" s="10"/>
      <c r="BM363" s="10"/>
      <c r="BN363" s="10"/>
      <c r="BO363" s="10"/>
    </row>
    <row r="374" spans="3:3" ht="15.75" x14ac:dyDescent="0.3">
      <c r="C374" s="26"/>
    </row>
    <row r="407" spans="3:3" ht="15.75" x14ac:dyDescent="0.3">
      <c r="C407" s="26"/>
    </row>
    <row r="440" spans="3:3" ht="15.75" x14ac:dyDescent="0.3">
      <c r="C440" s="26"/>
    </row>
    <row r="473" spans="3:3" ht="15.75" x14ac:dyDescent="0.3">
      <c r="C473" s="26"/>
    </row>
    <row r="506" spans="3:3" ht="15.75" x14ac:dyDescent="0.3">
      <c r="C506" s="26"/>
    </row>
    <row r="539" spans="3:3" ht="15.75" x14ac:dyDescent="0.3">
      <c r="C539" s="26"/>
    </row>
    <row r="572" spans="3:3" ht="15.75" x14ac:dyDescent="0.3">
      <c r="C572" s="26"/>
    </row>
    <row r="605" spans="3:3" ht="15.75" x14ac:dyDescent="0.3">
      <c r="C605" s="26"/>
    </row>
    <row r="638" spans="3:3" ht="15.75" x14ac:dyDescent="0.3">
      <c r="C638" s="26"/>
    </row>
    <row r="671" spans="3:3" ht="15.75" x14ac:dyDescent="0.3">
      <c r="C671" s="26"/>
    </row>
    <row r="704" spans="3:3" ht="15.75" x14ac:dyDescent="0.3">
      <c r="C704" s="26"/>
    </row>
    <row r="737" spans="3:3" ht="15.75" x14ac:dyDescent="0.3">
      <c r="C737" s="26"/>
    </row>
    <row r="770" spans="3:3" ht="15.75" x14ac:dyDescent="0.3">
      <c r="C770" s="26"/>
    </row>
    <row r="803" spans="3:3" ht="15.75" x14ac:dyDescent="0.3">
      <c r="C803" s="26"/>
    </row>
    <row r="836" spans="3:3" ht="15.75" x14ac:dyDescent="0.3">
      <c r="C836" s="26"/>
    </row>
    <row r="869" spans="3:3" ht="15.75" x14ac:dyDescent="0.3">
      <c r="C869" s="26"/>
    </row>
    <row r="902" spans="3:3" ht="15.75" x14ac:dyDescent="0.3">
      <c r="C902" s="26"/>
    </row>
    <row r="935" spans="3:3" ht="15.75" x14ac:dyDescent="0.3">
      <c r="C935" s="26"/>
    </row>
    <row r="968" spans="3:3" ht="15.75" x14ac:dyDescent="0.3">
      <c r="C968" s="26"/>
    </row>
    <row r="1001" spans="3:3" ht="15.75" x14ac:dyDescent="0.3">
      <c r="C1001" s="26"/>
    </row>
    <row r="1034" spans="3:3" ht="15.75" x14ac:dyDescent="0.3">
      <c r="C1034" s="26"/>
    </row>
    <row r="1067" spans="3:3" ht="15.75" x14ac:dyDescent="0.3">
      <c r="C1067" s="26"/>
    </row>
    <row r="1100" spans="3:3" ht="15.75" x14ac:dyDescent="0.3">
      <c r="C1100" s="26"/>
    </row>
    <row r="1133" spans="3:3" ht="15.75" x14ac:dyDescent="0.3">
      <c r="C1133" s="26"/>
    </row>
    <row r="1166" spans="3:3" ht="15.75" x14ac:dyDescent="0.3">
      <c r="C1166" s="26"/>
    </row>
    <row r="1199" spans="3:3" ht="15.75" x14ac:dyDescent="0.3">
      <c r="C1199" s="26"/>
    </row>
    <row r="1232" spans="3:3" ht="15.75" x14ac:dyDescent="0.3">
      <c r="C1232" s="26"/>
    </row>
    <row r="1265" spans="3:3" ht="15.75" x14ac:dyDescent="0.3">
      <c r="C1265" s="26"/>
    </row>
    <row r="1298" spans="3:3" ht="15.75" x14ac:dyDescent="0.3">
      <c r="C1298" s="26"/>
    </row>
    <row r="1331" spans="3:3" ht="15.75" x14ac:dyDescent="0.3">
      <c r="C1331" s="26"/>
    </row>
    <row r="1364" spans="3:3" ht="15.75" x14ac:dyDescent="0.3">
      <c r="C1364" s="26"/>
    </row>
    <row r="1397" spans="3:3" ht="15.75" x14ac:dyDescent="0.3">
      <c r="C1397" s="26"/>
    </row>
    <row r="1430" spans="3:3" ht="15.75" x14ac:dyDescent="0.3">
      <c r="C1430" s="26"/>
    </row>
    <row r="1463" spans="3:3" ht="15.75" x14ac:dyDescent="0.3">
      <c r="C1463" s="26"/>
    </row>
    <row r="1496" spans="3:3" ht="15.75" x14ac:dyDescent="0.3">
      <c r="C1496" s="26"/>
    </row>
    <row r="1529" spans="3:3" ht="15.75" x14ac:dyDescent="0.3">
      <c r="C1529" s="26"/>
    </row>
    <row r="1562" spans="3:3" ht="15.75" x14ac:dyDescent="0.3">
      <c r="C1562" s="26"/>
    </row>
    <row r="1595" spans="3:3" ht="15.75" x14ac:dyDescent="0.3">
      <c r="C1595" s="26"/>
    </row>
    <row r="1628" spans="3:3" ht="15.75" x14ac:dyDescent="0.3">
      <c r="C1628" s="26"/>
    </row>
    <row r="1661" spans="3:3" ht="15.75" x14ac:dyDescent="0.3">
      <c r="C1661" s="26"/>
    </row>
    <row r="1694" spans="3:3" ht="15.75" x14ac:dyDescent="0.3">
      <c r="C1694" s="26"/>
    </row>
    <row r="1727" spans="3:3" ht="15.75" x14ac:dyDescent="0.3">
      <c r="C1727" s="26"/>
    </row>
    <row r="1760" spans="3:3" ht="15.75" x14ac:dyDescent="0.3">
      <c r="C1760" s="26"/>
    </row>
    <row r="1793" spans="3:3" ht="15.75" x14ac:dyDescent="0.3">
      <c r="C1793" s="26"/>
    </row>
    <row r="1826" spans="3:3" ht="15.75" x14ac:dyDescent="0.3">
      <c r="C1826" s="26"/>
    </row>
    <row r="1859" spans="3:3" ht="15.75" x14ac:dyDescent="0.3">
      <c r="C1859" s="26"/>
    </row>
    <row r="1892" spans="3:3" ht="15.75" x14ac:dyDescent="0.3">
      <c r="C1892" s="26"/>
    </row>
    <row r="1925" spans="3:3" ht="15.75" x14ac:dyDescent="0.3">
      <c r="C1925" s="26"/>
    </row>
    <row r="1958" spans="3:3" ht="15.75" x14ac:dyDescent="0.3">
      <c r="C1958" s="26"/>
    </row>
    <row r="1991" spans="3:3" ht="15.75" x14ac:dyDescent="0.3">
      <c r="C1991" s="26"/>
    </row>
    <row r="2024" spans="3:3" ht="15.75" x14ac:dyDescent="0.3">
      <c r="C2024" s="26"/>
    </row>
    <row r="2057" spans="3:3" ht="15.75" x14ac:dyDescent="0.3">
      <c r="C2057" s="26"/>
    </row>
    <row r="2090" spans="3:3" ht="15.75" x14ac:dyDescent="0.3">
      <c r="C2090" s="26"/>
    </row>
  </sheetData>
  <sheetProtection password="CC36" sheet="1" objects="1" scenarios="1"/>
  <dataConsolidate/>
  <conditionalFormatting sqref="BR12:BR83">
    <cfRule type="cellIs" dxfId="87" priority="2" operator="equal">
      <formula>"0 VBÄ"</formula>
    </cfRule>
  </conditionalFormatting>
  <conditionalFormatting sqref="BS12:BS83">
    <cfRule type="cellIs" dxfId="86" priority="1" operator="equal">
      <formula>"0 bewertete Maßnahmen"</formula>
    </cfRule>
  </conditionalFormatting>
  <dataValidations count="1">
    <dataValidation type="list" allowBlank="1" showInputMessage="1" showErrorMessage="1" sqref="B93">
      <formula1>$B$93</formula1>
    </dataValidation>
  </dataValidations>
  <hyperlinks>
    <hyperlink ref="B8" location="'A) Rücklagen'!A1" display="'A) Rücklagen'!A1"/>
    <hyperlink ref="B89" location="'C) Weitere Themen'!A1" display="'C) Weitere Themen'!A1"/>
    <hyperlink ref="B95" r:id="rId1"/>
    <hyperlink ref="B12" location="'B) Berichte'!D2" tooltip="Zum Fragebogen" display="'B) Berichte'!D2"/>
    <hyperlink ref="B13" location="'B) Berichte'!D42" tooltip="Zum Fragebogen" display="'B) Berichte'!D42"/>
    <hyperlink ref="B14" location="'B) Berichte'!D82" tooltip="Zum Fragebogen" display="'B) Berichte'!D82"/>
    <hyperlink ref="B15" location="'B) Berichte'!D122" tooltip="Zum Fragebogen" display="'B) Berichte'!D122"/>
    <hyperlink ref="B16" location="'B) Berichte'!D162" tooltip="Zum Fragebogen" display="'B) Berichte'!D162"/>
    <hyperlink ref="B17" location="'B) Berichte'!D202" tooltip="Zum Fragebogen" display="'B) Berichte'!D202"/>
    <hyperlink ref="B18" location="'B) Berichte'!D242" tooltip="Zum Fragebogen" display="'B) Berichte'!D242"/>
    <hyperlink ref="B19" location="'B) Berichte'!D282" tooltip="Zum Fragebogen" display="'B) Berichte'!D282"/>
    <hyperlink ref="B20" location="'B) Berichte'!D322" tooltip="Zum Fragebogen" display="'B) Berichte'!D322"/>
    <hyperlink ref="B21" location="'B) Berichte'!D362" tooltip="Zum Fragebogen" display="'B) Berichte'!D362"/>
    <hyperlink ref="B22" location="'B) Berichte'!D402" tooltip="Zum Fragebogen" display="'B) Berichte'!D402"/>
    <hyperlink ref="B23" location="'B) Berichte'!D442" tooltip="Zum Fragebogen" display="'B) Berichte'!D442"/>
    <hyperlink ref="B24" location="'B) Berichte'!D482" tooltip="Zum Fragebogen" display="'B) Berichte'!D482"/>
    <hyperlink ref="B25" location="'B) Berichte'!D522" tooltip="Zum Fragebogen" display="'B) Berichte'!D522"/>
    <hyperlink ref="B26" location="'B) Berichte'!D562" tooltip="Zum Fragebogen" display="'B) Berichte'!D562"/>
    <hyperlink ref="B27" location="'B) Berichte'!D602" tooltip="Zum Fragebogen" display="'B) Berichte'!D602"/>
    <hyperlink ref="B28" location="'B) Berichte'!D642" tooltip="Zum Fragebogen" display="'B) Berichte'!D642"/>
    <hyperlink ref="B29" location="'B) Berichte'!D682" tooltip="Zum Fragebogen" display="'B) Berichte'!D682"/>
    <hyperlink ref="B30" location="'B) Berichte'!D722" tooltip="Zum Fragebogen" display="'B) Berichte'!D722"/>
    <hyperlink ref="B31" location="'B) Berichte'!D762" tooltip="Zum Fragebogen" display="'B) Berichte'!D762"/>
    <hyperlink ref="B32" location="'B) Berichte'!D802" tooltip="Zum Fragebogen" display="'B) Berichte'!D802"/>
    <hyperlink ref="B33" location="'B) Berichte'!D842" tooltip="Zum Fragebogen" display="'B) Berichte'!D842"/>
    <hyperlink ref="B34" location="'B) Berichte'!D882" tooltip="Zum Fragebogen" display="'B) Berichte'!D882"/>
    <hyperlink ref="B35" location="'B) Berichte'!D922" tooltip="Zum Fragebogen" display="'B) Berichte'!D922"/>
    <hyperlink ref="B36" location="'B) Berichte'!D962" tooltip="Zum Fragebogen" display="'B) Berichte'!D962"/>
    <hyperlink ref="B37" location="'B) Berichte'!D1002" tooltip="Zum Fragebogen" display="'B) Berichte'!D1002"/>
    <hyperlink ref="B38" location="'B) Berichte'!D1042" tooltip="Zum Fragebogen" display="'B) Berichte'!D1042"/>
    <hyperlink ref="B39" location="'B) Berichte'!D1082" tooltip="Zum Fragebogen" display="'B) Berichte'!D1082"/>
    <hyperlink ref="B40" location="'B) Berichte'!D1122" tooltip="Zum Fragebogen" display="'B) Berichte'!D1122"/>
    <hyperlink ref="B41" location="'B) Berichte'!D1162" tooltip="Zum Fragebogen" display="'B) Berichte'!D1162"/>
    <hyperlink ref="B42" location="'B) Berichte'!D1202" tooltip="Zum Fragebogen" display="'B) Berichte'!D1202"/>
    <hyperlink ref="B43" location="'B) Berichte'!D1242" tooltip="Zum Fragebogen" display="'B) Berichte'!D1242"/>
    <hyperlink ref="B44" location="'B) Berichte'!D1282" tooltip="Zum Fragebogen" display="'B) Berichte'!D1282"/>
    <hyperlink ref="B45" location="'B) Berichte'!D1322" tooltip="Zum Fragebogen" display="'B) Berichte'!D1322"/>
    <hyperlink ref="B46" location="'B) Berichte'!D1362" tooltip="Zum Fragebogen" display="'B) Berichte'!D1362"/>
    <hyperlink ref="B47" location="'B) Berichte'!D1402" tooltip="Zum Fragebogen" display="'B) Berichte'!D1402"/>
    <hyperlink ref="B48" location="'B) Berichte'!D1442" tooltip="Zum Fragebogen" display="'B) Berichte'!D1442"/>
    <hyperlink ref="B49" location="'B) Berichte'!D1482" tooltip="Zum Fragebogen" display="'B) Berichte'!D1482"/>
    <hyperlink ref="B50" location="'B) Berichte'!D1522" tooltip="Zum Fragebogen" display="'B) Berichte'!D1522"/>
    <hyperlink ref="B51" location="'B) Berichte'!D1562" tooltip="Zum Fragebogen" display="'B) Berichte'!D1562"/>
    <hyperlink ref="B52" location="'B) Berichte'!D1602" tooltip="Zum Fragebogen" display="'B) Berichte'!D1602"/>
    <hyperlink ref="B53" location="'B) Berichte'!D1642" tooltip="Zum Fragebogen" display="'B) Berichte'!D1642"/>
    <hyperlink ref="B54" location="'B) Berichte'!D1682" tooltip="Zum Fragebogen" display="'B) Berichte'!D1682"/>
    <hyperlink ref="B55" location="'B) Berichte'!D1722" tooltip="Zum Fragebogen" display="'B) Berichte'!D1722"/>
    <hyperlink ref="B56" location="'B) Berichte'!D1762" tooltip="Zum Fragebogen" display="'B) Berichte'!D1762"/>
    <hyperlink ref="B57" location="'B) Berichte'!D1802" tooltip="Zum Fragebogen" display="'B) Berichte'!D1802"/>
    <hyperlink ref="B58" location="'B) Berichte'!D1842" tooltip="Zum Fragebogen" display="'B) Berichte'!D1842"/>
    <hyperlink ref="B59" location="'B) Berichte'!D1882" tooltip="Zum Fragebogen" display="'B) Berichte'!D1882"/>
    <hyperlink ref="B60" location="'B) Berichte'!D1922" tooltip="Zum Fragebogen" display="'B) Berichte'!D1922"/>
    <hyperlink ref="B61" location="'B) Berichte'!D1962" tooltip="Zum Fragebogen" display="'B) Berichte'!D1962"/>
    <hyperlink ref="B62" location="'B) Berichte'!D2002" tooltip="Zum Fragebogen" display="'B) Berichte'!D2002"/>
    <hyperlink ref="B63" location="'B) Berichte'!D2042" tooltip="Zum Fragebogen" display="'B) Berichte'!D2042"/>
    <hyperlink ref="B64" location="'B) Berichte'!D2082" tooltip="Zum Fragebogen" display="'B) Berichte'!D2082"/>
    <hyperlink ref="B65" location="'B) Berichte'!D2122" tooltip="Zum Fragebogen" display="'B) Berichte'!D2122"/>
    <hyperlink ref="B66" location="'B) Berichte'!D2162" tooltip="Zum Fragebogen" display="'B) Berichte'!D2162"/>
    <hyperlink ref="B67" location="'B) Berichte'!D2202" tooltip="Zum Fragebogen" display="'B) Berichte'!D2202"/>
    <hyperlink ref="B68" location="'B) Berichte'!D2242" tooltip="Zum Fragebogen" display="'B) Berichte'!D2242"/>
    <hyperlink ref="B69" location="'B) Berichte'!D2282" tooltip="Zum Fragebogen" display="'B) Berichte'!D2282"/>
    <hyperlink ref="B70" location="'B) Berichte'!D2322" tooltip="Zum Fragebogen" display="'B) Berichte'!D2322"/>
    <hyperlink ref="B71" location="'B) Berichte'!D2362" tooltip="Zum Fragebogen" display="'B) Berichte'!D2362"/>
    <hyperlink ref="B72" location="'B) Berichte'!D2402" tooltip="Zum Fragebogen" display="'B) Berichte'!D2402"/>
    <hyperlink ref="B73" location="'B) Berichte'!D2442" tooltip="Zum Fragebogen" display="'B) Berichte'!D2442"/>
    <hyperlink ref="B74" location="'B) Berichte'!D2482" tooltip="Zum Fragebogen" display="'B) Berichte'!D2482"/>
    <hyperlink ref="B75" location="'B) Berichte'!D2522" tooltip="Zum Fragebogen" display="'B) Berichte'!D2522"/>
    <hyperlink ref="B76" location="'B) Berichte'!D2562" tooltip="Zum Fragebogen" display="'B) Berichte'!D2562"/>
    <hyperlink ref="B77" location="'B) Berichte'!D2602" tooltip="Zum Fragebogen" display="'B) Berichte'!D2602"/>
    <hyperlink ref="B78" location="'B) Berichte'!D2642" tooltip="Zum Fragebogen" display="'B) Berichte'!D2642"/>
    <hyperlink ref="B79" location="'B) Berichte'!D2682" tooltip="Zum Fragebogen" display="'B) Berichte'!D2682"/>
    <hyperlink ref="B80" location="'B) Berichte'!D2722" tooltip="Zum Fragebogen" display="'B) Berichte'!D2722"/>
    <hyperlink ref="B81" location="'B) Berichte'!D2762" tooltip="Zum Fragebogen" display="'B) Berichte'!D2762"/>
    <hyperlink ref="B82" location="'B) Berichte'!D2802" tooltip="Zum Fragebogen" display="'B) Berichte'!D2802"/>
    <hyperlink ref="B83" location="'B) Berichte'!D2842" tooltip="Zum Fragebogen" display="'B) Berichte'!D2842"/>
  </hyperlinks>
  <pageMargins left="0.70866141732283472" right="0.70866141732283472" top="0.78740157480314965" bottom="0.78740157480314965" header="0.31496062992125984" footer="0.31496062992125984"/>
  <pageSetup paperSize="9" scale="90" orientation="portrait" copies="3" r:id="rId2"/>
  <headerFooter>
    <oddHeader>&amp;C&amp;A&amp;R&amp;P</oddHeader>
    <oddFooter>&amp;LFragebogen  zur Evaluierung der Haushaltsrechtsreform&amp;R&amp;F</oddFooter>
  </headerFooter>
  <drawing r:id="rId3"/>
  <legacyDrawing r:id="rId4"/>
  <oleObjects>
    <mc:AlternateContent xmlns:mc="http://schemas.openxmlformats.org/markup-compatibility/2006">
      <mc:Choice Requires="x14">
        <oleObject progId="Acrobat Document" shapeId="229381" r:id="rId5">
          <objectPr defaultSize="0" autoPict="0" r:id="rId6">
            <anchor moveWithCells="1">
              <from>
                <xdr:col>1</xdr:col>
                <xdr:colOff>0</xdr:colOff>
                <xdr:row>95</xdr:row>
                <xdr:rowOff>85725</xdr:rowOff>
              </from>
              <to>
                <xdr:col>1</xdr:col>
                <xdr:colOff>7400925</xdr:colOff>
                <xdr:row>150</xdr:row>
                <xdr:rowOff>76200</xdr:rowOff>
              </to>
            </anchor>
          </objectPr>
        </oleObject>
      </mc:Choice>
      <mc:Fallback>
        <oleObject progId="Acrobat Document" shapeId="229381" r:id="rId5"/>
      </mc:Fallback>
    </mc:AlternateContent>
  </oleObjects>
  <tableParts count="1">
    <tablePart r:id="rId7"/>
  </tableParts>
  <extLst>
    <ext xmlns:x14="http://schemas.microsoft.com/office/spreadsheetml/2009/9/main" uri="{CCE6A557-97BC-4b89-ADB6-D9C93CAAB3DF}">
      <x14:dataValidations xmlns:xm="http://schemas.microsoft.com/office/excel/2006/main" count="3">
        <x14:dataValidation type="list" allowBlank="1" showInputMessage="1" showErrorMessage="1">
          <x14:formula1>
            <xm:f>Listen!$A$2:$A$13</xm:f>
          </x14:formula1>
          <xm:sqref>E12:E83</xm:sqref>
        </x14:dataValidation>
        <x14:dataValidation type="list" allowBlank="1" showInputMessage="1" showErrorMessage="1">
          <x14:formula1>
            <xm:f>[1]Listen!#REF!</xm:f>
          </x14:formula1>
          <xm:sqref>BQ12:BQ83</xm:sqref>
        </x14:dataValidation>
        <x14:dataValidation type="list" allowBlank="1" showInputMessage="1" showErrorMessage="1">
          <x14:formula1>
            <xm:f>Listen!$E$2:$E$24</xm:f>
          </x14:formula1>
          <xm:sqref>B5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E14"/>
  <sheetViews>
    <sheetView workbookViewId="0"/>
  </sheetViews>
  <sheetFormatPr baseColWidth="10" defaultRowHeight="15" x14ac:dyDescent="0.25"/>
  <cols>
    <col min="1" max="1" width="91" bestFit="1" customWidth="1"/>
    <col min="2" max="2" width="18.85546875" bestFit="1" customWidth="1"/>
    <col min="3" max="3" width="37.5703125" bestFit="1" customWidth="1"/>
    <col min="4" max="4" width="27.28515625" bestFit="1" customWidth="1"/>
    <col min="5" max="5" width="54.5703125" customWidth="1"/>
  </cols>
  <sheetData>
    <row r="1" spans="1:5" x14ac:dyDescent="0.25">
      <c r="A1" t="s">
        <v>19</v>
      </c>
      <c r="B1" t="s">
        <v>592</v>
      </c>
      <c r="C1" t="s">
        <v>532</v>
      </c>
      <c r="D1" t="s">
        <v>533</v>
      </c>
      <c r="E1" t="s">
        <v>530</v>
      </c>
    </row>
    <row r="2" spans="1:5" x14ac:dyDescent="0.25">
      <c r="A2" t="str">
        <f>Übersicht!$B$5</f>
        <v>---bitte auswählen---</v>
      </c>
      <c r="B2" s="52" t="str">
        <f>'C) Weitere Themen'!C10</f>
        <v>Bezeichnung</v>
      </c>
      <c r="C2" s="52" t="str">
        <f>'C) Weitere Themen'!C11</f>
        <v xml:space="preserve">Derzeit...
</v>
      </c>
      <c r="D2" s="52" t="str">
        <f>'C) Weitere Themen'!C12</f>
        <v xml:space="preserve">Vorschlag 1
</v>
      </c>
      <c r="E2" s="53" t="str">
        <f>'C) Weitere Themen'!D12</f>
        <v>---bitte auswählen---</v>
      </c>
    </row>
    <row r="3" spans="1:5" x14ac:dyDescent="0.25">
      <c r="A3" t="str">
        <f>Übersicht!$B$5</f>
        <v>---bitte auswählen---</v>
      </c>
      <c r="B3" s="52">
        <f>'C) Weitere Themen'!C14</f>
        <v>0</v>
      </c>
      <c r="C3" s="52">
        <f>'C) Weitere Themen'!C15</f>
        <v>0</v>
      </c>
      <c r="D3" s="52">
        <f>'C) Weitere Themen'!C16</f>
        <v>0</v>
      </c>
      <c r="E3" s="52" t="str">
        <f>'C) Weitere Themen'!D16</f>
        <v>---bitte auswählen---</v>
      </c>
    </row>
    <row r="4" spans="1:5" x14ac:dyDescent="0.25">
      <c r="A4" t="str">
        <f>Übersicht!$B$5</f>
        <v>---bitte auswählen---</v>
      </c>
      <c r="B4" s="52">
        <f>'C) Weitere Themen'!C18</f>
        <v>0</v>
      </c>
      <c r="C4" s="52">
        <f>'C) Weitere Themen'!C19</f>
        <v>0</v>
      </c>
      <c r="D4" s="52" t="str">
        <f>'C) Weitere Themen'!C20</f>
        <v xml:space="preserve">
</v>
      </c>
      <c r="E4" s="52" t="str">
        <f>'C) Weitere Themen'!D20</f>
        <v>---bitte auswählen---</v>
      </c>
    </row>
    <row r="5" spans="1:5" x14ac:dyDescent="0.25">
      <c r="A5" t="str">
        <f>Übersicht!$B$5</f>
        <v>---bitte auswählen---</v>
      </c>
      <c r="B5" s="52">
        <f>'C) Weitere Themen'!C22</f>
        <v>0</v>
      </c>
      <c r="C5" s="52">
        <f>'C) Weitere Themen'!C23</f>
        <v>0</v>
      </c>
      <c r="D5" s="52">
        <f>'C) Weitere Themen'!C24</f>
        <v>0</v>
      </c>
      <c r="E5" s="52" t="str">
        <f>'C) Weitere Themen'!D24</f>
        <v>---bitte auswählen---</v>
      </c>
    </row>
    <row r="6" spans="1:5" x14ac:dyDescent="0.25">
      <c r="A6" t="str">
        <f>Übersicht!$B$5</f>
        <v>---bitte auswählen---</v>
      </c>
      <c r="B6" s="52">
        <f>'C) Weitere Themen'!C26</f>
        <v>0</v>
      </c>
      <c r="C6" s="52">
        <f>'C) Weitere Themen'!C27</f>
        <v>0</v>
      </c>
      <c r="D6" s="52">
        <f>'C) Weitere Themen'!C28</f>
        <v>0</v>
      </c>
      <c r="E6" s="52" t="str">
        <f>'C) Weitere Themen'!D28</f>
        <v>---bitte auswählen---</v>
      </c>
    </row>
    <row r="7" spans="1:5" x14ac:dyDescent="0.25">
      <c r="A7" t="str">
        <f>Übersicht!$B$5</f>
        <v>---bitte auswählen---</v>
      </c>
      <c r="B7" s="52">
        <f>'C) Weitere Themen'!C30</f>
        <v>0</v>
      </c>
      <c r="C7" s="52">
        <f>'C) Weitere Themen'!C31</f>
        <v>0</v>
      </c>
      <c r="D7" s="52">
        <f>'C) Weitere Themen'!C32</f>
        <v>0</v>
      </c>
      <c r="E7" s="52" t="str">
        <f>'C) Weitere Themen'!D32</f>
        <v>---bitte auswählen---</v>
      </c>
    </row>
    <row r="8" spans="1:5" x14ac:dyDescent="0.25">
      <c r="A8" t="str">
        <f>Übersicht!$B$5</f>
        <v>---bitte auswählen---</v>
      </c>
      <c r="B8" s="52">
        <f>'C) Weitere Themen'!C34</f>
        <v>0</v>
      </c>
      <c r="C8" s="52">
        <f>'C) Weitere Themen'!C35</f>
        <v>0</v>
      </c>
      <c r="D8" s="52">
        <f>'C) Weitere Themen'!C36</f>
        <v>0</v>
      </c>
      <c r="E8" s="52" t="str">
        <f>'C) Weitere Themen'!D36</f>
        <v>---bitte auswählen---</v>
      </c>
    </row>
    <row r="9" spans="1:5" x14ac:dyDescent="0.25">
      <c r="A9" t="str">
        <f>Übersicht!$B$5</f>
        <v>---bitte auswählen---</v>
      </c>
      <c r="B9" s="52">
        <f>'C) Weitere Themen'!C38</f>
        <v>0</v>
      </c>
      <c r="C9" s="52">
        <f>'C) Weitere Themen'!C39</f>
        <v>0</v>
      </c>
      <c r="D9" s="52">
        <f>'C) Weitere Themen'!C40</f>
        <v>0</v>
      </c>
      <c r="E9" s="52" t="str">
        <f>'C) Weitere Themen'!D40</f>
        <v>---bitte auswählen---</v>
      </c>
    </row>
    <row r="10" spans="1:5" x14ac:dyDescent="0.25">
      <c r="A10" t="str">
        <f>Übersicht!$B$5</f>
        <v>---bitte auswählen---</v>
      </c>
      <c r="B10" s="52">
        <f>'C) Weitere Themen'!C42</f>
        <v>0</v>
      </c>
      <c r="C10" s="52">
        <f>'C) Weitere Themen'!C43</f>
        <v>0</v>
      </c>
      <c r="D10" s="52">
        <f>'C) Weitere Themen'!C44</f>
        <v>0</v>
      </c>
      <c r="E10" s="52" t="str">
        <f>'C) Weitere Themen'!D44</f>
        <v>---bitte auswählen---</v>
      </c>
    </row>
    <row r="11" spans="1:5" x14ac:dyDescent="0.25">
      <c r="A11" t="str">
        <f>Übersicht!$B$5</f>
        <v>---bitte auswählen---</v>
      </c>
      <c r="B11" s="52">
        <f>'C) Weitere Themen'!C46</f>
        <v>0</v>
      </c>
      <c r="C11" s="52">
        <f>'C) Weitere Themen'!C47</f>
        <v>0</v>
      </c>
      <c r="D11" s="52">
        <f>'C) Weitere Themen'!C48</f>
        <v>0</v>
      </c>
      <c r="E11" s="52" t="str">
        <f>'C) Weitere Themen'!D48</f>
        <v>---bitte auswählen---</v>
      </c>
    </row>
    <row r="14" spans="1:5" x14ac:dyDescent="0.25">
      <c r="A14" s="101" t="s">
        <v>531</v>
      </c>
      <c r="B14" s="101"/>
    </row>
  </sheetData>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1:D2"/>
  <sheetViews>
    <sheetView workbookViewId="0"/>
  </sheetViews>
  <sheetFormatPr baseColWidth="10" defaultRowHeight="15" x14ac:dyDescent="0.25"/>
  <cols>
    <col min="1" max="1" width="19.7109375" bestFit="1" customWidth="1"/>
    <col min="2" max="2" width="93.85546875" bestFit="1" customWidth="1"/>
    <col min="3" max="3" width="19" bestFit="1" customWidth="1"/>
    <col min="4" max="4" width="11.28515625" bestFit="1" customWidth="1"/>
  </cols>
  <sheetData>
    <row r="1" spans="1:4" x14ac:dyDescent="0.25">
      <c r="A1" t="s">
        <v>19</v>
      </c>
      <c r="B1" t="s">
        <v>553</v>
      </c>
      <c r="C1" t="s">
        <v>554</v>
      </c>
      <c r="D1" t="s">
        <v>555</v>
      </c>
    </row>
    <row r="2" spans="1:4" x14ac:dyDescent="0.25">
      <c r="A2" t="str">
        <f>Übersicht!$B$5</f>
        <v>---bitte auswählen---</v>
      </c>
      <c r="B2" t="str">
        <f>'C) Weitere Themen'!$C$5</f>
        <v>Schulungsbedarf (über das bestehende Angebot der Verwaltungsakademie des Bundes hinausgehend)</v>
      </c>
      <c r="C2" t="str">
        <f>'C) Weitere Themen'!$D$5</f>
        <v>---bitte auswählen--</v>
      </c>
      <c r="D2" s="52">
        <f>'C) Weitere Themen'!$C$6</f>
        <v>0</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A1:AG198"/>
  <sheetViews>
    <sheetView topLeftCell="B2" zoomScaleNormal="100" zoomScaleSheetLayoutView="100" workbookViewId="0">
      <pane ySplit="1" topLeftCell="A3" activePane="bottomLeft" state="frozen"/>
      <selection activeCell="B2" sqref="B2"/>
      <selection pane="bottomLeft" activeCell="D14" sqref="D14"/>
    </sheetView>
  </sheetViews>
  <sheetFormatPr baseColWidth="10" defaultColWidth="11.42578125" defaultRowHeight="15" x14ac:dyDescent="0.25"/>
  <cols>
    <col min="1" max="1" width="2.140625" style="41" hidden="1" customWidth="1"/>
    <col min="2" max="2" width="11.28515625" style="35" customWidth="1"/>
    <col min="3" max="3" width="82" style="35" bestFit="1" customWidth="1"/>
    <col min="4" max="4" width="19.7109375" style="35" bestFit="1" customWidth="1"/>
    <col min="5" max="5" width="22.42578125" style="41" customWidth="1"/>
    <col min="6" max="33" width="11.42578125" style="41"/>
    <col min="34" max="16384" width="11.42578125" style="35"/>
  </cols>
  <sheetData>
    <row r="1" spans="1:33" ht="9" hidden="1" customHeight="1" thickBot="1" x14ac:dyDescent="0.3">
      <c r="B1" s="41"/>
      <c r="C1" s="41"/>
      <c r="D1" s="41"/>
      <c r="G1" s="78"/>
    </row>
    <row r="2" spans="1:33" ht="22.5" thickTop="1" thickBot="1" x14ac:dyDescent="0.3">
      <c r="B2" s="87" t="s">
        <v>370</v>
      </c>
      <c r="C2" s="38" t="s">
        <v>211</v>
      </c>
      <c r="D2" s="38"/>
      <c r="E2" s="19" t="s">
        <v>51</v>
      </c>
    </row>
    <row r="3" spans="1:33" ht="21.75" thickTop="1" x14ac:dyDescent="0.25">
      <c r="B3" s="37"/>
      <c r="C3" s="39" t="s">
        <v>371</v>
      </c>
      <c r="D3" s="40"/>
    </row>
    <row r="4" spans="1:33" x14ac:dyDescent="0.25">
      <c r="B4" s="41"/>
      <c r="C4" s="15" t="s">
        <v>208</v>
      </c>
      <c r="D4" s="136" t="s">
        <v>44</v>
      </c>
    </row>
    <row r="5" spans="1:33" x14ac:dyDescent="0.25">
      <c r="B5" s="41"/>
      <c r="C5" s="15" t="s">
        <v>209</v>
      </c>
      <c r="D5" s="136" t="s">
        <v>44</v>
      </c>
    </row>
    <row r="6" spans="1:33" x14ac:dyDescent="0.25">
      <c r="B6" s="41"/>
      <c r="C6" s="15" t="s">
        <v>210</v>
      </c>
      <c r="D6" s="136" t="s">
        <v>44</v>
      </c>
    </row>
    <row r="7" spans="1:33" ht="30" x14ac:dyDescent="0.25">
      <c r="B7" s="41"/>
      <c r="C7" s="17" t="s">
        <v>556</v>
      </c>
      <c r="D7" s="136" t="s">
        <v>44</v>
      </c>
    </row>
    <row r="8" spans="1:33" s="129" customFormat="1" ht="12" x14ac:dyDescent="0.2">
      <c r="A8" s="127"/>
      <c r="B8" s="127"/>
      <c r="C8" s="130"/>
      <c r="D8" s="131"/>
      <c r="E8" s="127"/>
      <c r="F8" s="127"/>
      <c r="G8" s="127"/>
      <c r="H8" s="127"/>
      <c r="I8" s="127"/>
      <c r="J8" s="127"/>
      <c r="K8" s="127"/>
      <c r="L8" s="127"/>
      <c r="M8" s="127"/>
      <c r="N8" s="127"/>
      <c r="O8" s="127"/>
      <c r="P8" s="127"/>
      <c r="Q8" s="127"/>
      <c r="R8" s="127"/>
      <c r="S8" s="127"/>
      <c r="T8" s="127"/>
      <c r="U8" s="127"/>
      <c r="V8" s="127"/>
      <c r="W8" s="127"/>
      <c r="X8" s="127"/>
      <c r="Y8" s="127"/>
      <c r="Z8" s="127"/>
      <c r="AA8" s="127"/>
      <c r="AB8" s="127"/>
      <c r="AC8" s="127"/>
      <c r="AD8" s="127"/>
      <c r="AE8" s="127"/>
      <c r="AF8" s="127"/>
      <c r="AG8" s="127"/>
    </row>
    <row r="9" spans="1:33" ht="75" x14ac:dyDescent="0.25">
      <c r="B9" s="22" t="s">
        <v>52</v>
      </c>
      <c r="C9" s="6"/>
      <c r="D9" s="99"/>
    </row>
    <row r="10" spans="1:33" s="129" customFormat="1" ht="12" x14ac:dyDescent="0.2">
      <c r="A10" s="127"/>
      <c r="B10" s="128"/>
      <c r="C10" s="128"/>
      <c r="D10" s="128"/>
      <c r="E10" s="127"/>
      <c r="F10" s="127"/>
      <c r="G10" s="127"/>
      <c r="H10" s="127"/>
      <c r="I10" s="127"/>
      <c r="J10" s="127"/>
      <c r="K10" s="127"/>
      <c r="L10" s="127"/>
      <c r="M10" s="127"/>
      <c r="N10" s="127"/>
      <c r="O10" s="127"/>
      <c r="P10" s="127"/>
      <c r="Q10" s="127"/>
      <c r="R10" s="127"/>
      <c r="S10" s="127"/>
      <c r="T10" s="127"/>
      <c r="U10" s="127"/>
      <c r="V10" s="127"/>
      <c r="W10" s="127"/>
      <c r="X10" s="127"/>
      <c r="Y10" s="127"/>
      <c r="Z10" s="127"/>
      <c r="AA10" s="127"/>
      <c r="AB10" s="127"/>
      <c r="AC10" s="127"/>
      <c r="AD10" s="127"/>
      <c r="AE10" s="127"/>
      <c r="AF10" s="127"/>
      <c r="AG10" s="127"/>
    </row>
    <row r="11" spans="1:33" ht="69.75" customHeight="1" x14ac:dyDescent="0.25">
      <c r="B11" s="41"/>
      <c r="C11" s="183" t="s">
        <v>593</v>
      </c>
      <c r="D11" s="183"/>
      <c r="E11" s="14" t="str">
        <f>CONCATENATE(COUNTIF(E13:E22,Listen!$C$3)+COUNTIF(E13:E22,Listen!$C$4)+COUNTIF(E13:E22,Listen!$C$5)," bewertete Maßnahmen")</f>
        <v>0 bewertete Maßnahmen</v>
      </c>
      <c r="I11" s="22"/>
    </row>
    <row r="12" spans="1:33" ht="28.5" customHeight="1" x14ac:dyDescent="0.25">
      <c r="A12" s="65"/>
      <c r="B12" s="41"/>
      <c r="C12" s="25" t="s">
        <v>55</v>
      </c>
      <c r="D12" s="24" t="s">
        <v>615</v>
      </c>
      <c r="E12" s="21" t="s">
        <v>614</v>
      </c>
    </row>
    <row r="13" spans="1:33" ht="30" x14ac:dyDescent="0.25">
      <c r="B13" s="41"/>
      <c r="C13" s="7" t="s">
        <v>616</v>
      </c>
      <c r="D13" s="135" t="s">
        <v>44</v>
      </c>
      <c r="E13" s="135" t="s">
        <v>44</v>
      </c>
    </row>
    <row r="14" spans="1:33" ht="30" x14ac:dyDescent="0.25">
      <c r="B14" s="41"/>
      <c r="C14" s="7" t="s">
        <v>594</v>
      </c>
      <c r="D14" s="135"/>
      <c r="E14" s="135"/>
    </row>
    <row r="15" spans="1:33" x14ac:dyDescent="0.25">
      <c r="B15" s="41"/>
      <c r="C15" s="7"/>
      <c r="D15" s="135"/>
      <c r="E15" s="135"/>
    </row>
    <row r="16" spans="1:33" x14ac:dyDescent="0.25">
      <c r="B16" s="41"/>
      <c r="C16" s="7"/>
      <c r="D16" s="135"/>
      <c r="E16" s="135"/>
    </row>
    <row r="17" spans="2:5" x14ac:dyDescent="0.25">
      <c r="B17" s="41"/>
      <c r="C17" s="7"/>
      <c r="D17" s="135"/>
      <c r="E17" s="135"/>
    </row>
    <row r="18" spans="2:5" x14ac:dyDescent="0.25">
      <c r="B18" s="41"/>
      <c r="C18" s="7"/>
      <c r="D18" s="135"/>
      <c r="E18" s="135"/>
    </row>
    <row r="19" spans="2:5" x14ac:dyDescent="0.25">
      <c r="B19" s="41"/>
      <c r="C19" s="7"/>
      <c r="D19" s="135"/>
      <c r="E19" s="135"/>
    </row>
    <row r="20" spans="2:5" x14ac:dyDescent="0.25">
      <c r="B20" s="41"/>
      <c r="C20" s="7"/>
      <c r="D20" s="135"/>
      <c r="E20" s="135"/>
    </row>
    <row r="21" spans="2:5" x14ac:dyDescent="0.25">
      <c r="B21" s="41"/>
      <c r="C21" s="7"/>
      <c r="D21" s="135"/>
      <c r="E21" s="135"/>
    </row>
    <row r="22" spans="2:5" x14ac:dyDescent="0.25">
      <c r="B22" s="41"/>
      <c r="C22" s="7"/>
      <c r="D22" s="135"/>
      <c r="E22" s="135"/>
    </row>
    <row r="23" spans="2:5" s="127" customFormat="1" ht="12.75" thickBot="1" x14ac:dyDescent="0.25"/>
    <row r="24" spans="2:5" s="41" customFormat="1" ht="17.25" thickTop="1" thickBot="1" x14ac:dyDescent="0.3">
      <c r="C24" s="81"/>
      <c r="E24" s="19" t="s">
        <v>51</v>
      </c>
    </row>
    <row r="25" spans="2:5" s="41" customFormat="1" ht="15.75" thickTop="1" x14ac:dyDescent="0.25"/>
    <row r="26" spans="2:5" s="41" customFormat="1" x14ac:dyDescent="0.25"/>
    <row r="27" spans="2:5" s="41" customFormat="1" x14ac:dyDescent="0.25"/>
    <row r="28" spans="2:5" s="41" customFormat="1" x14ac:dyDescent="0.25"/>
    <row r="29" spans="2:5" s="41" customFormat="1" x14ac:dyDescent="0.25"/>
    <row r="30" spans="2:5" s="41" customFormat="1" x14ac:dyDescent="0.25"/>
    <row r="31" spans="2:5" s="41" customFormat="1" x14ac:dyDescent="0.25"/>
    <row r="32" spans="2:5" s="41" customFormat="1" x14ac:dyDescent="0.25"/>
    <row r="33" s="41" customFormat="1" x14ac:dyDescent="0.25"/>
    <row r="34" s="41" customFormat="1" x14ac:dyDescent="0.25"/>
    <row r="35" s="41" customFormat="1" x14ac:dyDescent="0.25"/>
    <row r="36" s="41" customFormat="1" x14ac:dyDescent="0.25"/>
    <row r="37" s="41" customFormat="1" x14ac:dyDescent="0.25"/>
    <row r="38" s="41" customFormat="1" x14ac:dyDescent="0.25"/>
    <row r="39" s="41" customFormat="1" x14ac:dyDescent="0.25"/>
    <row r="40" s="41" customFormat="1" x14ac:dyDescent="0.25"/>
    <row r="41" s="41" customFormat="1" x14ac:dyDescent="0.25"/>
    <row r="42" s="41" customFormat="1" x14ac:dyDescent="0.25"/>
    <row r="43" s="41" customFormat="1" x14ac:dyDescent="0.25"/>
    <row r="44" s="41" customFormat="1" x14ac:dyDescent="0.25"/>
    <row r="45" s="41" customFormat="1" x14ac:dyDescent="0.25"/>
    <row r="46" s="41" customFormat="1" x14ac:dyDescent="0.25"/>
    <row r="47" s="41" customFormat="1" x14ac:dyDescent="0.25"/>
    <row r="48" s="41" customFormat="1" x14ac:dyDescent="0.25"/>
    <row r="49" s="41" customFormat="1" x14ac:dyDescent="0.25"/>
    <row r="51" s="41" customFormat="1" x14ac:dyDescent="0.25"/>
    <row r="52" s="41" customFormat="1" x14ac:dyDescent="0.25"/>
    <row r="53" s="41" customFormat="1" x14ac:dyDescent="0.25"/>
    <row r="54" s="41" customFormat="1" x14ac:dyDescent="0.25"/>
    <row r="55" s="41" customFormat="1" x14ac:dyDescent="0.25"/>
    <row r="56" s="41" customFormat="1" x14ac:dyDescent="0.25"/>
    <row r="57" s="41" customFormat="1" x14ac:dyDescent="0.25"/>
    <row r="58" s="41" customFormat="1" x14ac:dyDescent="0.25"/>
    <row r="59" s="41" customFormat="1" x14ac:dyDescent="0.25"/>
    <row r="60" s="41" customFormat="1" x14ac:dyDescent="0.25"/>
    <row r="61" s="41" customFormat="1" x14ac:dyDescent="0.25"/>
    <row r="62" s="41" customFormat="1" x14ac:dyDescent="0.25"/>
    <row r="63" s="41" customFormat="1" x14ac:dyDescent="0.25"/>
    <row r="64" s="41" customFormat="1" x14ac:dyDescent="0.25"/>
    <row r="65" s="41" customFormat="1" x14ac:dyDescent="0.25"/>
    <row r="66" s="41" customFormat="1" x14ac:dyDescent="0.25"/>
    <row r="67" s="41" customFormat="1" x14ac:dyDescent="0.25"/>
    <row r="68" s="41" customFormat="1" x14ac:dyDescent="0.25"/>
    <row r="69" s="41" customFormat="1" x14ac:dyDescent="0.25"/>
    <row r="70" s="41" customFormat="1" x14ac:dyDescent="0.25"/>
    <row r="71" s="41" customFormat="1" x14ac:dyDescent="0.25"/>
    <row r="72" s="41" customFormat="1" x14ac:dyDescent="0.25"/>
    <row r="73" s="41" customFormat="1" x14ac:dyDescent="0.25"/>
    <row r="74" s="41" customFormat="1" x14ac:dyDescent="0.25"/>
    <row r="75" s="41" customFormat="1" x14ac:dyDescent="0.25"/>
    <row r="76" s="41" customFormat="1" x14ac:dyDescent="0.25"/>
    <row r="77" s="41" customFormat="1" x14ac:dyDescent="0.25"/>
    <row r="78" s="41" customFormat="1" x14ac:dyDescent="0.25"/>
    <row r="79" s="41" customFormat="1" x14ac:dyDescent="0.25"/>
    <row r="80" s="41" customFormat="1" x14ac:dyDescent="0.25"/>
    <row r="81" s="41" customFormat="1" x14ac:dyDescent="0.25"/>
    <row r="82" s="41" customFormat="1" x14ac:dyDescent="0.25"/>
    <row r="83" s="41" customFormat="1" x14ac:dyDescent="0.25"/>
    <row r="84" s="41" customFormat="1" x14ac:dyDescent="0.25"/>
    <row r="85" s="41" customFormat="1" x14ac:dyDescent="0.25"/>
    <row r="86" s="41" customFormat="1" x14ac:dyDescent="0.25"/>
    <row r="87" s="41" customFormat="1" x14ac:dyDescent="0.25"/>
    <row r="88" s="41" customFormat="1" x14ac:dyDescent="0.25"/>
    <row r="89" s="41" customFormat="1" x14ac:dyDescent="0.25"/>
    <row r="90" s="41" customFormat="1" x14ac:dyDescent="0.25"/>
    <row r="91" s="41" customFormat="1" x14ac:dyDescent="0.25"/>
    <row r="92" s="41" customFormat="1" x14ac:dyDescent="0.25"/>
    <row r="93" s="41" customFormat="1" x14ac:dyDescent="0.25"/>
    <row r="94" s="41" customFormat="1" x14ac:dyDescent="0.25"/>
    <row r="95" s="41" customFormat="1" x14ac:dyDescent="0.25"/>
    <row r="96" s="41" customFormat="1" x14ac:dyDescent="0.25"/>
    <row r="97" s="41" customFormat="1" x14ac:dyDescent="0.25"/>
    <row r="98" s="41" customFormat="1" x14ac:dyDescent="0.25"/>
    <row r="99" s="41" customFormat="1" x14ac:dyDescent="0.25"/>
    <row r="100" s="41" customFormat="1" x14ac:dyDescent="0.25"/>
    <row r="101" s="41" customFormat="1" x14ac:dyDescent="0.25"/>
    <row r="102" s="41" customFormat="1" x14ac:dyDescent="0.25"/>
    <row r="103" s="41" customFormat="1" x14ac:dyDescent="0.25"/>
    <row r="104" s="41" customFormat="1" x14ac:dyDescent="0.25"/>
    <row r="105" s="41" customFormat="1" x14ac:dyDescent="0.25"/>
    <row r="106" s="41" customFormat="1" x14ac:dyDescent="0.25"/>
    <row r="107" s="41" customFormat="1" x14ac:dyDescent="0.25"/>
    <row r="108" s="41" customFormat="1" x14ac:dyDescent="0.25"/>
    <row r="109" s="41" customFormat="1" x14ac:dyDescent="0.25"/>
    <row r="110" s="41" customFormat="1" x14ac:dyDescent="0.25"/>
    <row r="111" s="41" customFormat="1" x14ac:dyDescent="0.25"/>
    <row r="112" s="41" customFormat="1" x14ac:dyDescent="0.25"/>
    <row r="113" s="41" customFormat="1" x14ac:dyDescent="0.25"/>
    <row r="114" s="41" customFormat="1" x14ac:dyDescent="0.25"/>
    <row r="115" s="41" customFormat="1" x14ac:dyDescent="0.25"/>
    <row r="116" s="41" customFormat="1" x14ac:dyDescent="0.25"/>
    <row r="117" s="41" customFormat="1" x14ac:dyDescent="0.25"/>
    <row r="118" s="41" customFormat="1" x14ac:dyDescent="0.25"/>
    <row r="119" s="41" customFormat="1" x14ac:dyDescent="0.25"/>
    <row r="120" s="41" customFormat="1" x14ac:dyDescent="0.25"/>
    <row r="121" s="41" customFormat="1" x14ac:dyDescent="0.25"/>
    <row r="122" s="41" customFormat="1" x14ac:dyDescent="0.25"/>
    <row r="123" s="41" customFormat="1" x14ac:dyDescent="0.25"/>
    <row r="124" s="41" customFormat="1" x14ac:dyDescent="0.25"/>
    <row r="125" s="41" customFormat="1" x14ac:dyDescent="0.25"/>
    <row r="126" s="41" customFormat="1" x14ac:dyDescent="0.25"/>
    <row r="127" s="41" customFormat="1" x14ac:dyDescent="0.25"/>
    <row r="128" s="41" customFormat="1" x14ac:dyDescent="0.25"/>
    <row r="129" s="41" customFormat="1" x14ac:dyDescent="0.25"/>
    <row r="130" s="41" customFormat="1" x14ac:dyDescent="0.25"/>
    <row r="131" s="41" customFormat="1" x14ac:dyDescent="0.25"/>
    <row r="132" s="41" customFormat="1" x14ac:dyDescent="0.25"/>
    <row r="133" s="41" customFormat="1" x14ac:dyDescent="0.25"/>
    <row r="134" s="41" customFormat="1" x14ac:dyDescent="0.25"/>
    <row r="135" s="41" customFormat="1" x14ac:dyDescent="0.25"/>
    <row r="136" s="41" customFormat="1" x14ac:dyDescent="0.25"/>
    <row r="137" s="41" customFormat="1" x14ac:dyDescent="0.25"/>
    <row r="138" s="41" customFormat="1" x14ac:dyDescent="0.25"/>
    <row r="139" s="41" customFormat="1" x14ac:dyDescent="0.25"/>
    <row r="140" s="41" customFormat="1" x14ac:dyDescent="0.25"/>
    <row r="141" s="41" customFormat="1" x14ac:dyDescent="0.25"/>
    <row r="142" s="41" customFormat="1" x14ac:dyDescent="0.25"/>
    <row r="143" s="41" customFormat="1" x14ac:dyDescent="0.25"/>
    <row r="144" s="41" customFormat="1" x14ac:dyDescent="0.25"/>
    <row r="145" s="41" customFormat="1" x14ac:dyDescent="0.25"/>
    <row r="146" s="41" customFormat="1" x14ac:dyDescent="0.25"/>
    <row r="147" s="41" customFormat="1" x14ac:dyDescent="0.25"/>
    <row r="148" s="41" customFormat="1" x14ac:dyDescent="0.25"/>
    <row r="149" s="41" customFormat="1" x14ac:dyDescent="0.25"/>
    <row r="150" s="41" customFormat="1" x14ac:dyDescent="0.25"/>
    <row r="151" s="41" customFormat="1" x14ac:dyDescent="0.25"/>
    <row r="152" s="41" customFormat="1" x14ac:dyDescent="0.25"/>
    <row r="153" s="41" customFormat="1" x14ac:dyDescent="0.25"/>
    <row r="154" s="41" customFormat="1" x14ac:dyDescent="0.25"/>
    <row r="155" s="41" customFormat="1" x14ac:dyDescent="0.25"/>
    <row r="156" s="41" customFormat="1" x14ac:dyDescent="0.25"/>
    <row r="157" s="41" customFormat="1" x14ac:dyDescent="0.25"/>
    <row r="158" s="41" customFormat="1" x14ac:dyDescent="0.25"/>
    <row r="159" s="41" customFormat="1" x14ac:dyDescent="0.25"/>
    <row r="160" s="41" customFormat="1" x14ac:dyDescent="0.25"/>
    <row r="161" s="41" customFormat="1" x14ac:dyDescent="0.25"/>
    <row r="162" s="41" customFormat="1" x14ac:dyDescent="0.25"/>
    <row r="163" s="41" customFormat="1" x14ac:dyDescent="0.25"/>
    <row r="164" s="41" customFormat="1" x14ac:dyDescent="0.25"/>
    <row r="165" s="41" customFormat="1" x14ac:dyDescent="0.25"/>
    <row r="166" s="41" customFormat="1" x14ac:dyDescent="0.25"/>
    <row r="167" s="41" customFormat="1" x14ac:dyDescent="0.25"/>
    <row r="168" s="41" customFormat="1" x14ac:dyDescent="0.25"/>
    <row r="169" s="41" customFormat="1" x14ac:dyDescent="0.25"/>
    <row r="170" s="41" customFormat="1" x14ac:dyDescent="0.25"/>
    <row r="171" s="41" customFormat="1" x14ac:dyDescent="0.25"/>
    <row r="172" s="41" customFormat="1" x14ac:dyDescent="0.25"/>
    <row r="173" s="41" customFormat="1" x14ac:dyDescent="0.25"/>
    <row r="174" s="41" customFormat="1" x14ac:dyDescent="0.25"/>
    <row r="175" s="41" customFormat="1" x14ac:dyDescent="0.25"/>
    <row r="176" s="41" customFormat="1" x14ac:dyDescent="0.25"/>
    <row r="177" s="41" customFormat="1" x14ac:dyDescent="0.25"/>
    <row r="178" s="41" customFormat="1" x14ac:dyDescent="0.25"/>
    <row r="179" s="41" customFormat="1" x14ac:dyDescent="0.25"/>
    <row r="180" s="41" customFormat="1" x14ac:dyDescent="0.25"/>
    <row r="181" s="41" customFormat="1" x14ac:dyDescent="0.25"/>
    <row r="182" s="41" customFormat="1" x14ac:dyDescent="0.25"/>
    <row r="183" s="41" customFormat="1" x14ac:dyDescent="0.25"/>
    <row r="184" s="41" customFormat="1" x14ac:dyDescent="0.25"/>
    <row r="185" s="41" customFormat="1" x14ac:dyDescent="0.25"/>
    <row r="186" s="41" customFormat="1" x14ac:dyDescent="0.25"/>
    <row r="187" s="41" customFormat="1" x14ac:dyDescent="0.25"/>
    <row r="188" s="41" customFormat="1" x14ac:dyDescent="0.25"/>
    <row r="189" s="41" customFormat="1" x14ac:dyDescent="0.25"/>
    <row r="190" s="41" customFormat="1" x14ac:dyDescent="0.25"/>
    <row r="191" s="41" customFormat="1" x14ac:dyDescent="0.25"/>
    <row r="192" s="41" customFormat="1" x14ac:dyDescent="0.25"/>
    <row r="193" s="41" customFormat="1" x14ac:dyDescent="0.25"/>
    <row r="194" s="41" customFormat="1" x14ac:dyDescent="0.25"/>
    <row r="195" s="41" customFormat="1" x14ac:dyDescent="0.25"/>
    <row r="196" s="41" customFormat="1" x14ac:dyDescent="0.25"/>
    <row r="197" s="41" customFormat="1" x14ac:dyDescent="0.25"/>
    <row r="198" s="41" customFormat="1" x14ac:dyDescent="0.25"/>
  </sheetData>
  <sheetProtection password="CC36" sheet="1" objects="1" scenarios="1"/>
  <mergeCells count="1">
    <mergeCell ref="C11:D11"/>
  </mergeCells>
  <hyperlinks>
    <hyperlink ref="E24" location="Übersicht!A1" display="zur Übersicht"/>
    <hyperlink ref="E2" location="Übersicht!A1" display="zur Übersicht"/>
  </hyperlinks>
  <pageMargins left="0.70866141732283472" right="0.70866141732283472" top="0.78740157480314965" bottom="0.78740157480314965" header="0.31496062992125984" footer="0.31496062992125984"/>
  <pageSetup paperSize="9" scale="60" orientation="portrait" r:id="rId1"/>
  <headerFooter>
    <oddHeader>&amp;C&amp;A&amp;R&amp;P</oddHeader>
    <oddFooter>&amp;LFragebogen  zur Evaluierung der Haushaltsrechtsreform</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Listen!$K$2:$K$7</xm:f>
          </x14:formula1>
          <xm:sqref>D4:D7</xm:sqref>
        </x14:dataValidation>
        <x14:dataValidation type="list" allowBlank="1" showInputMessage="1" showErrorMessage="1">
          <x14:formula1>
            <xm:f>Listen!$N$2:$N$7</xm:f>
          </x14:formula1>
          <xm:sqref>D13:D22</xm:sqref>
        </x14:dataValidation>
        <x14:dataValidation type="list" allowBlank="1" showInputMessage="1" showErrorMessage="1">
          <x14:formula1>
            <xm:f>Listen!$C$2:$C$6</xm:f>
          </x14:formula1>
          <xm:sqref>E13:E22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dimension ref="A1:W3033"/>
  <sheetViews>
    <sheetView showWhiteSpace="0" zoomScaleNormal="100" zoomScaleSheetLayoutView="100" zoomScalePageLayoutView="70" workbookViewId="0">
      <pane xSplit="3" ySplit="1" topLeftCell="D2" activePane="bottomRight" state="frozen"/>
      <selection pane="topRight" activeCell="D1" sqref="D1"/>
      <selection pane="bottomLeft" activeCell="A2" sqref="A2"/>
      <selection pane="bottomRight" activeCell="G83" sqref="G83"/>
    </sheetView>
  </sheetViews>
  <sheetFormatPr baseColWidth="10" defaultColWidth="9.140625" defaultRowHeight="15" outlineLevelCol="1" x14ac:dyDescent="0.25"/>
  <cols>
    <col min="1" max="1" width="16.5703125" style="2" hidden="1" customWidth="1" outlineLevel="1"/>
    <col min="2" max="2" width="24.28515625" hidden="1" customWidth="1" outlineLevel="1"/>
    <col min="3" max="3" width="6.140625" style="4" hidden="1" customWidth="1" outlineLevel="1"/>
    <col min="4" max="4" width="13.7109375" customWidth="1" collapsed="1"/>
    <col min="5" max="5" width="90.85546875" customWidth="1"/>
    <col min="6" max="6" width="21.7109375" customWidth="1"/>
    <col min="7" max="7" width="23.28515625" style="10" customWidth="1"/>
    <col min="8" max="8" width="19" style="10" customWidth="1"/>
    <col min="9" max="9" width="39.28515625" style="10" customWidth="1"/>
    <col min="10" max="23" width="9.140625" style="10"/>
  </cols>
  <sheetData>
    <row r="1" spans="1:23" ht="22.5" thickTop="1" thickBot="1" x14ac:dyDescent="0.3">
      <c r="A1" s="2" t="s">
        <v>56</v>
      </c>
      <c r="B1" t="s">
        <v>57</v>
      </c>
      <c r="C1" s="4" t="s">
        <v>22</v>
      </c>
      <c r="D1" s="170" t="s">
        <v>600</v>
      </c>
      <c r="E1" s="171" t="s">
        <v>601</v>
      </c>
      <c r="F1" s="172" t="s">
        <v>602</v>
      </c>
      <c r="G1" s="19" t="s">
        <v>51</v>
      </c>
      <c r="H1" s="108" t="s">
        <v>376</v>
      </c>
    </row>
    <row r="2" spans="1:23" ht="22.5" hidden="1" thickTop="1" thickBot="1" x14ac:dyDescent="0.3">
      <c r="A2" s="50" t="s">
        <v>201</v>
      </c>
      <c r="B2" s="42" t="str">
        <f>A2</f>
        <v>S_II</v>
      </c>
      <c r="C2" s="57">
        <v>5</v>
      </c>
      <c r="D2" s="169" t="s">
        <v>392</v>
      </c>
      <c r="E2" s="168"/>
      <c r="F2" s="168"/>
      <c r="G2" s="89"/>
    </row>
    <row r="3" spans="1:23" ht="17.25" hidden="1" thickTop="1" thickBot="1" x14ac:dyDescent="0.3">
      <c r="A3" s="113" t="str">
        <f>A2</f>
        <v>S_II</v>
      </c>
      <c r="B3" s="42" t="str">
        <f>B2</f>
        <v>S_II</v>
      </c>
      <c r="C3" s="9"/>
      <c r="D3" s="11"/>
      <c r="E3" s="12"/>
      <c r="F3" s="12"/>
      <c r="G3" s="19" t="s">
        <v>51</v>
      </c>
    </row>
    <row r="4" spans="1:23" ht="33" hidden="1" thickTop="1" thickBot="1" x14ac:dyDescent="0.3">
      <c r="A4" s="42" t="str">
        <f t="shared" ref="A4:A41" si="0">A3</f>
        <v>S_II</v>
      </c>
      <c r="B4" s="48" t="s">
        <v>201</v>
      </c>
      <c r="C4" s="58" t="str">
        <f>CONCATENATE(C2,".",1)</f>
        <v>5.1</v>
      </c>
      <c r="D4" s="58"/>
      <c r="E4" s="18" t="s">
        <v>623</v>
      </c>
      <c r="F4" s="117" t="str">
        <f>CONCATENATE(ROUND(F17/1680,2)," VBÄ")</f>
        <v>0 VBÄ</v>
      </c>
      <c r="G4" s="14"/>
    </row>
    <row r="5" spans="1:23" ht="16.5" hidden="1" thickTop="1" thickBot="1" x14ac:dyDescent="0.3">
      <c r="A5" s="42" t="str">
        <f t="shared" si="0"/>
        <v>S_II</v>
      </c>
      <c r="B5" s="43" t="str">
        <f>IF(E5="",Listen!$I$7,B4)</f>
        <v>S_II</v>
      </c>
      <c r="C5" s="8"/>
      <c r="D5" s="59"/>
      <c r="E5" s="166" t="s">
        <v>24</v>
      </c>
      <c r="F5" s="167" t="s">
        <v>596</v>
      </c>
      <c r="G5" s="32"/>
    </row>
    <row r="6" spans="1:23" s="116" customFormat="1" ht="12.75" hidden="1" thickTop="1" thickBot="1" x14ac:dyDescent="0.25">
      <c r="A6" s="113" t="str">
        <f t="shared" si="0"/>
        <v>S_II</v>
      </c>
      <c r="B6" s="114" t="str">
        <f>IF(E6="",Listen!$I$7,B5)</f>
        <v>S_II</v>
      </c>
      <c r="C6" s="115"/>
      <c r="D6" s="134"/>
      <c r="E6" s="112" t="s">
        <v>598</v>
      </c>
      <c r="F6" s="117" t="s">
        <v>597</v>
      </c>
      <c r="G6" s="119"/>
      <c r="H6" s="30"/>
      <c r="I6" s="30"/>
      <c r="J6" s="30"/>
      <c r="K6" s="30"/>
      <c r="L6" s="30"/>
      <c r="M6" s="30"/>
      <c r="N6" s="30"/>
      <c r="O6" s="30"/>
      <c r="P6" s="30"/>
      <c r="Q6" s="30"/>
      <c r="R6" s="30"/>
      <c r="S6" s="30"/>
      <c r="T6" s="30"/>
      <c r="U6" s="30"/>
      <c r="V6" s="30"/>
      <c r="W6" s="30"/>
    </row>
    <row r="7" spans="1:23" ht="16.5" hidden="1" thickTop="1" thickBot="1" x14ac:dyDescent="0.3">
      <c r="A7" s="42" t="str">
        <f t="shared" si="0"/>
        <v>S_II</v>
      </c>
      <c r="B7" s="43" t="s">
        <v>201</v>
      </c>
      <c r="C7" s="60" t="str">
        <f>CONCATENATE(C4,".",1)</f>
        <v>5.1.1</v>
      </c>
      <c r="D7" s="180">
        <v>1</v>
      </c>
      <c r="E7" s="15" t="s">
        <v>305</v>
      </c>
      <c r="F7" s="100" t="s">
        <v>620</v>
      </c>
      <c r="G7" s="120" t="s">
        <v>202</v>
      </c>
    </row>
    <row r="8" spans="1:23" ht="16.5" hidden="1" thickTop="1" thickBot="1" x14ac:dyDescent="0.3">
      <c r="A8" s="42" t="str">
        <f t="shared" si="0"/>
        <v>S_II</v>
      </c>
      <c r="B8" s="43" t="s">
        <v>201</v>
      </c>
      <c r="C8" s="60" t="str">
        <f>CONCATENATE(C4,".",2)</f>
        <v>5.1.2</v>
      </c>
      <c r="D8" s="180">
        <v>2</v>
      </c>
      <c r="E8" s="16" t="s">
        <v>27</v>
      </c>
      <c r="F8" s="100" t="s">
        <v>620</v>
      </c>
      <c r="G8" s="120" t="s">
        <v>29</v>
      </c>
    </row>
    <row r="9" spans="1:23" ht="16.5" hidden="1" thickTop="1" thickBot="1" x14ac:dyDescent="0.3">
      <c r="A9" s="42" t="str">
        <f t="shared" si="0"/>
        <v>S_II</v>
      </c>
      <c r="B9" s="43" t="s">
        <v>201</v>
      </c>
      <c r="C9" s="60" t="str">
        <f>CONCATENATE(C4,".",3)</f>
        <v>5.1.3</v>
      </c>
      <c r="D9" s="180">
        <v>3</v>
      </c>
      <c r="E9" s="15" t="s">
        <v>25</v>
      </c>
      <c r="F9" s="100" t="s">
        <v>620</v>
      </c>
      <c r="G9" s="120" t="s">
        <v>29</v>
      </c>
    </row>
    <row r="10" spans="1:23" ht="16.5" hidden="1" thickTop="1" thickBot="1" x14ac:dyDescent="0.3">
      <c r="A10" s="42" t="str">
        <f t="shared" si="0"/>
        <v>S_II</v>
      </c>
      <c r="B10" s="43" t="s">
        <v>201</v>
      </c>
      <c r="C10" s="60" t="str">
        <f>CONCATENATE(C4,".",4)</f>
        <v>5.1.4</v>
      </c>
      <c r="D10" s="180">
        <v>4</v>
      </c>
      <c r="E10" s="15" t="s">
        <v>26</v>
      </c>
      <c r="F10" s="100" t="s">
        <v>620</v>
      </c>
      <c r="G10" s="120" t="s">
        <v>29</v>
      </c>
    </row>
    <row r="11" spans="1:23" ht="16.5" hidden="1" thickTop="1" thickBot="1" x14ac:dyDescent="0.3">
      <c r="A11" s="42" t="str">
        <f t="shared" si="0"/>
        <v>S_II</v>
      </c>
      <c r="B11" s="43" t="s">
        <v>201</v>
      </c>
      <c r="C11" s="60" t="str">
        <f>CONCATENATE(C4,".",5)</f>
        <v>5.1.5</v>
      </c>
      <c r="D11" s="180">
        <v>5</v>
      </c>
      <c r="E11" s="15" t="s">
        <v>658</v>
      </c>
      <c r="F11" s="100" t="s">
        <v>620</v>
      </c>
      <c r="G11" s="120" t="s">
        <v>202</v>
      </c>
    </row>
    <row r="12" spans="1:23" ht="16.5" hidden="1" thickTop="1" thickBot="1" x14ac:dyDescent="0.3">
      <c r="A12" s="42" t="str">
        <f t="shared" si="0"/>
        <v>S_II</v>
      </c>
      <c r="B12" s="43" t="s">
        <v>201</v>
      </c>
      <c r="C12" s="60" t="str">
        <f>CONCATENATE(C4,".",6)</f>
        <v>5.1.6</v>
      </c>
      <c r="D12" s="180">
        <v>6</v>
      </c>
      <c r="E12" s="15" t="s">
        <v>659</v>
      </c>
      <c r="F12" s="100" t="s">
        <v>620</v>
      </c>
      <c r="G12" s="120" t="s">
        <v>29</v>
      </c>
    </row>
    <row r="13" spans="1:23" ht="16.5" hidden="1" thickTop="1" thickBot="1" x14ac:dyDescent="0.3">
      <c r="A13" s="42" t="str">
        <f t="shared" si="0"/>
        <v>S_II</v>
      </c>
      <c r="B13" s="43" t="s">
        <v>215</v>
      </c>
      <c r="C13" s="60" t="str">
        <f>CONCATENATE(C4,".",7)</f>
        <v>5.1.7</v>
      </c>
      <c r="D13" s="180">
        <v>7</v>
      </c>
      <c r="E13" s="15"/>
      <c r="F13" s="100" t="s">
        <v>620</v>
      </c>
      <c r="G13" s="120"/>
    </row>
    <row r="14" spans="1:23" ht="16.5" hidden="1" thickTop="1" thickBot="1" x14ac:dyDescent="0.3">
      <c r="A14" s="42" t="str">
        <f t="shared" si="0"/>
        <v>S_II</v>
      </c>
      <c r="B14" s="43" t="s">
        <v>215</v>
      </c>
      <c r="C14" s="60" t="str">
        <f>CONCATENATE(C4,".",8)</f>
        <v>5.1.8</v>
      </c>
      <c r="D14" s="180">
        <v>8</v>
      </c>
      <c r="E14" s="15"/>
      <c r="F14" s="100" t="s">
        <v>620</v>
      </c>
      <c r="G14" s="120"/>
    </row>
    <row r="15" spans="1:23" ht="16.5" hidden="1" thickTop="1" thickBot="1" x14ac:dyDescent="0.3">
      <c r="A15" s="42" t="str">
        <f>A14</f>
        <v>S_II</v>
      </c>
      <c r="B15" s="43" t="s">
        <v>215</v>
      </c>
      <c r="C15" s="60" t="str">
        <f>CONCATENATE(C4,".",9)</f>
        <v>5.1.9</v>
      </c>
      <c r="D15" s="180">
        <v>9</v>
      </c>
      <c r="E15" s="15"/>
      <c r="F15" s="100" t="s">
        <v>620</v>
      </c>
      <c r="G15" s="120"/>
    </row>
    <row r="16" spans="1:23" ht="16.5" hidden="1" thickTop="1" thickBot="1" x14ac:dyDescent="0.3">
      <c r="A16" s="42" t="str">
        <f t="shared" si="0"/>
        <v>S_II</v>
      </c>
      <c r="B16" s="43" t="s">
        <v>215</v>
      </c>
      <c r="C16" s="60" t="str">
        <f>CONCATENATE(C4,".",10)</f>
        <v>5.1.10</v>
      </c>
      <c r="D16" s="180">
        <v>10</v>
      </c>
      <c r="E16" s="33"/>
      <c r="F16" s="100" t="s">
        <v>620</v>
      </c>
      <c r="G16" s="120"/>
    </row>
    <row r="17" spans="1:23" s="116" customFormat="1" ht="12.75" hidden="1" thickTop="1" thickBot="1" x14ac:dyDescent="0.25">
      <c r="A17" s="113" t="str">
        <f t="shared" si="0"/>
        <v>S_II</v>
      </c>
      <c r="B17" s="114" t="str">
        <f>B4</f>
        <v>S_II</v>
      </c>
      <c r="C17" s="115"/>
      <c r="D17" s="29"/>
      <c r="E17" s="125" t="s">
        <v>523</v>
      </c>
      <c r="F17" s="126">
        <f>SUM(F7:F16)</f>
        <v>0</v>
      </c>
      <c r="G17" s="30"/>
      <c r="H17" s="30"/>
      <c r="I17" s="30"/>
      <c r="J17" s="30"/>
      <c r="K17" s="30"/>
      <c r="L17" s="30"/>
      <c r="M17" s="30"/>
      <c r="N17" s="30"/>
      <c r="O17" s="30"/>
      <c r="P17" s="30"/>
      <c r="Q17" s="30"/>
      <c r="R17" s="30"/>
      <c r="S17" s="30"/>
      <c r="T17" s="30"/>
      <c r="U17" s="30"/>
      <c r="V17" s="30"/>
      <c r="W17" s="30"/>
    </row>
    <row r="18" spans="1:23" ht="16.5" hidden="1" thickTop="1" thickBot="1" x14ac:dyDescent="0.3">
      <c r="A18" s="42" t="str">
        <f t="shared" si="0"/>
        <v>S_II</v>
      </c>
      <c r="B18" s="46" t="str">
        <f>IF(OR(B4=Listen!$I$5,B4=Listen!$I$3), Listen!$I$5, IF(OR(B4=Listen!$I$6, B4=Listen!$I$4), Listen!$I$6, Listen!$I$7))</f>
        <v>S_II</v>
      </c>
      <c r="C18" s="9"/>
      <c r="D18" s="30"/>
      <c r="E18" s="164" t="s">
        <v>35</v>
      </c>
      <c r="F18" s="165" t="s">
        <v>49</v>
      </c>
    </row>
    <row r="19" spans="1:23" ht="16.5" hidden="1" thickTop="1" thickBot="1" x14ac:dyDescent="0.3">
      <c r="A19" s="42" t="str">
        <f t="shared" si="0"/>
        <v>S_II</v>
      </c>
      <c r="B19" s="46" t="str">
        <f>IF(OR(B5=Listen!$I$5,B5=Listen!$I$3), Listen!$I$5, IF(OR(B5=Listen!$I$6, B5=Listen!$I$4), Listen!$I$6, Listen!$I$7))</f>
        <v>S_II</v>
      </c>
      <c r="C19" s="9"/>
      <c r="D19" s="28" t="s">
        <v>36</v>
      </c>
      <c r="E19" s="20" t="s">
        <v>38</v>
      </c>
      <c r="F19" s="137" t="s">
        <v>621</v>
      </c>
    </row>
    <row r="20" spans="1:23" ht="16.5" hidden="1" thickTop="1" thickBot="1" x14ac:dyDescent="0.3">
      <c r="A20" s="42" t="str">
        <f t="shared" si="0"/>
        <v>S_II</v>
      </c>
      <c r="B20" s="46" t="str">
        <f>IF(OR(B6=Listen!$I$5,B6=Listen!$I$3), Listen!$I$5, IF(OR(B6=Listen!$I$6, B6=Listen!$I$4), Listen!$I$6, Listen!$I$7))</f>
        <v>S_II</v>
      </c>
      <c r="C20" s="9"/>
      <c r="D20" s="28" t="s">
        <v>36</v>
      </c>
      <c r="E20" s="17" t="s">
        <v>39</v>
      </c>
      <c r="F20" s="137" t="s">
        <v>621</v>
      </c>
    </row>
    <row r="21" spans="1:23" ht="52.5" hidden="1" thickTop="1" thickBot="1" x14ac:dyDescent="0.3">
      <c r="A21" s="42" t="str">
        <f t="shared" si="0"/>
        <v>S_II</v>
      </c>
      <c r="B21" s="43" t="str">
        <f>B4</f>
        <v>S_II</v>
      </c>
      <c r="C21" s="9"/>
      <c r="D21" s="22" t="s">
        <v>622</v>
      </c>
      <c r="E21" s="6"/>
      <c r="F21" s="10"/>
    </row>
    <row r="22" spans="1:23" s="116" customFormat="1" ht="12.75" hidden="1" thickTop="1" thickBot="1" x14ac:dyDescent="0.25">
      <c r="A22" s="113" t="str">
        <f t="shared" si="0"/>
        <v>S_II</v>
      </c>
      <c r="B22" s="114" t="str">
        <f>B4</f>
        <v>S_II</v>
      </c>
      <c r="C22" s="115"/>
      <c r="D22" s="30"/>
      <c r="E22" s="30"/>
      <c r="F22" s="30"/>
      <c r="G22" s="30"/>
      <c r="H22" s="30"/>
      <c r="I22" s="30"/>
      <c r="J22" s="30"/>
      <c r="K22" s="30"/>
      <c r="L22" s="30"/>
      <c r="M22" s="30"/>
      <c r="N22" s="30"/>
      <c r="O22" s="30"/>
      <c r="P22" s="30"/>
      <c r="Q22" s="30"/>
      <c r="R22" s="30"/>
      <c r="S22" s="30"/>
      <c r="T22" s="30"/>
      <c r="U22" s="30"/>
      <c r="V22" s="30"/>
      <c r="W22" s="30"/>
    </row>
    <row r="23" spans="1:23" ht="17.25" hidden="1" thickTop="1" thickBot="1" x14ac:dyDescent="0.3">
      <c r="A23" s="42" t="str">
        <f t="shared" si="0"/>
        <v>S_II</v>
      </c>
      <c r="B23" s="56" t="str">
        <f>IF(B24&lt;&gt;B26, IF(AND(B24&lt;&gt;Listen!I7,B26&lt;&gt;Listen!$I$7), CONCATENATE(B24, "; ", B26), IF(B24=Listen!$I$7, B26, B24)), B24)</f>
        <v>nicht anzeigen</v>
      </c>
      <c r="C23" s="58" t="str">
        <f>CONCATENATE(C2,".",2)</f>
        <v>5.2</v>
      </c>
      <c r="D23" s="58"/>
      <c r="E23" s="18" t="s">
        <v>605</v>
      </c>
      <c r="F23" s="36"/>
    </row>
    <row r="24" spans="1:23" ht="16.5" hidden="1" thickTop="1" thickBot="1" x14ac:dyDescent="0.3">
      <c r="A24" s="42" t="str">
        <f t="shared" si="0"/>
        <v>S_II</v>
      </c>
      <c r="B24" s="54" t="s">
        <v>215</v>
      </c>
      <c r="C24" s="58" t="str">
        <f>CONCATENATE(C2,".",2,".",1)</f>
        <v>5.2.1</v>
      </c>
      <c r="D24" s="58"/>
      <c r="E24" s="15" t="s">
        <v>606</v>
      </c>
      <c r="F24" s="136" t="s">
        <v>44</v>
      </c>
    </row>
    <row r="25" spans="1:23" ht="16.5" hidden="1" thickTop="1" thickBot="1" x14ac:dyDescent="0.3">
      <c r="A25" s="42" t="str">
        <f t="shared" si="0"/>
        <v>S_II</v>
      </c>
      <c r="B25" s="51" t="str">
        <f>B24</f>
        <v>nicht anzeigen</v>
      </c>
      <c r="C25" s="58" t="str">
        <f>CONCATENATE(C2,".",2,".",2)</f>
        <v>5.2.2</v>
      </c>
      <c r="D25" s="58"/>
      <c r="E25" s="15" t="s">
        <v>607</v>
      </c>
      <c r="F25" s="136" t="s">
        <v>44</v>
      </c>
    </row>
    <row r="26" spans="1:23" ht="16.5" hidden="1" thickTop="1" thickBot="1" x14ac:dyDescent="0.3">
      <c r="A26" s="42" t="str">
        <f t="shared" si="0"/>
        <v>S_II</v>
      </c>
      <c r="B26" s="55" t="str">
        <f>IF(ISERROR(FIND(Listen!$I$2,A2)),Listen!$I$7,IF(ISERROR(FIND(Listen!$I$2,B24)),Listen!$I$2,Listen!$I$7))</f>
        <v>nicht anzeigen</v>
      </c>
      <c r="C26" s="58" t="str">
        <f>CONCATENATE(C2,".",2,".",3)</f>
        <v>5.2.3</v>
      </c>
      <c r="D26" s="58"/>
      <c r="E26" s="15" t="s">
        <v>612</v>
      </c>
      <c r="F26" s="136" t="s">
        <v>44</v>
      </c>
    </row>
    <row r="27" spans="1:23" ht="52.5" hidden="1" thickTop="1" thickBot="1" x14ac:dyDescent="0.3">
      <c r="A27" s="42" t="str">
        <f t="shared" si="0"/>
        <v>S_II</v>
      </c>
      <c r="B27" s="47" t="str">
        <f>B23</f>
        <v>nicht anzeigen</v>
      </c>
      <c r="C27" s="9"/>
      <c r="D27" s="23" t="s">
        <v>316</v>
      </c>
      <c r="E27" s="7"/>
      <c r="I27" s="13"/>
    </row>
    <row r="28" spans="1:23" s="116" customFormat="1" ht="12.75" hidden="1" thickTop="1" thickBot="1" x14ac:dyDescent="0.25">
      <c r="A28" s="113" t="str">
        <f t="shared" si="0"/>
        <v>S_II</v>
      </c>
      <c r="B28" s="123" t="str">
        <f>B23</f>
        <v>nicht anzeigen</v>
      </c>
      <c r="C28" s="115"/>
      <c r="D28" s="30"/>
      <c r="E28" s="124"/>
      <c r="F28" s="30"/>
      <c r="G28" s="30"/>
      <c r="H28" s="30"/>
      <c r="I28" s="30"/>
      <c r="J28" s="30"/>
      <c r="K28" s="30"/>
      <c r="L28" s="30"/>
      <c r="M28" s="30"/>
      <c r="N28" s="30"/>
      <c r="O28" s="30"/>
      <c r="P28" s="30"/>
      <c r="Q28" s="30"/>
      <c r="R28" s="30"/>
      <c r="S28" s="30"/>
      <c r="T28" s="30"/>
      <c r="U28" s="30"/>
      <c r="V28" s="30"/>
      <c r="W28" s="30"/>
    </row>
    <row r="29" spans="1:23" s="2" customFormat="1" ht="81" hidden="1" thickTop="1" thickBot="1" x14ac:dyDescent="0.3">
      <c r="A29" s="42" t="str">
        <f>A28</f>
        <v>S_II</v>
      </c>
      <c r="B29" s="49" t="s">
        <v>215</v>
      </c>
      <c r="C29" s="58" t="str">
        <f>CONCATENATE(C2,".",3,)</f>
        <v>5.3</v>
      </c>
      <c r="D29" s="58"/>
      <c r="E29" s="122" t="s">
        <v>688</v>
      </c>
      <c r="F29" s="73"/>
      <c r="G29" s="14" t="str">
        <f>CONCATENATE(COUNTIF(G31:G40,Listen!$C$3)+COUNTIF(G31:G40,Listen!$C$4)+COUNTIF(G31:G40,Listen!$C$5)," bewertete Maßnahmen")</f>
        <v>0 bewertete Maßnahmen</v>
      </c>
      <c r="H29" s="74"/>
      <c r="I29" s="74"/>
      <c r="J29" s="10"/>
      <c r="K29" s="10"/>
      <c r="L29" s="10"/>
      <c r="M29" s="10"/>
      <c r="N29" s="10"/>
      <c r="O29" s="10"/>
      <c r="P29" s="10"/>
      <c r="Q29" s="10"/>
      <c r="R29" s="10"/>
      <c r="S29" s="10"/>
      <c r="T29" s="10"/>
      <c r="U29" s="10"/>
      <c r="V29" s="10"/>
      <c r="W29" s="10"/>
    </row>
    <row r="30" spans="1:23" ht="29.25" hidden="1" thickTop="1" thickBot="1" x14ac:dyDescent="0.3">
      <c r="A30" s="42" t="str">
        <f t="shared" si="0"/>
        <v>S_II</v>
      </c>
      <c r="B30" s="45" t="str">
        <f t="shared" ref="B30:B40" si="1">B29</f>
        <v>nicht anzeigen</v>
      </c>
      <c r="C30" s="9"/>
      <c r="D30" s="58"/>
      <c r="E30" s="25" t="s">
        <v>55</v>
      </c>
      <c r="F30" s="25" t="s">
        <v>528</v>
      </c>
      <c r="G30" s="118" t="s">
        <v>609</v>
      </c>
    </row>
    <row r="31" spans="1:23" ht="25.5" hidden="1" thickTop="1" thickBot="1" x14ac:dyDescent="0.3">
      <c r="A31" s="42" t="str">
        <f>A30</f>
        <v>S_II</v>
      </c>
      <c r="B31" s="45" t="str">
        <f>B30</f>
        <v>nicht anzeigen</v>
      </c>
      <c r="C31" s="111"/>
      <c r="D31" s="121" t="s">
        <v>594</v>
      </c>
      <c r="E31" s="7" t="s">
        <v>604</v>
      </c>
      <c r="F31" s="135" t="s">
        <v>44</v>
      </c>
      <c r="G31" s="135" t="s">
        <v>44</v>
      </c>
    </row>
    <row r="32" spans="1:23" ht="25.5" hidden="1" thickTop="1" thickBot="1" x14ac:dyDescent="0.3">
      <c r="A32" s="42" t="str">
        <f t="shared" si="0"/>
        <v>S_II</v>
      </c>
      <c r="B32" s="45" t="str">
        <f t="shared" si="1"/>
        <v>nicht anzeigen</v>
      </c>
      <c r="C32" s="111"/>
      <c r="D32" s="121" t="s">
        <v>594</v>
      </c>
      <c r="E32" s="7" t="s">
        <v>603</v>
      </c>
      <c r="F32" s="135"/>
      <c r="G32" s="135"/>
    </row>
    <row r="33" spans="1:7" ht="16.5" hidden="1" thickTop="1" thickBot="1" x14ac:dyDescent="0.3">
      <c r="A33" s="42" t="str">
        <f t="shared" si="0"/>
        <v>S_II</v>
      </c>
      <c r="B33" s="45" t="str">
        <f t="shared" si="1"/>
        <v>nicht anzeigen</v>
      </c>
      <c r="C33" s="8"/>
      <c r="D33" s="58"/>
      <c r="E33" s="7"/>
      <c r="F33" s="135"/>
      <c r="G33" s="135"/>
    </row>
    <row r="34" spans="1:7" ht="16.5" hidden="1" thickTop="1" thickBot="1" x14ac:dyDescent="0.3">
      <c r="A34" s="42" t="str">
        <f t="shared" si="0"/>
        <v>S_II</v>
      </c>
      <c r="B34" s="45" t="str">
        <f t="shared" si="1"/>
        <v>nicht anzeigen</v>
      </c>
      <c r="C34" s="8"/>
      <c r="D34" s="58"/>
      <c r="E34" s="7"/>
      <c r="F34" s="135"/>
      <c r="G34" s="135"/>
    </row>
    <row r="35" spans="1:7" ht="16.5" hidden="1" thickTop="1" thickBot="1" x14ac:dyDescent="0.3">
      <c r="A35" s="42" t="str">
        <f t="shared" si="0"/>
        <v>S_II</v>
      </c>
      <c r="B35" s="45" t="str">
        <f t="shared" si="1"/>
        <v>nicht anzeigen</v>
      </c>
      <c r="C35" s="8"/>
      <c r="D35" s="58"/>
      <c r="E35" s="7"/>
      <c r="F35" s="135"/>
      <c r="G35" s="135"/>
    </row>
    <row r="36" spans="1:7" ht="16.5" hidden="1" thickTop="1" thickBot="1" x14ac:dyDescent="0.3">
      <c r="A36" s="42" t="str">
        <f t="shared" si="0"/>
        <v>S_II</v>
      </c>
      <c r="B36" s="45" t="str">
        <f t="shared" si="1"/>
        <v>nicht anzeigen</v>
      </c>
      <c r="C36" s="8"/>
      <c r="D36" s="58"/>
      <c r="E36" s="7"/>
      <c r="F36" s="135"/>
      <c r="G36" s="135"/>
    </row>
    <row r="37" spans="1:7" ht="16.5" hidden="1" thickTop="1" thickBot="1" x14ac:dyDescent="0.3">
      <c r="A37" s="42" t="str">
        <f t="shared" si="0"/>
        <v>S_II</v>
      </c>
      <c r="B37" s="45" t="str">
        <f t="shared" si="1"/>
        <v>nicht anzeigen</v>
      </c>
      <c r="C37" s="8"/>
      <c r="D37" s="58"/>
      <c r="E37" s="7"/>
      <c r="F37" s="135"/>
      <c r="G37" s="135"/>
    </row>
    <row r="38" spans="1:7" ht="16.5" hidden="1" thickTop="1" thickBot="1" x14ac:dyDescent="0.3">
      <c r="A38" s="42" t="str">
        <f t="shared" si="0"/>
        <v>S_II</v>
      </c>
      <c r="B38" s="45" t="str">
        <f t="shared" si="1"/>
        <v>nicht anzeigen</v>
      </c>
      <c r="C38" s="8"/>
      <c r="D38" s="58"/>
      <c r="E38" s="7"/>
      <c r="F38" s="135"/>
      <c r="G38" s="135"/>
    </row>
    <row r="39" spans="1:7" ht="16.5" hidden="1" thickTop="1" thickBot="1" x14ac:dyDescent="0.3">
      <c r="A39" s="42" t="str">
        <f t="shared" si="0"/>
        <v>S_II</v>
      </c>
      <c r="B39" s="45" t="str">
        <f t="shared" si="1"/>
        <v>nicht anzeigen</v>
      </c>
      <c r="C39" s="8"/>
      <c r="D39" s="58"/>
      <c r="E39" s="7"/>
      <c r="F39" s="135"/>
      <c r="G39" s="135"/>
    </row>
    <row r="40" spans="1:7" ht="16.5" hidden="1" thickTop="1" thickBot="1" x14ac:dyDescent="0.3">
      <c r="A40" s="42" t="str">
        <f t="shared" si="0"/>
        <v>S_II</v>
      </c>
      <c r="B40" s="45" t="str">
        <f t="shared" si="1"/>
        <v>nicht anzeigen</v>
      </c>
      <c r="C40" s="8"/>
      <c r="D40" s="58"/>
      <c r="E40" s="7"/>
      <c r="F40" s="135"/>
      <c r="G40" s="135"/>
    </row>
    <row r="41" spans="1:7" ht="16.5" hidden="1" thickTop="1" thickBot="1" x14ac:dyDescent="0.3">
      <c r="A41" s="42" t="str">
        <f t="shared" si="0"/>
        <v>S_II</v>
      </c>
      <c r="B41" s="44" t="str">
        <f>A2</f>
        <v>S_II</v>
      </c>
      <c r="C41" s="9"/>
      <c r="D41" s="10"/>
      <c r="E41" s="10"/>
      <c r="F41" s="10"/>
    </row>
    <row r="42" spans="1:7" ht="22.5" hidden="1" thickTop="1" thickBot="1" x14ac:dyDescent="0.3">
      <c r="A42" s="50" t="s">
        <v>201</v>
      </c>
      <c r="B42" s="42" t="str">
        <f>A42</f>
        <v>S_II</v>
      </c>
      <c r="C42" s="57">
        <v>6</v>
      </c>
      <c r="D42" s="169" t="s">
        <v>393</v>
      </c>
      <c r="E42" s="168"/>
      <c r="F42" s="168"/>
      <c r="G42" s="89"/>
    </row>
    <row r="43" spans="1:7" ht="17.25" hidden="1" thickTop="1" thickBot="1" x14ac:dyDescent="0.3">
      <c r="A43" s="113" t="str">
        <f>A42</f>
        <v>S_II</v>
      </c>
      <c r="B43" s="42" t="str">
        <f>B42</f>
        <v>S_II</v>
      </c>
      <c r="C43" s="9"/>
      <c r="D43" s="11"/>
      <c r="E43" s="12"/>
      <c r="F43" s="12"/>
      <c r="G43" s="19" t="s">
        <v>51</v>
      </c>
    </row>
    <row r="44" spans="1:7" ht="33" hidden="1" thickTop="1" thickBot="1" x14ac:dyDescent="0.3">
      <c r="A44" s="42" t="str">
        <f t="shared" ref="A44:B70" si="2">A43</f>
        <v>S_II</v>
      </c>
      <c r="B44" s="48" t="s">
        <v>201</v>
      </c>
      <c r="C44" s="58" t="str">
        <f>CONCATENATE(C42,".",1)</f>
        <v>6.1</v>
      </c>
      <c r="D44" s="58"/>
      <c r="E44" s="18" t="s">
        <v>623</v>
      </c>
      <c r="F44" s="117" t="str">
        <f>CONCATENATE(ROUND(F57/1680,2)," VBÄ")</f>
        <v>0 VBÄ</v>
      </c>
      <c r="G44" s="14"/>
    </row>
    <row r="45" spans="1:7" ht="16.5" hidden="1" thickTop="1" thickBot="1" x14ac:dyDescent="0.3">
      <c r="A45" s="42" t="str">
        <f t="shared" si="2"/>
        <v>S_II</v>
      </c>
      <c r="B45" s="43" t="str">
        <f>IF(E45="",Listen!$I$7,B44)</f>
        <v>S_II</v>
      </c>
      <c r="C45" s="8"/>
      <c r="D45" s="59"/>
      <c r="E45" s="166" t="s">
        <v>24</v>
      </c>
      <c r="F45" s="167" t="s">
        <v>596</v>
      </c>
      <c r="G45" s="32"/>
    </row>
    <row r="46" spans="1:7" ht="16.5" hidden="1" thickTop="1" thickBot="1" x14ac:dyDescent="0.3">
      <c r="A46" s="113" t="str">
        <f t="shared" si="2"/>
        <v>S_II</v>
      </c>
      <c r="B46" s="114" t="str">
        <f>IF(E46="",Listen!$I$7,B45)</f>
        <v>S_II</v>
      </c>
      <c r="C46" s="115"/>
      <c r="D46" s="134"/>
      <c r="E46" s="112" t="s">
        <v>598</v>
      </c>
      <c r="F46" s="117" t="s">
        <v>597</v>
      </c>
      <c r="G46" s="119"/>
    </row>
    <row r="47" spans="1:7" ht="16.5" hidden="1" thickTop="1" thickBot="1" x14ac:dyDescent="0.3">
      <c r="A47" s="42" t="str">
        <f t="shared" si="2"/>
        <v>S_II</v>
      </c>
      <c r="B47" s="43" t="s">
        <v>201</v>
      </c>
      <c r="C47" s="60" t="str">
        <f>CONCATENATE(C44,".",1)</f>
        <v>6.1.1</v>
      </c>
      <c r="D47" s="180">
        <v>1</v>
      </c>
      <c r="E47" s="15" t="s">
        <v>305</v>
      </c>
      <c r="F47" s="100" t="s">
        <v>620</v>
      </c>
      <c r="G47" s="120" t="s">
        <v>202</v>
      </c>
    </row>
    <row r="48" spans="1:7" ht="16.5" hidden="1" thickTop="1" thickBot="1" x14ac:dyDescent="0.3">
      <c r="A48" s="42" t="str">
        <f t="shared" si="2"/>
        <v>S_II</v>
      </c>
      <c r="B48" s="43" t="s">
        <v>201</v>
      </c>
      <c r="C48" s="60" t="str">
        <f>CONCATENATE(C44,".",2)</f>
        <v>6.1.2</v>
      </c>
      <c r="D48" s="180">
        <v>2</v>
      </c>
      <c r="E48" s="16" t="s">
        <v>27</v>
      </c>
      <c r="F48" s="100" t="s">
        <v>620</v>
      </c>
      <c r="G48" s="120" t="s">
        <v>29</v>
      </c>
    </row>
    <row r="49" spans="1:7" ht="16.5" hidden="1" thickTop="1" thickBot="1" x14ac:dyDescent="0.3">
      <c r="A49" s="42" t="str">
        <f t="shared" si="2"/>
        <v>S_II</v>
      </c>
      <c r="B49" s="43" t="s">
        <v>201</v>
      </c>
      <c r="C49" s="60" t="str">
        <f>CONCATENATE(C44,".",3)</f>
        <v>6.1.3</v>
      </c>
      <c r="D49" s="180">
        <v>3</v>
      </c>
      <c r="E49" s="15" t="s">
        <v>25</v>
      </c>
      <c r="F49" s="100" t="s">
        <v>620</v>
      </c>
      <c r="G49" s="120" t="s">
        <v>29</v>
      </c>
    </row>
    <row r="50" spans="1:7" ht="16.5" hidden="1" thickTop="1" thickBot="1" x14ac:dyDescent="0.3">
      <c r="A50" s="42" t="str">
        <f t="shared" si="2"/>
        <v>S_II</v>
      </c>
      <c r="B50" s="43" t="s">
        <v>201</v>
      </c>
      <c r="C50" s="60" t="str">
        <f>CONCATENATE(C44,".",4)</f>
        <v>6.1.4</v>
      </c>
      <c r="D50" s="180">
        <v>4</v>
      </c>
      <c r="E50" s="15" t="s">
        <v>26</v>
      </c>
      <c r="F50" s="100" t="s">
        <v>620</v>
      </c>
      <c r="G50" s="120" t="s">
        <v>29</v>
      </c>
    </row>
    <row r="51" spans="1:7" ht="16.5" hidden="1" thickTop="1" thickBot="1" x14ac:dyDescent="0.3">
      <c r="A51" s="42" t="str">
        <f t="shared" si="2"/>
        <v>S_II</v>
      </c>
      <c r="B51" s="43" t="s">
        <v>215</v>
      </c>
      <c r="C51" s="60" t="str">
        <f>CONCATENATE(C44,".",5)</f>
        <v>6.1.5</v>
      </c>
      <c r="D51" s="180">
        <v>5</v>
      </c>
      <c r="E51" s="15"/>
      <c r="F51" s="100" t="s">
        <v>620</v>
      </c>
      <c r="G51" s="120"/>
    </row>
    <row r="52" spans="1:7" ht="16.5" hidden="1" thickTop="1" thickBot="1" x14ac:dyDescent="0.3">
      <c r="A52" s="42" t="str">
        <f t="shared" si="2"/>
        <v>S_II</v>
      </c>
      <c r="B52" s="43" t="s">
        <v>215</v>
      </c>
      <c r="C52" s="60" t="str">
        <f>CONCATENATE(C44,".",6)</f>
        <v>6.1.6</v>
      </c>
      <c r="D52" s="180">
        <v>6</v>
      </c>
      <c r="E52" s="15"/>
      <c r="F52" s="100" t="s">
        <v>620</v>
      </c>
      <c r="G52" s="120"/>
    </row>
    <row r="53" spans="1:7" ht="16.5" hidden="1" thickTop="1" thickBot="1" x14ac:dyDescent="0.3">
      <c r="A53" s="42" t="str">
        <f t="shared" si="2"/>
        <v>S_II</v>
      </c>
      <c r="B53" s="43" t="s">
        <v>215</v>
      </c>
      <c r="C53" s="60" t="str">
        <f>CONCATENATE(C44,".",7)</f>
        <v>6.1.7</v>
      </c>
      <c r="D53" s="180">
        <v>7</v>
      </c>
      <c r="E53" s="15"/>
      <c r="F53" s="100" t="s">
        <v>620</v>
      </c>
      <c r="G53" s="120"/>
    </row>
    <row r="54" spans="1:7" ht="16.5" hidden="1" thickTop="1" thickBot="1" x14ac:dyDescent="0.3">
      <c r="A54" s="42" t="str">
        <f t="shared" si="2"/>
        <v>S_II</v>
      </c>
      <c r="B54" s="43" t="s">
        <v>215</v>
      </c>
      <c r="C54" s="60" t="str">
        <f>CONCATENATE(C44,".",8)</f>
        <v>6.1.8</v>
      </c>
      <c r="D54" s="180">
        <v>8</v>
      </c>
      <c r="E54" s="15"/>
      <c r="F54" s="100" t="s">
        <v>620</v>
      </c>
      <c r="G54" s="120"/>
    </row>
    <row r="55" spans="1:7" ht="16.5" hidden="1" thickTop="1" thickBot="1" x14ac:dyDescent="0.3">
      <c r="A55" s="42" t="str">
        <f>A54</f>
        <v>S_II</v>
      </c>
      <c r="B55" s="43" t="s">
        <v>215</v>
      </c>
      <c r="C55" s="60" t="str">
        <f>CONCATENATE(C44,".",9)</f>
        <v>6.1.9</v>
      </c>
      <c r="D55" s="180">
        <v>9</v>
      </c>
      <c r="E55" s="15"/>
      <c r="F55" s="100" t="s">
        <v>620</v>
      </c>
      <c r="G55" s="120"/>
    </row>
    <row r="56" spans="1:7" ht="16.5" hidden="1" thickTop="1" thickBot="1" x14ac:dyDescent="0.3">
      <c r="A56" s="42" t="str">
        <f t="shared" si="2"/>
        <v>S_II</v>
      </c>
      <c r="B56" s="43" t="s">
        <v>215</v>
      </c>
      <c r="C56" s="60" t="str">
        <f>CONCATENATE(C44,".",10)</f>
        <v>6.1.10</v>
      </c>
      <c r="D56" s="180">
        <v>10</v>
      </c>
      <c r="E56" s="33"/>
      <c r="F56" s="100" t="s">
        <v>620</v>
      </c>
      <c r="G56" s="120"/>
    </row>
    <row r="57" spans="1:7" ht="16.5" hidden="1" thickTop="1" thickBot="1" x14ac:dyDescent="0.3">
      <c r="A57" s="113" t="str">
        <f t="shared" si="2"/>
        <v>S_II</v>
      </c>
      <c r="B57" s="114" t="str">
        <f>B44</f>
        <v>S_II</v>
      </c>
      <c r="C57" s="115"/>
      <c r="D57" s="29"/>
      <c r="E57" s="125" t="s">
        <v>523</v>
      </c>
      <c r="F57" s="126">
        <f>SUM(F47:F56)</f>
        <v>0</v>
      </c>
      <c r="G57" s="30"/>
    </row>
    <row r="58" spans="1:7" ht="16.5" hidden="1" thickTop="1" thickBot="1" x14ac:dyDescent="0.3">
      <c r="A58" s="42" t="str">
        <f t="shared" si="2"/>
        <v>S_II</v>
      </c>
      <c r="B58" s="46" t="str">
        <f>IF(OR(B44=Listen!$I$5,B44=Listen!$I$3), Listen!$I$5, IF(OR(B44=Listen!$I$6, B44=Listen!$I$4), Listen!$I$6, Listen!$I$7))</f>
        <v>S_II</v>
      </c>
      <c r="C58" s="9"/>
      <c r="D58" s="30"/>
      <c r="E58" s="164" t="s">
        <v>35</v>
      </c>
      <c r="F58" s="165" t="s">
        <v>49</v>
      </c>
    </row>
    <row r="59" spans="1:7" ht="16.5" hidden="1" thickTop="1" thickBot="1" x14ac:dyDescent="0.3">
      <c r="A59" s="42" t="str">
        <f t="shared" si="2"/>
        <v>S_II</v>
      </c>
      <c r="B59" s="46" t="str">
        <f>IF(OR(B45=Listen!$I$5,B45=Listen!$I$3), Listen!$I$5, IF(OR(B45=Listen!$I$6, B45=Listen!$I$4), Listen!$I$6, Listen!$I$7))</f>
        <v>S_II</v>
      </c>
      <c r="C59" s="9"/>
      <c r="D59" s="28" t="s">
        <v>36</v>
      </c>
      <c r="E59" s="20" t="s">
        <v>38</v>
      </c>
      <c r="F59" s="137" t="s">
        <v>621</v>
      </c>
    </row>
    <row r="60" spans="1:7" ht="16.5" hidden="1" thickTop="1" thickBot="1" x14ac:dyDescent="0.3">
      <c r="A60" s="42" t="str">
        <f t="shared" si="2"/>
        <v>S_II</v>
      </c>
      <c r="B60" s="46" t="str">
        <f>IF(OR(B46=Listen!$I$5,B46=Listen!$I$3), Listen!$I$5, IF(OR(B46=Listen!$I$6, B46=Listen!$I$4), Listen!$I$6, Listen!$I$7))</f>
        <v>S_II</v>
      </c>
      <c r="C60" s="9"/>
      <c r="D60" s="28" t="s">
        <v>36</v>
      </c>
      <c r="E60" s="17" t="s">
        <v>39</v>
      </c>
      <c r="F60" s="137" t="s">
        <v>621</v>
      </c>
    </row>
    <row r="61" spans="1:7" ht="52.5" hidden="1" thickTop="1" thickBot="1" x14ac:dyDescent="0.3">
      <c r="A61" s="42" t="str">
        <f t="shared" si="2"/>
        <v>S_II</v>
      </c>
      <c r="B61" s="43" t="str">
        <f>B44</f>
        <v>S_II</v>
      </c>
      <c r="C61" s="9"/>
      <c r="D61" s="22" t="s">
        <v>622</v>
      </c>
      <c r="E61" s="6"/>
      <c r="F61" s="10"/>
    </row>
    <row r="62" spans="1:7" ht="16.5" hidden="1" thickTop="1" thickBot="1" x14ac:dyDescent="0.3">
      <c r="A62" s="113" t="str">
        <f t="shared" si="2"/>
        <v>S_II</v>
      </c>
      <c r="B62" s="114" t="str">
        <f>B44</f>
        <v>S_II</v>
      </c>
      <c r="C62" s="115"/>
      <c r="D62" s="30"/>
      <c r="E62" s="30"/>
      <c r="F62" s="30"/>
      <c r="G62" s="30"/>
    </row>
    <row r="63" spans="1:7" ht="17.25" hidden="1" thickTop="1" thickBot="1" x14ac:dyDescent="0.3">
      <c r="A63" s="42" t="str">
        <f t="shared" si="2"/>
        <v>S_II</v>
      </c>
      <c r="B63" s="56" t="str">
        <f>IF(B64&lt;&gt;B66, IF(AND(B64&lt;&gt;Listen!I47,B66&lt;&gt;Listen!$I$7), CONCATENATE(B64, "; ", B66), IF(B64=Listen!$I$7, B66, B64)), B64)</f>
        <v>nicht anzeigen</v>
      </c>
      <c r="C63" s="58" t="str">
        <f>CONCATENATE(C42,".",2)</f>
        <v>6.2</v>
      </c>
      <c r="D63" s="58"/>
      <c r="E63" s="18" t="s">
        <v>605</v>
      </c>
      <c r="F63" s="36"/>
    </row>
    <row r="64" spans="1:7" ht="16.5" hidden="1" thickTop="1" thickBot="1" x14ac:dyDescent="0.3">
      <c r="A64" s="42" t="str">
        <f t="shared" si="2"/>
        <v>S_II</v>
      </c>
      <c r="B64" s="54" t="s">
        <v>215</v>
      </c>
      <c r="C64" s="58" t="str">
        <f>CONCATENATE(C42,".",2,".",1)</f>
        <v>6.2.1</v>
      </c>
      <c r="D64" s="58"/>
      <c r="E64" s="15" t="s">
        <v>606</v>
      </c>
      <c r="F64" s="136" t="s">
        <v>44</v>
      </c>
    </row>
    <row r="65" spans="1:7" ht="16.5" hidden="1" thickTop="1" thickBot="1" x14ac:dyDescent="0.3">
      <c r="A65" s="42" t="str">
        <f t="shared" si="2"/>
        <v>S_II</v>
      </c>
      <c r="B65" s="51" t="str">
        <f>B64</f>
        <v>nicht anzeigen</v>
      </c>
      <c r="C65" s="58" t="str">
        <f>CONCATENATE(C42,".",2,".",2)</f>
        <v>6.2.2</v>
      </c>
      <c r="D65" s="58"/>
      <c r="E65" s="15" t="s">
        <v>607</v>
      </c>
      <c r="F65" s="136" t="s">
        <v>44</v>
      </c>
    </row>
    <row r="66" spans="1:7" ht="16.5" hidden="1" thickTop="1" thickBot="1" x14ac:dyDescent="0.3">
      <c r="A66" s="42" t="str">
        <f t="shared" si="2"/>
        <v>S_II</v>
      </c>
      <c r="B66" s="55" t="str">
        <f>IF(ISERROR(FIND(Listen!$I$2,A42)),Listen!$I$7,IF(ISERROR(FIND(Listen!$I$2,B64)),Listen!$I$2,Listen!$I$7))</f>
        <v>nicht anzeigen</v>
      </c>
      <c r="C66" s="58" t="str">
        <f>CONCATENATE(C42,".",2,".",3)</f>
        <v>6.2.3</v>
      </c>
      <c r="D66" s="58"/>
      <c r="E66" s="15" t="s">
        <v>612</v>
      </c>
      <c r="F66" s="136" t="s">
        <v>44</v>
      </c>
    </row>
    <row r="67" spans="1:7" ht="52.5" hidden="1" thickTop="1" thickBot="1" x14ac:dyDescent="0.3">
      <c r="A67" s="42" t="str">
        <f t="shared" si="2"/>
        <v>S_II</v>
      </c>
      <c r="B67" s="47" t="str">
        <f>B63</f>
        <v>nicht anzeigen</v>
      </c>
      <c r="C67" s="9"/>
      <c r="D67" s="23" t="s">
        <v>316</v>
      </c>
      <c r="E67" s="7"/>
    </row>
    <row r="68" spans="1:7" ht="16.5" hidden="1" thickTop="1" thickBot="1" x14ac:dyDescent="0.3">
      <c r="A68" s="113" t="str">
        <f t="shared" si="2"/>
        <v>S_II</v>
      </c>
      <c r="B68" s="123" t="str">
        <f>B63</f>
        <v>nicht anzeigen</v>
      </c>
      <c r="C68" s="115"/>
      <c r="D68" s="30"/>
      <c r="E68" s="124"/>
      <c r="F68" s="30"/>
      <c r="G68" s="30"/>
    </row>
    <row r="69" spans="1:7" ht="81" hidden="1" thickTop="1" thickBot="1" x14ac:dyDescent="0.3">
      <c r="A69" s="42" t="str">
        <f>A68</f>
        <v>S_II</v>
      </c>
      <c r="B69" s="49" t="s">
        <v>215</v>
      </c>
      <c r="C69" s="58" t="str">
        <f>CONCATENATE(C42,".",3,)</f>
        <v>6.3</v>
      </c>
      <c r="D69" s="58"/>
      <c r="E69" s="122" t="s">
        <v>688</v>
      </c>
      <c r="F69" s="73"/>
      <c r="G69" s="14" t="str">
        <f>CONCATENATE(COUNTIF(G71:G80,Listen!$C$3)+COUNTIF(G71:G80,Listen!$C$4)+COUNTIF(G71:G80,Listen!$C$5)," bewertete Maßnahmen")</f>
        <v>0 bewertete Maßnahmen</v>
      </c>
    </row>
    <row r="70" spans="1:7" ht="29.25" hidden="1" thickTop="1" thickBot="1" x14ac:dyDescent="0.3">
      <c r="A70" s="42" t="str">
        <f t="shared" si="2"/>
        <v>S_II</v>
      </c>
      <c r="B70" s="45" t="str">
        <f t="shared" si="2"/>
        <v>nicht anzeigen</v>
      </c>
      <c r="C70" s="9"/>
      <c r="D70" s="58"/>
      <c r="E70" s="25" t="s">
        <v>55</v>
      </c>
      <c r="F70" s="25" t="s">
        <v>528</v>
      </c>
      <c r="G70" s="118" t="s">
        <v>609</v>
      </c>
    </row>
    <row r="71" spans="1:7" ht="25.5" hidden="1" thickTop="1" thickBot="1" x14ac:dyDescent="0.3">
      <c r="A71" s="42" t="str">
        <f>A70</f>
        <v>S_II</v>
      </c>
      <c r="B71" s="45" t="str">
        <f>B70</f>
        <v>nicht anzeigen</v>
      </c>
      <c r="C71" s="111"/>
      <c r="D71" s="121" t="s">
        <v>594</v>
      </c>
      <c r="E71" s="7" t="s">
        <v>604</v>
      </c>
      <c r="F71" s="135" t="s">
        <v>44</v>
      </c>
      <c r="G71" s="135" t="s">
        <v>44</v>
      </c>
    </row>
    <row r="72" spans="1:7" ht="25.5" hidden="1" thickTop="1" thickBot="1" x14ac:dyDescent="0.3">
      <c r="A72" s="42" t="str">
        <f t="shared" ref="A72:B81" si="3">A71</f>
        <v>S_II</v>
      </c>
      <c r="B72" s="45" t="str">
        <f t="shared" si="3"/>
        <v>nicht anzeigen</v>
      </c>
      <c r="C72" s="111"/>
      <c r="D72" s="121" t="s">
        <v>594</v>
      </c>
      <c r="E72" s="7" t="s">
        <v>603</v>
      </c>
      <c r="F72" s="135"/>
      <c r="G72" s="135"/>
    </row>
    <row r="73" spans="1:7" ht="16.5" hidden="1" thickTop="1" thickBot="1" x14ac:dyDescent="0.3">
      <c r="A73" s="42" t="str">
        <f t="shared" si="3"/>
        <v>S_II</v>
      </c>
      <c r="B73" s="45" t="str">
        <f t="shared" si="3"/>
        <v>nicht anzeigen</v>
      </c>
      <c r="C73" s="8"/>
      <c r="D73" s="58"/>
      <c r="E73" s="7"/>
      <c r="F73" s="135"/>
      <c r="G73" s="135"/>
    </row>
    <row r="74" spans="1:7" ht="16.5" hidden="1" thickTop="1" thickBot="1" x14ac:dyDescent="0.3">
      <c r="A74" s="42" t="str">
        <f t="shared" si="3"/>
        <v>S_II</v>
      </c>
      <c r="B74" s="45" t="str">
        <f t="shared" si="3"/>
        <v>nicht anzeigen</v>
      </c>
      <c r="C74" s="8"/>
      <c r="D74" s="58"/>
      <c r="E74" s="7"/>
      <c r="F74" s="135"/>
      <c r="G74" s="135"/>
    </row>
    <row r="75" spans="1:7" ht="16.5" hidden="1" thickTop="1" thickBot="1" x14ac:dyDescent="0.3">
      <c r="A75" s="42" t="str">
        <f t="shared" si="3"/>
        <v>S_II</v>
      </c>
      <c r="B75" s="45" t="str">
        <f t="shared" si="3"/>
        <v>nicht anzeigen</v>
      </c>
      <c r="C75" s="8"/>
      <c r="D75" s="58"/>
      <c r="E75" s="7"/>
      <c r="F75" s="135"/>
      <c r="G75" s="135"/>
    </row>
    <row r="76" spans="1:7" ht="16.5" hidden="1" thickTop="1" thickBot="1" x14ac:dyDescent="0.3">
      <c r="A76" s="42" t="str">
        <f t="shared" si="3"/>
        <v>S_II</v>
      </c>
      <c r="B76" s="45" t="str">
        <f t="shared" si="3"/>
        <v>nicht anzeigen</v>
      </c>
      <c r="C76" s="8"/>
      <c r="D76" s="58"/>
      <c r="E76" s="7"/>
      <c r="F76" s="135"/>
      <c r="G76" s="135"/>
    </row>
    <row r="77" spans="1:7" ht="16.5" hidden="1" thickTop="1" thickBot="1" x14ac:dyDescent="0.3">
      <c r="A77" s="42" t="str">
        <f t="shared" si="3"/>
        <v>S_II</v>
      </c>
      <c r="B77" s="45" t="str">
        <f t="shared" si="3"/>
        <v>nicht anzeigen</v>
      </c>
      <c r="C77" s="8"/>
      <c r="D77" s="58"/>
      <c r="E77" s="7"/>
      <c r="F77" s="135"/>
      <c r="G77" s="135"/>
    </row>
    <row r="78" spans="1:7" ht="16.5" hidden="1" thickTop="1" thickBot="1" x14ac:dyDescent="0.3">
      <c r="A78" s="42" t="str">
        <f t="shared" si="3"/>
        <v>S_II</v>
      </c>
      <c r="B78" s="45" t="str">
        <f t="shared" si="3"/>
        <v>nicht anzeigen</v>
      </c>
      <c r="C78" s="8"/>
      <c r="D78" s="58"/>
      <c r="E78" s="7"/>
      <c r="F78" s="135"/>
      <c r="G78" s="135"/>
    </row>
    <row r="79" spans="1:7" ht="16.5" hidden="1" thickTop="1" thickBot="1" x14ac:dyDescent="0.3">
      <c r="A79" s="42" t="str">
        <f t="shared" si="3"/>
        <v>S_II</v>
      </c>
      <c r="B79" s="45" t="str">
        <f t="shared" si="3"/>
        <v>nicht anzeigen</v>
      </c>
      <c r="C79" s="8"/>
      <c r="D79" s="58"/>
      <c r="E79" s="7"/>
      <c r="F79" s="135"/>
      <c r="G79" s="135"/>
    </row>
    <row r="80" spans="1:7" ht="16.5" hidden="1" thickTop="1" thickBot="1" x14ac:dyDescent="0.3">
      <c r="A80" s="42" t="str">
        <f t="shared" si="3"/>
        <v>S_II</v>
      </c>
      <c r="B80" s="45" t="str">
        <f t="shared" si="3"/>
        <v>nicht anzeigen</v>
      </c>
      <c r="C80" s="8"/>
      <c r="D80" s="58"/>
      <c r="E80" s="7"/>
      <c r="F80" s="135"/>
      <c r="G80" s="135"/>
    </row>
    <row r="81" spans="1:7" ht="16.5" hidden="1" thickTop="1" thickBot="1" x14ac:dyDescent="0.3">
      <c r="A81" s="42" t="str">
        <f t="shared" si="3"/>
        <v>S_II</v>
      </c>
      <c r="B81" s="44" t="str">
        <f>A42</f>
        <v>S_II</v>
      </c>
      <c r="C81" s="9"/>
      <c r="D81" s="10"/>
      <c r="E81" s="10"/>
      <c r="F81" s="10"/>
    </row>
    <row r="82" spans="1:7" ht="22.5" thickTop="1" thickBot="1" x14ac:dyDescent="0.3">
      <c r="A82" s="50" t="s">
        <v>213</v>
      </c>
      <c r="B82" s="42" t="str">
        <f>A82</f>
        <v>S_II; HHLO_alle</v>
      </c>
      <c r="C82" s="57">
        <v>21</v>
      </c>
      <c r="D82" s="169" t="s">
        <v>395</v>
      </c>
      <c r="E82" s="168"/>
      <c r="F82" s="168"/>
      <c r="G82" s="89"/>
    </row>
    <row r="83" spans="1:7" ht="17.25" thickTop="1" thickBot="1" x14ac:dyDescent="0.3">
      <c r="A83" s="113" t="str">
        <f>A82</f>
        <v>S_II; HHLO_alle</v>
      </c>
      <c r="B83" s="42" t="str">
        <f>B82</f>
        <v>S_II; HHLO_alle</v>
      </c>
      <c r="C83" s="9"/>
      <c r="D83" s="11"/>
      <c r="E83" s="12"/>
      <c r="F83" s="12"/>
      <c r="G83" s="19" t="s">
        <v>51</v>
      </c>
    </row>
    <row r="84" spans="1:7" ht="80.25" thickTop="1" thickBot="1" x14ac:dyDescent="0.3">
      <c r="A84" s="42" t="str">
        <f t="shared" ref="A84:B110" si="4">A83</f>
        <v>S_II; HHLO_alle</v>
      </c>
      <c r="B84" s="48" t="s">
        <v>213</v>
      </c>
      <c r="C84" s="58" t="str">
        <f>CONCATENATE(C82,".",1)</f>
        <v>21.1</v>
      </c>
      <c r="D84" s="58"/>
      <c r="E84" s="18" t="s">
        <v>702</v>
      </c>
      <c r="F84" s="117" t="str">
        <f>CONCATENATE(ROUND(F97/1680,2)," VBÄ")</f>
        <v>0 VBÄ</v>
      </c>
      <c r="G84" s="14"/>
    </row>
    <row r="85" spans="1:7" x14ac:dyDescent="0.25">
      <c r="A85" s="42" t="str">
        <f t="shared" si="4"/>
        <v>S_II; HHLO_alle</v>
      </c>
      <c r="B85" s="43" t="str">
        <f>IF(E85="",Listen!$I$7,B84)</f>
        <v>S_II; HHLO_alle</v>
      </c>
      <c r="C85" s="8"/>
      <c r="D85" s="59"/>
      <c r="E85" s="166" t="s">
        <v>24</v>
      </c>
      <c r="F85" s="167" t="s">
        <v>596</v>
      </c>
      <c r="G85" s="32"/>
    </row>
    <row r="86" spans="1:7" x14ac:dyDescent="0.25">
      <c r="A86" s="113" t="str">
        <f t="shared" si="4"/>
        <v>S_II; HHLO_alle</v>
      </c>
      <c r="B86" s="114" t="str">
        <f>IF(E86="",Listen!$I$7,B85)</f>
        <v>S_II; HHLO_alle</v>
      </c>
      <c r="C86" s="115"/>
      <c r="D86" s="134"/>
      <c r="E86" s="112" t="s">
        <v>598</v>
      </c>
      <c r="F86" s="117" t="s">
        <v>597</v>
      </c>
      <c r="G86" s="119"/>
    </row>
    <row r="87" spans="1:7" ht="30" x14ac:dyDescent="0.25">
      <c r="A87" s="42" t="str">
        <f t="shared" si="4"/>
        <v>S_II; HHLO_alle</v>
      </c>
      <c r="B87" s="43" t="s">
        <v>212</v>
      </c>
      <c r="C87" s="60" t="str">
        <f>CONCATENATE(C84,".",1)</f>
        <v>21.1.1</v>
      </c>
      <c r="D87" s="180">
        <v>1</v>
      </c>
      <c r="E87" s="15" t="s">
        <v>470</v>
      </c>
      <c r="F87" s="100" t="s">
        <v>620</v>
      </c>
      <c r="G87" s="120" t="s">
        <v>202</v>
      </c>
    </row>
    <row r="88" spans="1:7" x14ac:dyDescent="0.25">
      <c r="A88" s="42" t="str">
        <f t="shared" si="4"/>
        <v>S_II; HHLO_alle</v>
      </c>
      <c r="B88" s="43" t="s">
        <v>212</v>
      </c>
      <c r="C88" s="60" t="str">
        <f>CONCATENATE(C84,".",2)</f>
        <v>21.1.2</v>
      </c>
      <c r="D88" s="180">
        <v>2</v>
      </c>
      <c r="E88" s="16" t="s">
        <v>471</v>
      </c>
      <c r="F88" s="100" t="s">
        <v>620</v>
      </c>
      <c r="G88" s="120" t="s">
        <v>29</v>
      </c>
    </row>
    <row r="89" spans="1:7" x14ac:dyDescent="0.25">
      <c r="A89" s="42" t="str">
        <f t="shared" si="4"/>
        <v>S_II; HHLO_alle</v>
      </c>
      <c r="B89" s="43" t="s">
        <v>212</v>
      </c>
      <c r="C89" s="60" t="str">
        <f>CONCATENATE(C84,".",3)</f>
        <v>21.1.3</v>
      </c>
      <c r="D89" s="180">
        <v>3</v>
      </c>
      <c r="E89" s="15" t="s">
        <v>472</v>
      </c>
      <c r="F89" s="100" t="s">
        <v>620</v>
      </c>
      <c r="G89" s="120" t="s">
        <v>29</v>
      </c>
    </row>
    <row r="90" spans="1:7" x14ac:dyDescent="0.25">
      <c r="A90" s="42" t="str">
        <f t="shared" si="4"/>
        <v>S_II; HHLO_alle</v>
      </c>
      <c r="B90" s="43" t="s">
        <v>212</v>
      </c>
      <c r="C90" s="60" t="str">
        <f>CONCATENATE(C84,".",4)</f>
        <v>21.1.4</v>
      </c>
      <c r="D90" s="180">
        <v>4</v>
      </c>
      <c r="E90" s="15" t="s">
        <v>473</v>
      </c>
      <c r="F90" s="100" t="s">
        <v>620</v>
      </c>
      <c r="G90" s="120" t="s">
        <v>29</v>
      </c>
    </row>
    <row r="91" spans="1:7" ht="30" hidden="1" x14ac:dyDescent="0.25">
      <c r="A91" s="42" t="str">
        <f t="shared" si="4"/>
        <v>S_II; HHLO_alle</v>
      </c>
      <c r="B91" s="43" t="s">
        <v>201</v>
      </c>
      <c r="C91" s="60" t="str">
        <f>CONCATENATE(C84,".",5)</f>
        <v>21.1.5</v>
      </c>
      <c r="D91" s="180">
        <v>5</v>
      </c>
      <c r="E91" s="15" t="s">
        <v>474</v>
      </c>
      <c r="F91" s="100" t="s">
        <v>620</v>
      </c>
      <c r="G91" s="120" t="s">
        <v>29</v>
      </c>
    </row>
    <row r="92" spans="1:7" hidden="1" x14ac:dyDescent="0.25">
      <c r="A92" s="42" t="str">
        <f t="shared" si="4"/>
        <v>S_II; HHLO_alle</v>
      </c>
      <c r="B92" s="43" t="s">
        <v>201</v>
      </c>
      <c r="C92" s="60" t="str">
        <f>CONCATENATE(C84,".",6)</f>
        <v>21.1.6</v>
      </c>
      <c r="D92" s="180">
        <v>6</v>
      </c>
      <c r="E92" s="15" t="s">
        <v>317</v>
      </c>
      <c r="F92" s="100" t="s">
        <v>620</v>
      </c>
      <c r="G92" s="120" t="s">
        <v>29</v>
      </c>
    </row>
    <row r="93" spans="1:7" hidden="1" x14ac:dyDescent="0.25">
      <c r="A93" s="42" t="str">
        <f t="shared" si="4"/>
        <v>S_II; HHLO_alle</v>
      </c>
      <c r="B93" s="43" t="s">
        <v>201</v>
      </c>
      <c r="C93" s="60" t="str">
        <f>CONCATENATE(C84,".",7)</f>
        <v>21.1.7</v>
      </c>
      <c r="D93" s="180">
        <v>7</v>
      </c>
      <c r="E93" s="15" t="s">
        <v>318</v>
      </c>
      <c r="F93" s="100" t="s">
        <v>620</v>
      </c>
      <c r="G93" s="120" t="s">
        <v>29</v>
      </c>
    </row>
    <row r="94" spans="1:7" hidden="1" x14ac:dyDescent="0.25">
      <c r="A94" s="42" t="str">
        <f t="shared" si="4"/>
        <v>S_II; HHLO_alle</v>
      </c>
      <c r="B94" s="43" t="s">
        <v>215</v>
      </c>
      <c r="C94" s="60" t="str">
        <f>CONCATENATE(C84,".",8)</f>
        <v>21.1.8</v>
      </c>
      <c r="D94" s="180">
        <v>8</v>
      </c>
      <c r="E94" s="15"/>
      <c r="F94" s="100" t="s">
        <v>620</v>
      </c>
      <c r="G94" s="120"/>
    </row>
    <row r="95" spans="1:7" hidden="1" x14ac:dyDescent="0.25">
      <c r="A95" s="42" t="str">
        <f>A94</f>
        <v>S_II; HHLO_alle</v>
      </c>
      <c r="B95" s="43" t="s">
        <v>215</v>
      </c>
      <c r="C95" s="60" t="str">
        <f>CONCATENATE(C84,".",9)</f>
        <v>21.1.9</v>
      </c>
      <c r="D95" s="180">
        <v>9</v>
      </c>
      <c r="E95" s="15"/>
      <c r="F95" s="100" t="s">
        <v>620</v>
      </c>
      <c r="G95" s="120"/>
    </row>
    <row r="96" spans="1:7" hidden="1" x14ac:dyDescent="0.25">
      <c r="A96" s="42" t="str">
        <f t="shared" si="4"/>
        <v>S_II; HHLO_alle</v>
      </c>
      <c r="B96" s="43" t="s">
        <v>215</v>
      </c>
      <c r="C96" s="60" t="str">
        <f>CONCATENATE(C84,".",10)</f>
        <v>21.1.10</v>
      </c>
      <c r="D96" s="180">
        <v>10</v>
      </c>
      <c r="E96" s="33"/>
      <c r="F96" s="100" t="s">
        <v>620</v>
      </c>
      <c r="G96" s="120"/>
    </row>
    <row r="97" spans="1:7" x14ac:dyDescent="0.25">
      <c r="A97" s="113" t="str">
        <f t="shared" si="4"/>
        <v>S_II; HHLO_alle</v>
      </c>
      <c r="B97" s="114" t="str">
        <f>B84</f>
        <v>S_II; HHLO_alle</v>
      </c>
      <c r="C97" s="115"/>
      <c r="D97" s="29"/>
      <c r="E97" s="125" t="s">
        <v>523</v>
      </c>
      <c r="F97" s="126">
        <f>SUM(F87:F96)</f>
        <v>0</v>
      </c>
      <c r="G97" s="30"/>
    </row>
    <row r="98" spans="1:7" hidden="1" x14ac:dyDescent="0.25">
      <c r="A98" s="42" t="str">
        <f t="shared" si="4"/>
        <v>S_II; HHLO_alle</v>
      </c>
      <c r="B98" s="46" t="str">
        <f>IF(OR(B84=Listen!$I$5,B84=Listen!$I$3), Listen!$I$5, IF(OR(B84=Listen!$I$6, B84=Listen!$I$4), Listen!$I$6, Listen!$I$7))</f>
        <v>S_II</v>
      </c>
      <c r="C98" s="9"/>
      <c r="D98" s="30"/>
      <c r="E98" s="164" t="s">
        <v>35</v>
      </c>
      <c r="F98" s="165" t="s">
        <v>49</v>
      </c>
    </row>
    <row r="99" spans="1:7" hidden="1" x14ac:dyDescent="0.25">
      <c r="A99" s="42" t="str">
        <f t="shared" si="4"/>
        <v>S_II; HHLO_alle</v>
      </c>
      <c r="B99" s="46" t="str">
        <f>IF(OR(B85=Listen!$I$5,B85=Listen!$I$3), Listen!$I$5, IF(OR(B85=Listen!$I$6, B85=Listen!$I$4), Listen!$I$6, Listen!$I$7))</f>
        <v>S_II</v>
      </c>
      <c r="C99" s="9"/>
      <c r="D99" s="28" t="s">
        <v>36</v>
      </c>
      <c r="E99" s="20" t="s">
        <v>38</v>
      </c>
      <c r="F99" s="137" t="s">
        <v>621</v>
      </c>
    </row>
    <row r="100" spans="1:7" hidden="1" x14ac:dyDescent="0.25">
      <c r="A100" s="42" t="str">
        <f t="shared" si="4"/>
        <v>S_II; HHLO_alle</v>
      </c>
      <c r="B100" s="46" t="str">
        <f>IF(OR(B86=Listen!$I$5,B86=Listen!$I$3), Listen!$I$5, IF(OR(B86=Listen!$I$6, B86=Listen!$I$4), Listen!$I$6, Listen!$I$7))</f>
        <v>S_II</v>
      </c>
      <c r="C100" s="9"/>
      <c r="D100" s="28" t="s">
        <v>36</v>
      </c>
      <c r="E100" s="17" t="s">
        <v>39</v>
      </c>
      <c r="F100" s="137" t="s">
        <v>621</v>
      </c>
    </row>
    <row r="101" spans="1:7" ht="51" x14ac:dyDescent="0.25">
      <c r="A101" s="42" t="str">
        <f t="shared" si="4"/>
        <v>S_II; HHLO_alle</v>
      </c>
      <c r="B101" s="43" t="str">
        <f>B84</f>
        <v>S_II; HHLO_alle</v>
      </c>
      <c r="C101" s="9"/>
      <c r="D101" s="22" t="s">
        <v>622</v>
      </c>
      <c r="E101" s="6"/>
      <c r="F101" s="10"/>
    </row>
    <row r="102" spans="1:7" x14ac:dyDescent="0.25">
      <c r="A102" s="113" t="str">
        <f t="shared" si="4"/>
        <v>S_II; HHLO_alle</v>
      </c>
      <c r="B102" s="114" t="str">
        <f>B84</f>
        <v>S_II; HHLO_alle</v>
      </c>
      <c r="C102" s="115"/>
      <c r="D102" s="30"/>
      <c r="E102" s="30"/>
      <c r="F102" s="30"/>
      <c r="G102" s="30"/>
    </row>
    <row r="103" spans="1:7" ht="15.75" x14ac:dyDescent="0.25">
      <c r="A103" s="42" t="str">
        <f t="shared" si="4"/>
        <v>S_II; HHLO_alle</v>
      </c>
      <c r="B103" s="56" t="str">
        <f>IF(B104&lt;&gt;B106, IF(AND(B104&lt;&gt;Listen!I87,B106&lt;&gt;Listen!$I$7), CONCATENATE(B104, "; ", B106), IF(B104=Listen!$I$7, B106, B104)), B104)</f>
        <v>nicht anzeigen; HHLO_alle</v>
      </c>
      <c r="C103" s="58" t="str">
        <f>CONCATENATE(C82,".",2)</f>
        <v>21.2</v>
      </c>
      <c r="D103" s="58"/>
      <c r="E103" s="18" t="s">
        <v>605</v>
      </c>
      <c r="F103" s="36"/>
    </row>
    <row r="104" spans="1:7" ht="15.75" hidden="1" thickBot="1" x14ac:dyDescent="0.3">
      <c r="A104" s="42" t="str">
        <f t="shared" si="4"/>
        <v>S_II; HHLO_alle</v>
      </c>
      <c r="B104" s="54" t="s">
        <v>215</v>
      </c>
      <c r="C104" s="58" t="str">
        <f>CONCATENATE(C82,".",2,".",1)</f>
        <v>21.2.1</v>
      </c>
      <c r="D104" s="58"/>
      <c r="E104" s="15" t="s">
        <v>606</v>
      </c>
      <c r="F104" s="136" t="s">
        <v>44</v>
      </c>
    </row>
    <row r="105" spans="1:7" hidden="1" x14ac:dyDescent="0.25">
      <c r="A105" s="42" t="str">
        <f t="shared" si="4"/>
        <v>S_II; HHLO_alle</v>
      </c>
      <c r="B105" s="51" t="str">
        <f>B104</f>
        <v>nicht anzeigen</v>
      </c>
      <c r="C105" s="58" t="str">
        <f>CONCATENATE(C82,".",2,".",2)</f>
        <v>21.2.2</v>
      </c>
      <c r="D105" s="58"/>
      <c r="E105" s="15" t="s">
        <v>607</v>
      </c>
      <c r="F105" s="136" t="s">
        <v>44</v>
      </c>
    </row>
    <row r="106" spans="1:7" x14ac:dyDescent="0.25">
      <c r="A106" s="42" t="str">
        <f t="shared" si="4"/>
        <v>S_II; HHLO_alle</v>
      </c>
      <c r="B106" s="55" t="str">
        <f>IF(ISERROR(FIND(Listen!$I$2,A82)),Listen!$I$7,IF(ISERROR(FIND(Listen!$I$2,B104)),Listen!$I$2,Listen!$I$7))</f>
        <v>HHLO_alle</v>
      </c>
      <c r="C106" s="58" t="str">
        <f>CONCATENATE(C82,".",2,".",3)</f>
        <v>21.2.3</v>
      </c>
      <c r="D106" s="58"/>
      <c r="E106" s="15" t="s">
        <v>612</v>
      </c>
      <c r="F106" s="136" t="s">
        <v>44</v>
      </c>
    </row>
    <row r="107" spans="1:7" ht="51" x14ac:dyDescent="0.25">
      <c r="A107" s="42" t="str">
        <f t="shared" si="4"/>
        <v>S_II; HHLO_alle</v>
      </c>
      <c r="B107" s="47" t="str">
        <f>B103</f>
        <v>nicht anzeigen; HHLO_alle</v>
      </c>
      <c r="C107" s="9"/>
      <c r="D107" s="23" t="s">
        <v>316</v>
      </c>
      <c r="E107" s="7"/>
    </row>
    <row r="108" spans="1:7" ht="15.75" thickBot="1" x14ac:dyDescent="0.3">
      <c r="A108" s="113" t="str">
        <f t="shared" si="4"/>
        <v>S_II; HHLO_alle</v>
      </c>
      <c r="B108" s="123" t="str">
        <f>B103</f>
        <v>nicht anzeigen; HHLO_alle</v>
      </c>
      <c r="C108" s="115"/>
      <c r="D108" s="30"/>
      <c r="E108" s="124"/>
      <c r="F108" s="30"/>
      <c r="G108" s="30"/>
    </row>
    <row r="109" spans="1:7" ht="80.25" thickBot="1" x14ac:dyDescent="0.3">
      <c r="A109" s="42" t="str">
        <f>A108</f>
        <v>S_II; HHLO_alle</v>
      </c>
      <c r="B109" s="49" t="s">
        <v>212</v>
      </c>
      <c r="C109" s="58" t="str">
        <f>CONCATENATE(C82,".",3,)</f>
        <v>21.3</v>
      </c>
      <c r="D109" s="58"/>
      <c r="E109" s="122" t="s">
        <v>688</v>
      </c>
      <c r="F109" s="73"/>
      <c r="G109" s="14" t="str">
        <f>CONCATENATE(COUNTIF(G111:G120,Listen!$C$3)+COUNTIF(G111:G120,Listen!$C$4)+COUNTIF(G111:G120,Listen!$C$5)," bewertete Maßnahmen")</f>
        <v>0 bewertete Maßnahmen</v>
      </c>
    </row>
    <row r="110" spans="1:7" ht="27.75" x14ac:dyDescent="0.25">
      <c r="A110" s="42" t="str">
        <f t="shared" si="4"/>
        <v>S_II; HHLO_alle</v>
      </c>
      <c r="B110" s="45" t="str">
        <f t="shared" si="4"/>
        <v>HHLO_alle</v>
      </c>
      <c r="C110" s="9"/>
      <c r="D110" s="58"/>
      <c r="E110" s="25" t="s">
        <v>55</v>
      </c>
      <c r="F110" s="25" t="s">
        <v>528</v>
      </c>
      <c r="G110" s="118" t="s">
        <v>609</v>
      </c>
    </row>
    <row r="111" spans="1:7" ht="24" x14ac:dyDescent="0.25">
      <c r="A111" s="42" t="str">
        <f>A110</f>
        <v>S_II; HHLO_alle</v>
      </c>
      <c r="B111" s="45" t="str">
        <f>B110</f>
        <v>HHLO_alle</v>
      </c>
      <c r="C111" s="111"/>
      <c r="D111" s="121" t="s">
        <v>594</v>
      </c>
      <c r="E111" s="7" t="s">
        <v>604</v>
      </c>
      <c r="F111" s="135" t="s">
        <v>44</v>
      </c>
      <c r="G111" s="135" t="s">
        <v>44</v>
      </c>
    </row>
    <row r="112" spans="1:7" ht="24" x14ac:dyDescent="0.25">
      <c r="A112" s="42" t="str">
        <f t="shared" ref="A112:B121" si="5">A111</f>
        <v>S_II; HHLO_alle</v>
      </c>
      <c r="B112" s="45" t="str">
        <f t="shared" si="5"/>
        <v>HHLO_alle</v>
      </c>
      <c r="C112" s="111"/>
      <c r="D112" s="121" t="s">
        <v>594</v>
      </c>
      <c r="E112" s="7" t="s">
        <v>603</v>
      </c>
      <c r="F112" s="135"/>
      <c r="G112" s="135"/>
    </row>
    <row r="113" spans="1:7" x14ac:dyDescent="0.25">
      <c r="A113" s="42" t="str">
        <f t="shared" si="5"/>
        <v>S_II; HHLO_alle</v>
      </c>
      <c r="B113" s="45" t="str">
        <f t="shared" si="5"/>
        <v>HHLO_alle</v>
      </c>
      <c r="C113" s="8"/>
      <c r="D113" s="58"/>
      <c r="E113" s="7"/>
      <c r="F113" s="135"/>
      <c r="G113" s="135"/>
    </row>
    <row r="114" spans="1:7" x14ac:dyDescent="0.25">
      <c r="A114" s="42" t="str">
        <f t="shared" si="5"/>
        <v>S_II; HHLO_alle</v>
      </c>
      <c r="B114" s="45" t="str">
        <f t="shared" si="5"/>
        <v>HHLO_alle</v>
      </c>
      <c r="C114" s="8"/>
      <c r="D114" s="58"/>
      <c r="E114" s="7"/>
      <c r="F114" s="135"/>
      <c r="G114" s="135"/>
    </row>
    <row r="115" spans="1:7" x14ac:dyDescent="0.25">
      <c r="A115" s="42" t="str">
        <f t="shared" si="5"/>
        <v>S_II; HHLO_alle</v>
      </c>
      <c r="B115" s="45" t="str">
        <f t="shared" si="5"/>
        <v>HHLO_alle</v>
      </c>
      <c r="C115" s="8"/>
      <c r="D115" s="58"/>
      <c r="E115" s="7"/>
      <c r="F115" s="135"/>
      <c r="G115" s="135"/>
    </row>
    <row r="116" spans="1:7" x14ac:dyDescent="0.25">
      <c r="A116" s="42" t="str">
        <f t="shared" si="5"/>
        <v>S_II; HHLO_alle</v>
      </c>
      <c r="B116" s="45" t="str">
        <f t="shared" si="5"/>
        <v>HHLO_alle</v>
      </c>
      <c r="C116" s="8"/>
      <c r="D116" s="58"/>
      <c r="E116" s="7"/>
      <c r="F116" s="135"/>
      <c r="G116" s="135"/>
    </row>
    <row r="117" spans="1:7" x14ac:dyDescent="0.25">
      <c r="A117" s="42" t="str">
        <f t="shared" si="5"/>
        <v>S_II; HHLO_alle</v>
      </c>
      <c r="B117" s="45" t="str">
        <f t="shared" si="5"/>
        <v>HHLO_alle</v>
      </c>
      <c r="C117" s="8"/>
      <c r="D117" s="58"/>
      <c r="E117" s="7"/>
      <c r="F117" s="135"/>
      <c r="G117" s="135"/>
    </row>
    <row r="118" spans="1:7" x14ac:dyDescent="0.25">
      <c r="A118" s="42" t="str">
        <f t="shared" si="5"/>
        <v>S_II; HHLO_alle</v>
      </c>
      <c r="B118" s="45" t="str">
        <f t="shared" si="5"/>
        <v>HHLO_alle</v>
      </c>
      <c r="C118" s="8"/>
      <c r="D118" s="58"/>
      <c r="E118" s="7"/>
      <c r="F118" s="135"/>
      <c r="G118" s="135"/>
    </row>
    <row r="119" spans="1:7" x14ac:dyDescent="0.25">
      <c r="A119" s="42" t="str">
        <f t="shared" si="5"/>
        <v>S_II; HHLO_alle</v>
      </c>
      <c r="B119" s="45" t="str">
        <f t="shared" si="5"/>
        <v>HHLO_alle</v>
      </c>
      <c r="C119" s="8"/>
      <c r="D119" s="58"/>
      <c r="E119" s="7"/>
      <c r="F119" s="135"/>
      <c r="G119" s="135"/>
    </row>
    <row r="120" spans="1:7" x14ac:dyDescent="0.25">
      <c r="A120" s="42" t="str">
        <f t="shared" si="5"/>
        <v>S_II; HHLO_alle</v>
      </c>
      <c r="B120" s="45" t="str">
        <f t="shared" si="5"/>
        <v>HHLO_alle</v>
      </c>
      <c r="C120" s="8"/>
      <c r="D120" s="58"/>
      <c r="E120" s="7"/>
      <c r="F120" s="135"/>
      <c r="G120" s="135"/>
    </row>
    <row r="121" spans="1:7" ht="15.75" thickBot="1" x14ac:dyDescent="0.3">
      <c r="A121" s="42" t="str">
        <f t="shared" si="5"/>
        <v>S_II; HHLO_alle</v>
      </c>
      <c r="B121" s="44" t="str">
        <f>A82</f>
        <v>S_II; HHLO_alle</v>
      </c>
      <c r="C121" s="9"/>
      <c r="D121" s="10"/>
      <c r="E121" s="10"/>
      <c r="F121" s="10"/>
    </row>
    <row r="122" spans="1:7" ht="21.75" hidden="1" thickBot="1" x14ac:dyDescent="0.3">
      <c r="A122" s="50" t="s">
        <v>201</v>
      </c>
      <c r="B122" s="42" t="str">
        <f>A122</f>
        <v>S_II</v>
      </c>
      <c r="C122" s="57">
        <v>22</v>
      </c>
      <c r="D122" s="169" t="s">
        <v>396</v>
      </c>
      <c r="E122" s="168"/>
      <c r="F122" s="168"/>
      <c r="G122" s="89"/>
    </row>
    <row r="123" spans="1:7" ht="17.25" hidden="1" thickTop="1" thickBot="1" x14ac:dyDescent="0.3">
      <c r="A123" s="113" t="str">
        <f>A122</f>
        <v>S_II</v>
      </c>
      <c r="B123" s="42" t="str">
        <f>B122</f>
        <v>S_II</v>
      </c>
      <c r="C123" s="9"/>
      <c r="D123" s="11"/>
      <c r="E123" s="12"/>
      <c r="F123" s="12"/>
      <c r="G123" s="19" t="s">
        <v>51</v>
      </c>
    </row>
    <row r="124" spans="1:7" ht="32.25" hidden="1" thickBot="1" x14ac:dyDescent="0.3">
      <c r="A124" s="42" t="str">
        <f t="shared" ref="A124:B150" si="6">A123</f>
        <v>S_II</v>
      </c>
      <c r="B124" s="48" t="s">
        <v>201</v>
      </c>
      <c r="C124" s="58" t="str">
        <f>CONCATENATE(C122,".",1)</f>
        <v>22.1</v>
      </c>
      <c r="D124" s="58"/>
      <c r="E124" s="18" t="s">
        <v>623</v>
      </c>
      <c r="F124" s="117" t="str">
        <f>CONCATENATE(ROUND(F137/1680,2)," VBÄ")</f>
        <v>0 VBÄ</v>
      </c>
      <c r="G124" s="14"/>
    </row>
    <row r="125" spans="1:7" ht="15.75" hidden="1" thickBot="1" x14ac:dyDescent="0.3">
      <c r="A125" s="42" t="str">
        <f t="shared" si="6"/>
        <v>S_II</v>
      </c>
      <c r="B125" s="43" t="str">
        <f>IF(E125="",Listen!$I$7,B124)</f>
        <v>S_II</v>
      </c>
      <c r="C125" s="8"/>
      <c r="D125" s="59"/>
      <c r="E125" s="166" t="s">
        <v>24</v>
      </c>
      <c r="F125" s="167" t="s">
        <v>596</v>
      </c>
      <c r="G125" s="32"/>
    </row>
    <row r="126" spans="1:7" ht="15.75" hidden="1" thickBot="1" x14ac:dyDescent="0.3">
      <c r="A126" s="113" t="str">
        <f t="shared" si="6"/>
        <v>S_II</v>
      </c>
      <c r="B126" s="114" t="str">
        <f>IF(E126="",Listen!$I$7,B125)</f>
        <v>S_II</v>
      </c>
      <c r="C126" s="115"/>
      <c r="D126" s="134"/>
      <c r="E126" s="112" t="s">
        <v>598</v>
      </c>
      <c r="F126" s="117" t="s">
        <v>597</v>
      </c>
      <c r="G126" s="119"/>
    </row>
    <row r="127" spans="1:7" ht="15.75" hidden="1" thickBot="1" x14ac:dyDescent="0.3">
      <c r="A127" s="42" t="str">
        <f t="shared" si="6"/>
        <v>S_II</v>
      </c>
      <c r="B127" s="43" t="s">
        <v>215</v>
      </c>
      <c r="C127" s="60" t="str">
        <f>CONCATENATE(C124,".",1)</f>
        <v>22.1.1</v>
      </c>
      <c r="D127" s="180">
        <v>1</v>
      </c>
      <c r="E127" s="15" t="s">
        <v>320</v>
      </c>
      <c r="F127" s="100" t="s">
        <v>620</v>
      </c>
      <c r="G127" s="120" t="s">
        <v>202</v>
      </c>
    </row>
    <row r="128" spans="1:7" ht="15.75" hidden="1" thickBot="1" x14ac:dyDescent="0.3">
      <c r="A128" s="42" t="str">
        <f t="shared" si="6"/>
        <v>S_II</v>
      </c>
      <c r="B128" s="43" t="s">
        <v>215</v>
      </c>
      <c r="C128" s="60" t="str">
        <f>CONCATENATE(C124,".",2)</f>
        <v>22.1.2</v>
      </c>
      <c r="D128" s="180">
        <v>2</v>
      </c>
      <c r="E128" s="16" t="s">
        <v>379</v>
      </c>
      <c r="F128" s="100" t="s">
        <v>620</v>
      </c>
      <c r="G128" s="120" t="s">
        <v>29</v>
      </c>
    </row>
    <row r="129" spans="1:7" ht="30.75" hidden="1" thickBot="1" x14ac:dyDescent="0.3">
      <c r="A129" s="42" t="str">
        <f t="shared" si="6"/>
        <v>S_II</v>
      </c>
      <c r="B129" s="43" t="s">
        <v>201</v>
      </c>
      <c r="C129" s="60" t="str">
        <f>CONCATENATE(C124,".",3)</f>
        <v>22.1.3</v>
      </c>
      <c r="D129" s="180">
        <v>3</v>
      </c>
      <c r="E129" s="15" t="s">
        <v>321</v>
      </c>
      <c r="F129" s="100" t="s">
        <v>620</v>
      </c>
      <c r="G129" s="120" t="s">
        <v>202</v>
      </c>
    </row>
    <row r="130" spans="1:7" ht="15.75" hidden="1" thickBot="1" x14ac:dyDescent="0.3">
      <c r="A130" s="42" t="str">
        <f t="shared" si="6"/>
        <v>S_II</v>
      </c>
      <c r="B130" s="43" t="s">
        <v>201</v>
      </c>
      <c r="C130" s="60" t="str">
        <f>CONCATENATE(C124,".",4)</f>
        <v>22.1.4</v>
      </c>
      <c r="D130" s="180">
        <v>4</v>
      </c>
      <c r="E130" s="15" t="s">
        <v>317</v>
      </c>
      <c r="F130" s="100" t="s">
        <v>620</v>
      </c>
      <c r="G130" s="120" t="s">
        <v>29</v>
      </c>
    </row>
    <row r="131" spans="1:7" ht="15.75" hidden="1" thickBot="1" x14ac:dyDescent="0.3">
      <c r="A131" s="42" t="str">
        <f t="shared" si="6"/>
        <v>S_II</v>
      </c>
      <c r="B131" s="43" t="s">
        <v>201</v>
      </c>
      <c r="C131" s="60" t="str">
        <f>CONCATENATE(C124,".",5)</f>
        <v>22.1.5</v>
      </c>
      <c r="D131" s="180">
        <v>5</v>
      </c>
      <c r="E131" s="15" t="s">
        <v>318</v>
      </c>
      <c r="F131" s="100" t="s">
        <v>620</v>
      </c>
      <c r="G131" s="120" t="s">
        <v>29</v>
      </c>
    </row>
    <row r="132" spans="1:7" ht="15.75" hidden="1" thickBot="1" x14ac:dyDescent="0.3">
      <c r="A132" s="42" t="str">
        <f t="shared" si="6"/>
        <v>S_II</v>
      </c>
      <c r="B132" s="43" t="s">
        <v>201</v>
      </c>
      <c r="C132" s="60" t="str">
        <f>CONCATENATE(C124,".",6)</f>
        <v>22.1.6</v>
      </c>
      <c r="D132" s="180">
        <v>6</v>
      </c>
      <c r="E132" s="15" t="s">
        <v>658</v>
      </c>
      <c r="F132" s="100" t="s">
        <v>620</v>
      </c>
      <c r="G132" s="120" t="s">
        <v>202</v>
      </c>
    </row>
    <row r="133" spans="1:7" ht="15.75" hidden="1" thickBot="1" x14ac:dyDescent="0.3">
      <c r="A133" s="42" t="str">
        <f t="shared" si="6"/>
        <v>S_II</v>
      </c>
      <c r="B133" s="43" t="s">
        <v>201</v>
      </c>
      <c r="C133" s="60" t="str">
        <f>CONCATENATE(C124,".",7)</f>
        <v>22.1.7</v>
      </c>
      <c r="D133" s="180">
        <v>7</v>
      </c>
      <c r="E133" s="15" t="s">
        <v>659</v>
      </c>
      <c r="F133" s="100" t="s">
        <v>620</v>
      </c>
      <c r="G133" s="120" t="s">
        <v>29</v>
      </c>
    </row>
    <row r="134" spans="1:7" ht="15.75" hidden="1" thickBot="1" x14ac:dyDescent="0.3">
      <c r="A134" s="42" t="str">
        <f t="shared" si="6"/>
        <v>S_II</v>
      </c>
      <c r="B134" s="43" t="s">
        <v>215</v>
      </c>
      <c r="C134" s="60" t="str">
        <f>CONCATENATE(C124,".",8)</f>
        <v>22.1.8</v>
      </c>
      <c r="D134" s="180">
        <v>8</v>
      </c>
      <c r="E134" s="15"/>
      <c r="F134" s="100" t="s">
        <v>620</v>
      </c>
      <c r="G134" s="120"/>
    </row>
    <row r="135" spans="1:7" ht="15.75" hidden="1" thickBot="1" x14ac:dyDescent="0.3">
      <c r="A135" s="42" t="str">
        <f>A134</f>
        <v>S_II</v>
      </c>
      <c r="B135" s="43" t="s">
        <v>215</v>
      </c>
      <c r="C135" s="60" t="str">
        <f>CONCATENATE(C124,".",9)</f>
        <v>22.1.9</v>
      </c>
      <c r="D135" s="180">
        <v>9</v>
      </c>
      <c r="E135" s="15"/>
      <c r="F135" s="100" t="s">
        <v>620</v>
      </c>
      <c r="G135" s="120"/>
    </row>
    <row r="136" spans="1:7" ht="15.75" hidden="1" thickBot="1" x14ac:dyDescent="0.3">
      <c r="A136" s="42" t="str">
        <f t="shared" si="6"/>
        <v>S_II</v>
      </c>
      <c r="B136" s="43" t="s">
        <v>215</v>
      </c>
      <c r="C136" s="60" t="str">
        <f>CONCATENATE(C124,".",10)</f>
        <v>22.1.10</v>
      </c>
      <c r="D136" s="180">
        <v>10</v>
      </c>
      <c r="E136" s="33"/>
      <c r="F136" s="100" t="s">
        <v>620</v>
      </c>
      <c r="G136" s="120"/>
    </row>
    <row r="137" spans="1:7" ht="15.75" hidden="1" thickBot="1" x14ac:dyDescent="0.3">
      <c r="A137" s="113" t="str">
        <f t="shared" si="6"/>
        <v>S_II</v>
      </c>
      <c r="B137" s="114" t="str">
        <f>B124</f>
        <v>S_II</v>
      </c>
      <c r="C137" s="115"/>
      <c r="D137" s="29"/>
      <c r="E137" s="125" t="s">
        <v>523</v>
      </c>
      <c r="F137" s="126">
        <f>SUM(F127:F136)</f>
        <v>0</v>
      </c>
      <c r="G137" s="30"/>
    </row>
    <row r="138" spans="1:7" ht="15.75" hidden="1" thickBot="1" x14ac:dyDescent="0.3">
      <c r="A138" s="42" t="str">
        <f t="shared" si="6"/>
        <v>S_II</v>
      </c>
      <c r="B138" s="46" t="str">
        <f>IF(OR(B124=Listen!$I$5,B124=Listen!$I$3), Listen!$I$5, IF(OR(B124=Listen!$I$6, B124=Listen!$I$4), Listen!$I$6, Listen!$I$7))</f>
        <v>S_II</v>
      </c>
      <c r="C138" s="9"/>
      <c r="D138" s="30"/>
      <c r="E138" s="164" t="s">
        <v>35</v>
      </c>
      <c r="F138" s="165" t="s">
        <v>49</v>
      </c>
    </row>
    <row r="139" spans="1:7" ht="15.75" hidden="1" thickBot="1" x14ac:dyDescent="0.3">
      <c r="A139" s="42" t="str">
        <f t="shared" si="6"/>
        <v>S_II</v>
      </c>
      <c r="B139" s="46" t="str">
        <f>IF(OR(B125=Listen!$I$5,B125=Listen!$I$3), Listen!$I$5, IF(OR(B125=Listen!$I$6, B125=Listen!$I$4), Listen!$I$6, Listen!$I$7))</f>
        <v>S_II</v>
      </c>
      <c r="C139" s="9"/>
      <c r="D139" s="28" t="s">
        <v>36</v>
      </c>
      <c r="E139" s="20" t="s">
        <v>38</v>
      </c>
      <c r="F139" s="137" t="s">
        <v>621</v>
      </c>
    </row>
    <row r="140" spans="1:7" ht="15.75" hidden="1" thickBot="1" x14ac:dyDescent="0.3">
      <c r="A140" s="42" t="str">
        <f t="shared" si="6"/>
        <v>S_II</v>
      </c>
      <c r="B140" s="46" t="str">
        <f>IF(OR(B126=Listen!$I$5,B126=Listen!$I$3), Listen!$I$5, IF(OR(B126=Listen!$I$6, B126=Listen!$I$4), Listen!$I$6, Listen!$I$7))</f>
        <v>S_II</v>
      </c>
      <c r="C140" s="9"/>
      <c r="D140" s="28" t="s">
        <v>36</v>
      </c>
      <c r="E140" s="17" t="s">
        <v>39</v>
      </c>
      <c r="F140" s="137" t="s">
        <v>621</v>
      </c>
    </row>
    <row r="141" spans="1:7" ht="51.75" hidden="1" thickBot="1" x14ac:dyDescent="0.3">
      <c r="A141" s="42" t="str">
        <f t="shared" si="6"/>
        <v>S_II</v>
      </c>
      <c r="B141" s="43" t="str">
        <f>B124</f>
        <v>S_II</v>
      </c>
      <c r="C141" s="9"/>
      <c r="D141" s="22" t="s">
        <v>622</v>
      </c>
      <c r="E141" s="6"/>
      <c r="F141" s="10"/>
    </row>
    <row r="142" spans="1:7" ht="15.75" hidden="1" thickBot="1" x14ac:dyDescent="0.3">
      <c r="A142" s="113" t="str">
        <f t="shared" si="6"/>
        <v>S_II</v>
      </c>
      <c r="B142" s="114" t="str">
        <f>B124</f>
        <v>S_II</v>
      </c>
      <c r="C142" s="115"/>
      <c r="D142" s="30"/>
      <c r="E142" s="30"/>
      <c r="F142" s="30"/>
      <c r="G142" s="30"/>
    </row>
    <row r="143" spans="1:7" ht="16.5" hidden="1" thickBot="1" x14ac:dyDescent="0.3">
      <c r="A143" s="42" t="str">
        <f t="shared" si="6"/>
        <v>S_II</v>
      </c>
      <c r="B143" s="56" t="str">
        <f>IF(B144&lt;&gt;B146, IF(AND(B144&lt;&gt;Listen!I127,B146&lt;&gt;Listen!$I$7), CONCATENATE(B144, "; ", B146), IF(B144=Listen!$I$7, B146, B144)), B144)</f>
        <v>nicht anzeigen</v>
      </c>
      <c r="C143" s="58" t="str">
        <f>CONCATENATE(C122,".",2)</f>
        <v>22.2</v>
      </c>
      <c r="D143" s="58"/>
      <c r="E143" s="18" t="s">
        <v>605</v>
      </c>
      <c r="F143" s="36"/>
    </row>
    <row r="144" spans="1:7" ht="15.75" hidden="1" thickBot="1" x14ac:dyDescent="0.3">
      <c r="A144" s="42" t="str">
        <f t="shared" si="6"/>
        <v>S_II</v>
      </c>
      <c r="B144" s="54" t="s">
        <v>215</v>
      </c>
      <c r="C144" s="58" t="str">
        <f>CONCATENATE(C122,".",2,".",1)</f>
        <v>22.2.1</v>
      </c>
      <c r="D144" s="58"/>
      <c r="E144" s="15" t="s">
        <v>606</v>
      </c>
      <c r="F144" s="136" t="s">
        <v>44</v>
      </c>
    </row>
    <row r="145" spans="1:7" ht="15.75" hidden="1" thickBot="1" x14ac:dyDescent="0.3">
      <c r="A145" s="42" t="str">
        <f t="shared" si="6"/>
        <v>S_II</v>
      </c>
      <c r="B145" s="51" t="str">
        <f>B144</f>
        <v>nicht anzeigen</v>
      </c>
      <c r="C145" s="58" t="str">
        <f>CONCATENATE(C122,".",2,".",2)</f>
        <v>22.2.2</v>
      </c>
      <c r="D145" s="58"/>
      <c r="E145" s="15" t="s">
        <v>607</v>
      </c>
      <c r="F145" s="136" t="s">
        <v>44</v>
      </c>
    </row>
    <row r="146" spans="1:7" ht="15.75" hidden="1" thickBot="1" x14ac:dyDescent="0.3">
      <c r="A146" s="42" t="str">
        <f t="shared" si="6"/>
        <v>S_II</v>
      </c>
      <c r="B146" s="55" t="str">
        <f>IF(ISERROR(FIND(Listen!$I$2,A122)),Listen!$I$7,IF(ISERROR(FIND(Listen!$I$2,B144)),Listen!$I$2,Listen!$I$7))</f>
        <v>nicht anzeigen</v>
      </c>
      <c r="C146" s="58" t="str">
        <f>CONCATENATE(C122,".",2,".",3)</f>
        <v>22.2.3</v>
      </c>
      <c r="D146" s="58"/>
      <c r="E146" s="15" t="s">
        <v>612</v>
      </c>
      <c r="F146" s="136" t="s">
        <v>44</v>
      </c>
    </row>
    <row r="147" spans="1:7" ht="51.75" hidden="1" thickBot="1" x14ac:dyDescent="0.3">
      <c r="A147" s="42" t="str">
        <f t="shared" si="6"/>
        <v>S_II</v>
      </c>
      <c r="B147" s="47" t="str">
        <f>B143</f>
        <v>nicht anzeigen</v>
      </c>
      <c r="C147" s="9"/>
      <c r="D147" s="23" t="s">
        <v>316</v>
      </c>
      <c r="E147" s="7"/>
    </row>
    <row r="148" spans="1:7" ht="15.75" hidden="1" thickBot="1" x14ac:dyDescent="0.3">
      <c r="A148" s="113" t="str">
        <f t="shared" si="6"/>
        <v>S_II</v>
      </c>
      <c r="B148" s="123" t="str">
        <f>B143</f>
        <v>nicht anzeigen</v>
      </c>
      <c r="C148" s="115"/>
      <c r="D148" s="30"/>
      <c r="E148" s="124"/>
      <c r="F148" s="30"/>
      <c r="G148" s="30"/>
    </row>
    <row r="149" spans="1:7" ht="80.25" hidden="1" thickBot="1" x14ac:dyDescent="0.3">
      <c r="A149" s="42" t="str">
        <f>A148</f>
        <v>S_II</v>
      </c>
      <c r="B149" s="49" t="s">
        <v>212</v>
      </c>
      <c r="C149" s="58" t="str">
        <f>CONCATENATE(C122,".",3,)</f>
        <v>22.3</v>
      </c>
      <c r="D149" s="58"/>
      <c r="E149" s="122" t="s">
        <v>688</v>
      </c>
      <c r="F149" s="73"/>
      <c r="G149" s="14" t="str">
        <f>CONCATENATE(COUNTIF(G151:G160,Listen!$C$3)+COUNTIF(G151:G160,Listen!$C$4)+COUNTIF(G151:G160,Listen!$C$5)," bewertete Maßnahmen")</f>
        <v>0 bewertete Maßnahmen</v>
      </c>
    </row>
    <row r="150" spans="1:7" ht="28.5" hidden="1" thickBot="1" x14ac:dyDescent="0.3">
      <c r="A150" s="42" t="str">
        <f t="shared" si="6"/>
        <v>S_II</v>
      </c>
      <c r="B150" s="45" t="str">
        <f t="shared" si="6"/>
        <v>HHLO_alle</v>
      </c>
      <c r="C150" s="9"/>
      <c r="D150" s="58"/>
      <c r="E150" s="25" t="s">
        <v>55</v>
      </c>
      <c r="F150" s="25" t="s">
        <v>528</v>
      </c>
      <c r="G150" s="118" t="s">
        <v>609</v>
      </c>
    </row>
    <row r="151" spans="1:7" ht="24.75" hidden="1" thickBot="1" x14ac:dyDescent="0.3">
      <c r="A151" s="42" t="str">
        <f>A150</f>
        <v>S_II</v>
      </c>
      <c r="B151" s="45" t="str">
        <f>B150</f>
        <v>HHLO_alle</v>
      </c>
      <c r="C151" s="111"/>
      <c r="D151" s="121" t="s">
        <v>594</v>
      </c>
      <c r="E151" s="7" t="s">
        <v>604</v>
      </c>
      <c r="F151" s="135" t="s">
        <v>44</v>
      </c>
      <c r="G151" s="135" t="s">
        <v>44</v>
      </c>
    </row>
    <row r="152" spans="1:7" ht="24.75" hidden="1" thickBot="1" x14ac:dyDescent="0.3">
      <c r="A152" s="42" t="str">
        <f t="shared" ref="A152:B161" si="7">A151</f>
        <v>S_II</v>
      </c>
      <c r="B152" s="45" t="str">
        <f t="shared" si="7"/>
        <v>HHLO_alle</v>
      </c>
      <c r="C152" s="111"/>
      <c r="D152" s="121" t="s">
        <v>594</v>
      </c>
      <c r="E152" s="7" t="s">
        <v>603</v>
      </c>
      <c r="F152" s="135"/>
      <c r="G152" s="135"/>
    </row>
    <row r="153" spans="1:7" ht="15.75" hidden="1" thickBot="1" x14ac:dyDescent="0.3">
      <c r="A153" s="42" t="str">
        <f t="shared" si="7"/>
        <v>S_II</v>
      </c>
      <c r="B153" s="45" t="str">
        <f t="shared" si="7"/>
        <v>HHLO_alle</v>
      </c>
      <c r="C153" s="8"/>
      <c r="D153" s="58"/>
      <c r="E153" s="7"/>
      <c r="F153" s="135"/>
      <c r="G153" s="135"/>
    </row>
    <row r="154" spans="1:7" ht="15.75" hidden="1" thickBot="1" x14ac:dyDescent="0.3">
      <c r="A154" s="42" t="str">
        <f t="shared" si="7"/>
        <v>S_II</v>
      </c>
      <c r="B154" s="45" t="str">
        <f t="shared" si="7"/>
        <v>HHLO_alle</v>
      </c>
      <c r="C154" s="8"/>
      <c r="D154" s="58"/>
      <c r="E154" s="7"/>
      <c r="F154" s="135"/>
      <c r="G154" s="135"/>
    </row>
    <row r="155" spans="1:7" ht="15.75" hidden="1" thickBot="1" x14ac:dyDescent="0.3">
      <c r="A155" s="42" t="str">
        <f t="shared" si="7"/>
        <v>S_II</v>
      </c>
      <c r="B155" s="45" t="str">
        <f t="shared" si="7"/>
        <v>HHLO_alle</v>
      </c>
      <c r="C155" s="8"/>
      <c r="D155" s="58"/>
      <c r="E155" s="7"/>
      <c r="F155" s="135"/>
      <c r="G155" s="135"/>
    </row>
    <row r="156" spans="1:7" ht="15.75" hidden="1" thickBot="1" x14ac:dyDescent="0.3">
      <c r="A156" s="42" t="str">
        <f t="shared" si="7"/>
        <v>S_II</v>
      </c>
      <c r="B156" s="45" t="str">
        <f t="shared" si="7"/>
        <v>HHLO_alle</v>
      </c>
      <c r="C156" s="8"/>
      <c r="D156" s="58"/>
      <c r="E156" s="7"/>
      <c r="F156" s="135"/>
      <c r="G156" s="135"/>
    </row>
    <row r="157" spans="1:7" ht="15.75" hidden="1" thickBot="1" x14ac:dyDescent="0.3">
      <c r="A157" s="42" t="str">
        <f t="shared" si="7"/>
        <v>S_II</v>
      </c>
      <c r="B157" s="45" t="str">
        <f t="shared" si="7"/>
        <v>HHLO_alle</v>
      </c>
      <c r="C157" s="8"/>
      <c r="D157" s="58"/>
      <c r="E157" s="7"/>
      <c r="F157" s="135"/>
      <c r="G157" s="135"/>
    </row>
    <row r="158" spans="1:7" ht="15.75" hidden="1" thickBot="1" x14ac:dyDescent="0.3">
      <c r="A158" s="42" t="str">
        <f t="shared" si="7"/>
        <v>S_II</v>
      </c>
      <c r="B158" s="45" t="str">
        <f t="shared" si="7"/>
        <v>HHLO_alle</v>
      </c>
      <c r="C158" s="8"/>
      <c r="D158" s="58"/>
      <c r="E158" s="7"/>
      <c r="F158" s="135"/>
      <c r="G158" s="135"/>
    </row>
    <row r="159" spans="1:7" ht="15.75" hidden="1" thickBot="1" x14ac:dyDescent="0.3">
      <c r="A159" s="42" t="str">
        <f t="shared" si="7"/>
        <v>S_II</v>
      </c>
      <c r="B159" s="45" t="str">
        <f t="shared" si="7"/>
        <v>HHLO_alle</v>
      </c>
      <c r="C159" s="8"/>
      <c r="D159" s="58"/>
      <c r="E159" s="7"/>
      <c r="F159" s="135"/>
      <c r="G159" s="135"/>
    </row>
    <row r="160" spans="1:7" ht="15.75" hidden="1" thickBot="1" x14ac:dyDescent="0.3">
      <c r="A160" s="42" t="str">
        <f t="shared" si="7"/>
        <v>S_II</v>
      </c>
      <c r="B160" s="45" t="str">
        <f t="shared" si="7"/>
        <v>HHLO_alle</v>
      </c>
      <c r="C160" s="8"/>
      <c r="D160" s="58"/>
      <c r="E160" s="7"/>
      <c r="F160" s="135"/>
      <c r="G160" s="135"/>
    </row>
    <row r="161" spans="1:7" ht="15.75" hidden="1" thickBot="1" x14ac:dyDescent="0.3">
      <c r="A161" s="42" t="str">
        <f t="shared" si="7"/>
        <v>S_II</v>
      </c>
      <c r="B161" s="44" t="str">
        <f>A122</f>
        <v>S_II</v>
      </c>
      <c r="C161" s="9"/>
      <c r="D161" s="10"/>
      <c r="E161" s="10"/>
      <c r="F161" s="10"/>
    </row>
    <row r="162" spans="1:7" ht="21.75" thickBot="1" x14ac:dyDescent="0.3">
      <c r="A162" s="50" t="s">
        <v>213</v>
      </c>
      <c r="B162" s="42" t="str">
        <f>A162</f>
        <v>S_II; HHLO_alle</v>
      </c>
      <c r="C162" s="57">
        <v>30</v>
      </c>
      <c r="D162" s="169" t="s">
        <v>394</v>
      </c>
      <c r="E162" s="168"/>
      <c r="F162" s="168"/>
      <c r="G162" s="89"/>
    </row>
    <row r="163" spans="1:7" ht="17.25" thickTop="1" thickBot="1" x14ac:dyDescent="0.3">
      <c r="A163" s="113" t="str">
        <f>A162</f>
        <v>S_II; HHLO_alle</v>
      </c>
      <c r="B163" s="42" t="str">
        <f>B162</f>
        <v>S_II; HHLO_alle</v>
      </c>
      <c r="C163" s="9"/>
      <c r="D163" s="11"/>
      <c r="E163" s="12"/>
      <c r="F163" s="12"/>
      <c r="G163" s="19" t="s">
        <v>51</v>
      </c>
    </row>
    <row r="164" spans="1:7" ht="33" thickTop="1" thickBot="1" x14ac:dyDescent="0.3">
      <c r="A164" s="42" t="str">
        <f t="shared" ref="A164:B190" si="8">A163</f>
        <v>S_II; HHLO_alle</v>
      </c>
      <c r="B164" s="48" t="s">
        <v>213</v>
      </c>
      <c r="C164" s="58" t="str">
        <f>CONCATENATE(C162,".",1)</f>
        <v>30.1</v>
      </c>
      <c r="D164" s="58"/>
      <c r="E164" s="18" t="s">
        <v>623</v>
      </c>
      <c r="F164" s="117" t="str">
        <f>CONCATENATE(ROUND(F177/1680,2)," VBÄ")</f>
        <v>0 VBÄ</v>
      </c>
      <c r="G164" s="14"/>
    </row>
    <row r="165" spans="1:7" x14ac:dyDescent="0.25">
      <c r="A165" s="42" t="str">
        <f t="shared" si="8"/>
        <v>S_II; HHLO_alle</v>
      </c>
      <c r="B165" s="43" t="str">
        <f>IF(E165="",Listen!$I$7,B164)</f>
        <v>S_II; HHLO_alle</v>
      </c>
      <c r="C165" s="8"/>
      <c r="D165" s="59"/>
      <c r="E165" s="166" t="s">
        <v>24</v>
      </c>
      <c r="F165" s="167" t="s">
        <v>596</v>
      </c>
      <c r="G165" s="32"/>
    </row>
    <row r="166" spans="1:7" x14ac:dyDescent="0.25">
      <c r="A166" s="113" t="str">
        <f t="shared" si="8"/>
        <v>S_II; HHLO_alle</v>
      </c>
      <c r="B166" s="114" t="str">
        <f>IF(E166="",Listen!$I$7,B165)</f>
        <v>S_II; HHLO_alle</v>
      </c>
      <c r="C166" s="115"/>
      <c r="D166" s="134"/>
      <c r="E166" s="112" t="s">
        <v>598</v>
      </c>
      <c r="F166" s="117" t="s">
        <v>597</v>
      </c>
      <c r="G166" s="119"/>
    </row>
    <row r="167" spans="1:7" ht="30" hidden="1" x14ac:dyDescent="0.25">
      <c r="A167" s="42" t="str">
        <f t="shared" si="8"/>
        <v>S_II; HHLO_alle</v>
      </c>
      <c r="B167" s="43" t="s">
        <v>201</v>
      </c>
      <c r="C167" s="60" t="str">
        <f>CONCATENATE(C164,".",1)</f>
        <v>30.1.1</v>
      </c>
      <c r="D167" s="180">
        <v>1</v>
      </c>
      <c r="E167" s="15" t="s">
        <v>323</v>
      </c>
      <c r="F167" s="100" t="s">
        <v>620</v>
      </c>
      <c r="G167" s="120" t="s">
        <v>202</v>
      </c>
    </row>
    <row r="168" spans="1:7" hidden="1" x14ac:dyDescent="0.25">
      <c r="A168" s="42" t="str">
        <f t="shared" si="8"/>
        <v>S_II; HHLO_alle</v>
      </c>
      <c r="B168" s="43" t="s">
        <v>201</v>
      </c>
      <c r="C168" s="60" t="str">
        <f>CONCATENATE(C164,".",2)</f>
        <v>30.1.2</v>
      </c>
      <c r="D168" s="180">
        <v>2</v>
      </c>
      <c r="E168" s="16" t="s">
        <v>324</v>
      </c>
      <c r="F168" s="100" t="s">
        <v>620</v>
      </c>
      <c r="G168" s="120" t="s">
        <v>29</v>
      </c>
    </row>
    <row r="169" spans="1:7" hidden="1" x14ac:dyDescent="0.25">
      <c r="A169" s="42" t="str">
        <f t="shared" si="8"/>
        <v>S_II; HHLO_alle</v>
      </c>
      <c r="B169" s="43" t="s">
        <v>201</v>
      </c>
      <c r="C169" s="60" t="str">
        <f>CONCATENATE(C164,".",3)</f>
        <v>30.1.3</v>
      </c>
      <c r="D169" s="180">
        <v>3</v>
      </c>
      <c r="E169" s="15" t="s">
        <v>325</v>
      </c>
      <c r="F169" s="100" t="s">
        <v>620</v>
      </c>
      <c r="G169" s="120" t="s">
        <v>202</v>
      </c>
    </row>
    <row r="170" spans="1:7" hidden="1" x14ac:dyDescent="0.25">
      <c r="A170" s="42" t="str">
        <f t="shared" si="8"/>
        <v>S_II; HHLO_alle</v>
      </c>
      <c r="B170" s="43" t="s">
        <v>201</v>
      </c>
      <c r="C170" s="60" t="str">
        <f>CONCATENATE(C164,".",4)</f>
        <v>30.1.4</v>
      </c>
      <c r="D170" s="180">
        <v>4</v>
      </c>
      <c r="E170" s="15" t="s">
        <v>326</v>
      </c>
      <c r="F170" s="100" t="s">
        <v>620</v>
      </c>
      <c r="G170" s="120" t="s">
        <v>29</v>
      </c>
    </row>
    <row r="171" spans="1:7" hidden="1" x14ac:dyDescent="0.25">
      <c r="A171" s="42" t="str">
        <f t="shared" si="8"/>
        <v>S_II; HHLO_alle</v>
      </c>
      <c r="B171" s="43" t="s">
        <v>201</v>
      </c>
      <c r="C171" s="60" t="str">
        <f>CONCATENATE(C164,".",5)</f>
        <v>30.1.5</v>
      </c>
      <c r="D171" s="180">
        <v>5</v>
      </c>
      <c r="E171" s="15" t="s">
        <v>327</v>
      </c>
      <c r="F171" s="100" t="s">
        <v>620</v>
      </c>
      <c r="G171" s="120" t="s">
        <v>29</v>
      </c>
    </row>
    <row r="172" spans="1:7" x14ac:dyDescent="0.25">
      <c r="A172" s="42" t="str">
        <f t="shared" si="8"/>
        <v>S_II; HHLO_alle</v>
      </c>
      <c r="B172" s="43" t="s">
        <v>212</v>
      </c>
      <c r="C172" s="60" t="str">
        <f>CONCATENATE(C164,".",6)</f>
        <v>30.1.6</v>
      </c>
      <c r="D172" s="180">
        <v>6</v>
      </c>
      <c r="E172" s="15" t="s">
        <v>663</v>
      </c>
      <c r="F172" s="100" t="s">
        <v>620</v>
      </c>
      <c r="G172" s="120" t="s">
        <v>202</v>
      </c>
    </row>
    <row r="173" spans="1:7" ht="30" x14ac:dyDescent="0.25">
      <c r="A173" s="42" t="str">
        <f t="shared" si="8"/>
        <v>S_II; HHLO_alle</v>
      </c>
      <c r="B173" s="43" t="s">
        <v>212</v>
      </c>
      <c r="C173" s="60" t="str">
        <f>CONCATENATE(C164,".",7)</f>
        <v>30.1.7</v>
      </c>
      <c r="D173" s="180">
        <v>7</v>
      </c>
      <c r="E173" s="15" t="s">
        <v>664</v>
      </c>
      <c r="F173" s="100" t="s">
        <v>620</v>
      </c>
      <c r="G173" s="120" t="s">
        <v>29</v>
      </c>
    </row>
    <row r="174" spans="1:7" x14ac:dyDescent="0.25">
      <c r="A174" s="42" t="str">
        <f t="shared" si="8"/>
        <v>S_II; HHLO_alle</v>
      </c>
      <c r="B174" s="43" t="s">
        <v>212</v>
      </c>
      <c r="C174" s="60" t="str">
        <f>CONCATENATE(C164,".",8)</f>
        <v>30.1.8</v>
      </c>
      <c r="D174" s="180">
        <v>8</v>
      </c>
      <c r="E174" s="15" t="s">
        <v>561</v>
      </c>
      <c r="F174" s="100" t="s">
        <v>620</v>
      </c>
      <c r="G174" s="120" t="s">
        <v>29</v>
      </c>
    </row>
    <row r="175" spans="1:7" x14ac:dyDescent="0.25">
      <c r="A175" s="42" t="str">
        <f>A174</f>
        <v>S_II; HHLO_alle</v>
      </c>
      <c r="B175" s="43" t="s">
        <v>212</v>
      </c>
      <c r="C175" s="60" t="str">
        <f>CONCATENATE(C164,".",9)</f>
        <v>30.1.9</v>
      </c>
      <c r="D175" s="180">
        <v>9</v>
      </c>
      <c r="E175" s="15" t="s">
        <v>328</v>
      </c>
      <c r="F175" s="100" t="s">
        <v>620</v>
      </c>
      <c r="G175" s="120" t="s">
        <v>29</v>
      </c>
    </row>
    <row r="176" spans="1:7" hidden="1" x14ac:dyDescent="0.25">
      <c r="A176" s="42" t="str">
        <f t="shared" si="8"/>
        <v>S_II; HHLO_alle</v>
      </c>
      <c r="B176" s="43" t="s">
        <v>215</v>
      </c>
      <c r="C176" s="60" t="str">
        <f>CONCATENATE(C164,".",10)</f>
        <v>30.1.10</v>
      </c>
      <c r="D176" s="180">
        <v>10</v>
      </c>
      <c r="E176" s="33"/>
      <c r="F176" s="100" t="s">
        <v>620</v>
      </c>
      <c r="G176" s="120"/>
    </row>
    <row r="177" spans="1:7" x14ac:dyDescent="0.25">
      <c r="A177" s="113" t="str">
        <f t="shared" si="8"/>
        <v>S_II; HHLO_alle</v>
      </c>
      <c r="B177" s="114" t="str">
        <f>B164</f>
        <v>S_II; HHLO_alle</v>
      </c>
      <c r="C177" s="115"/>
      <c r="D177" s="29"/>
      <c r="E177" s="125" t="s">
        <v>523</v>
      </c>
      <c r="F177" s="126">
        <f>SUM(F167:F176)</f>
        <v>0</v>
      </c>
      <c r="G177" s="30"/>
    </row>
    <row r="178" spans="1:7" hidden="1" x14ac:dyDescent="0.25">
      <c r="A178" s="42" t="str">
        <f t="shared" si="8"/>
        <v>S_II; HHLO_alle</v>
      </c>
      <c r="B178" s="46" t="str">
        <f>IF(OR(B164=Listen!$I$5,B164=Listen!$I$3), Listen!$I$5, IF(OR(B164=Listen!$I$6, B164=Listen!$I$4), Listen!$I$6, Listen!$I$7))</f>
        <v>S_II</v>
      </c>
      <c r="C178" s="9"/>
      <c r="D178" s="30"/>
      <c r="E178" s="164" t="s">
        <v>35</v>
      </c>
      <c r="F178" s="165" t="s">
        <v>49</v>
      </c>
    </row>
    <row r="179" spans="1:7" hidden="1" x14ac:dyDescent="0.25">
      <c r="A179" s="42" t="str">
        <f t="shared" si="8"/>
        <v>S_II; HHLO_alle</v>
      </c>
      <c r="B179" s="46" t="str">
        <f>IF(OR(B165=Listen!$I$5,B165=Listen!$I$3), Listen!$I$5, IF(OR(B165=Listen!$I$6, B165=Listen!$I$4), Listen!$I$6, Listen!$I$7))</f>
        <v>S_II</v>
      </c>
      <c r="C179" s="9"/>
      <c r="D179" s="28" t="s">
        <v>36</v>
      </c>
      <c r="E179" s="20" t="s">
        <v>38</v>
      </c>
      <c r="F179" s="137" t="s">
        <v>621</v>
      </c>
    </row>
    <row r="180" spans="1:7" hidden="1" x14ac:dyDescent="0.25">
      <c r="A180" s="42" t="str">
        <f t="shared" si="8"/>
        <v>S_II; HHLO_alle</v>
      </c>
      <c r="B180" s="46" t="str">
        <f>IF(OR(B166=Listen!$I$5,B166=Listen!$I$3), Listen!$I$5, IF(OR(B166=Listen!$I$6, B166=Listen!$I$4), Listen!$I$6, Listen!$I$7))</f>
        <v>S_II</v>
      </c>
      <c r="C180" s="9"/>
      <c r="D180" s="28" t="s">
        <v>36</v>
      </c>
      <c r="E180" s="17" t="s">
        <v>39</v>
      </c>
      <c r="F180" s="137" t="s">
        <v>621</v>
      </c>
    </row>
    <row r="181" spans="1:7" ht="51" x14ac:dyDescent="0.25">
      <c r="A181" s="42" t="str">
        <f t="shared" si="8"/>
        <v>S_II; HHLO_alle</v>
      </c>
      <c r="B181" s="43" t="str">
        <f>B164</f>
        <v>S_II; HHLO_alle</v>
      </c>
      <c r="C181" s="9"/>
      <c r="D181" s="22" t="s">
        <v>622</v>
      </c>
      <c r="E181" s="6"/>
      <c r="F181" s="10"/>
    </row>
    <row r="182" spans="1:7" x14ac:dyDescent="0.25">
      <c r="A182" s="113" t="str">
        <f t="shared" si="8"/>
        <v>S_II; HHLO_alle</v>
      </c>
      <c r="B182" s="114" t="str">
        <f>B164</f>
        <v>S_II; HHLO_alle</v>
      </c>
      <c r="C182" s="115"/>
      <c r="D182" s="30"/>
      <c r="E182" s="30"/>
      <c r="F182" s="30"/>
      <c r="G182" s="30"/>
    </row>
    <row r="183" spans="1:7" ht="15.75" x14ac:dyDescent="0.25">
      <c r="A183" s="42" t="str">
        <f t="shared" si="8"/>
        <v>S_II; HHLO_alle</v>
      </c>
      <c r="B183" s="56" t="str">
        <f>IF(B184&lt;&gt;B186, IF(AND(B184&lt;&gt;Listen!I167,B186&lt;&gt;Listen!$I$7), CONCATENATE(B184, "; ", B186), IF(B184=Listen!$I$7, B186, B184)), B184)</f>
        <v>nicht anzeigen; HHLO_alle</v>
      </c>
      <c r="C183" s="58" t="str">
        <f>CONCATENATE(C162,".",2)</f>
        <v>30.2</v>
      </c>
      <c r="D183" s="58"/>
      <c r="E183" s="18" t="s">
        <v>605</v>
      </c>
      <c r="F183" s="36"/>
    </row>
    <row r="184" spans="1:7" ht="15.75" hidden="1" thickBot="1" x14ac:dyDescent="0.3">
      <c r="A184" s="42" t="str">
        <f t="shared" si="8"/>
        <v>S_II; HHLO_alle</v>
      </c>
      <c r="B184" s="54" t="s">
        <v>215</v>
      </c>
      <c r="C184" s="58" t="str">
        <f>CONCATENATE(C162,".",2,".",1)</f>
        <v>30.2.1</v>
      </c>
      <c r="D184" s="58"/>
      <c r="E184" s="15" t="s">
        <v>606</v>
      </c>
      <c r="F184" s="136" t="s">
        <v>44</v>
      </c>
    </row>
    <row r="185" spans="1:7" hidden="1" x14ac:dyDescent="0.25">
      <c r="A185" s="42" t="str">
        <f t="shared" si="8"/>
        <v>S_II; HHLO_alle</v>
      </c>
      <c r="B185" s="51" t="str">
        <f>B184</f>
        <v>nicht anzeigen</v>
      </c>
      <c r="C185" s="58" t="str">
        <f>CONCATENATE(C162,".",2,".",2)</f>
        <v>30.2.2</v>
      </c>
      <c r="D185" s="58"/>
      <c r="E185" s="15" t="s">
        <v>607</v>
      </c>
      <c r="F185" s="136" t="s">
        <v>44</v>
      </c>
    </row>
    <row r="186" spans="1:7" x14ac:dyDescent="0.25">
      <c r="A186" s="42" t="str">
        <f t="shared" si="8"/>
        <v>S_II; HHLO_alle</v>
      </c>
      <c r="B186" s="55" t="str">
        <f>IF(ISERROR(FIND(Listen!$I$2,A162)),Listen!$I$7,IF(ISERROR(FIND(Listen!$I$2,B184)),Listen!$I$2,Listen!$I$7))</f>
        <v>HHLO_alle</v>
      </c>
      <c r="C186" s="58" t="str">
        <f>CONCATENATE(C162,".",2,".",3)</f>
        <v>30.2.3</v>
      </c>
      <c r="D186" s="58"/>
      <c r="E186" s="15" t="s">
        <v>612</v>
      </c>
      <c r="F186" s="136" t="s">
        <v>44</v>
      </c>
    </row>
    <row r="187" spans="1:7" ht="51" x14ac:dyDescent="0.25">
      <c r="A187" s="42" t="str">
        <f t="shared" si="8"/>
        <v>S_II; HHLO_alle</v>
      </c>
      <c r="B187" s="47" t="str">
        <f>B183</f>
        <v>nicht anzeigen; HHLO_alle</v>
      </c>
      <c r="C187" s="9"/>
      <c r="D187" s="23" t="s">
        <v>316</v>
      </c>
      <c r="E187" s="7"/>
    </row>
    <row r="188" spans="1:7" ht="15.75" thickBot="1" x14ac:dyDescent="0.3">
      <c r="A188" s="113" t="str">
        <f t="shared" si="8"/>
        <v>S_II; HHLO_alle</v>
      </c>
      <c r="B188" s="123" t="str">
        <f>B183</f>
        <v>nicht anzeigen; HHLO_alle</v>
      </c>
      <c r="C188" s="115"/>
      <c r="D188" s="30"/>
      <c r="E188" s="124"/>
      <c r="F188" s="30"/>
      <c r="G188" s="30"/>
    </row>
    <row r="189" spans="1:7" ht="80.25" thickBot="1" x14ac:dyDescent="0.3">
      <c r="A189" s="42" t="str">
        <f>A188</f>
        <v>S_II; HHLO_alle</v>
      </c>
      <c r="B189" s="49" t="s">
        <v>212</v>
      </c>
      <c r="C189" s="58" t="str">
        <f>CONCATENATE(C162,".",3,)</f>
        <v>30.3</v>
      </c>
      <c r="D189" s="58"/>
      <c r="E189" s="122" t="s">
        <v>688</v>
      </c>
      <c r="F189" s="73"/>
      <c r="G189" s="14" t="str">
        <f>CONCATENATE(COUNTIF(G191:G200,Listen!$C$3)+COUNTIF(G191:G200,Listen!$C$4)+COUNTIF(G191:G200,Listen!$C$5)," bewertete Maßnahmen")</f>
        <v>0 bewertete Maßnahmen</v>
      </c>
    </row>
    <row r="190" spans="1:7" ht="27.75" x14ac:dyDescent="0.25">
      <c r="A190" s="42" t="str">
        <f t="shared" si="8"/>
        <v>S_II; HHLO_alle</v>
      </c>
      <c r="B190" s="45" t="str">
        <f t="shared" si="8"/>
        <v>HHLO_alle</v>
      </c>
      <c r="C190" s="9"/>
      <c r="D190" s="58"/>
      <c r="E190" s="25" t="s">
        <v>55</v>
      </c>
      <c r="F190" s="25" t="s">
        <v>528</v>
      </c>
      <c r="G190" s="118" t="s">
        <v>609</v>
      </c>
    </row>
    <row r="191" spans="1:7" ht="24" x14ac:dyDescent="0.25">
      <c r="A191" s="42" t="str">
        <f>A190</f>
        <v>S_II; HHLO_alle</v>
      </c>
      <c r="B191" s="45" t="str">
        <f>B190</f>
        <v>HHLO_alle</v>
      </c>
      <c r="C191" s="111"/>
      <c r="D191" s="121" t="s">
        <v>594</v>
      </c>
      <c r="E191" s="7" t="s">
        <v>604</v>
      </c>
      <c r="F191" s="135" t="s">
        <v>44</v>
      </c>
      <c r="G191" s="135" t="s">
        <v>44</v>
      </c>
    </row>
    <row r="192" spans="1:7" ht="24" x14ac:dyDescent="0.25">
      <c r="A192" s="42" t="str">
        <f t="shared" ref="A192:B201" si="9">A191</f>
        <v>S_II; HHLO_alle</v>
      </c>
      <c r="B192" s="45" t="str">
        <f t="shared" si="9"/>
        <v>HHLO_alle</v>
      </c>
      <c r="C192" s="111"/>
      <c r="D192" s="121" t="s">
        <v>594</v>
      </c>
      <c r="E192" s="7" t="s">
        <v>603</v>
      </c>
      <c r="F192" s="135"/>
      <c r="G192" s="135"/>
    </row>
    <row r="193" spans="1:7" x14ac:dyDescent="0.25">
      <c r="A193" s="42" t="str">
        <f t="shared" si="9"/>
        <v>S_II; HHLO_alle</v>
      </c>
      <c r="B193" s="45" t="str">
        <f t="shared" si="9"/>
        <v>HHLO_alle</v>
      </c>
      <c r="C193" s="8"/>
      <c r="D193" s="58"/>
      <c r="E193" s="7"/>
      <c r="F193" s="135"/>
      <c r="G193" s="135"/>
    </row>
    <row r="194" spans="1:7" x14ac:dyDescent="0.25">
      <c r="A194" s="42" t="str">
        <f t="shared" si="9"/>
        <v>S_II; HHLO_alle</v>
      </c>
      <c r="B194" s="45" t="str">
        <f t="shared" si="9"/>
        <v>HHLO_alle</v>
      </c>
      <c r="C194" s="8"/>
      <c r="D194" s="58"/>
      <c r="E194" s="7"/>
      <c r="F194" s="135"/>
      <c r="G194" s="135"/>
    </row>
    <row r="195" spans="1:7" x14ac:dyDescent="0.25">
      <c r="A195" s="42" t="str">
        <f t="shared" si="9"/>
        <v>S_II; HHLO_alle</v>
      </c>
      <c r="B195" s="45" t="str">
        <f t="shared" si="9"/>
        <v>HHLO_alle</v>
      </c>
      <c r="C195" s="8"/>
      <c r="D195" s="58"/>
      <c r="E195" s="7"/>
      <c r="F195" s="135"/>
      <c r="G195" s="135"/>
    </row>
    <row r="196" spans="1:7" x14ac:dyDescent="0.25">
      <c r="A196" s="42" t="str">
        <f t="shared" si="9"/>
        <v>S_II; HHLO_alle</v>
      </c>
      <c r="B196" s="45" t="str">
        <f t="shared" si="9"/>
        <v>HHLO_alle</v>
      </c>
      <c r="C196" s="8"/>
      <c r="D196" s="58"/>
      <c r="E196" s="7"/>
      <c r="F196" s="135"/>
      <c r="G196" s="135"/>
    </row>
    <row r="197" spans="1:7" x14ac:dyDescent="0.25">
      <c r="A197" s="42" t="str">
        <f t="shared" si="9"/>
        <v>S_II; HHLO_alle</v>
      </c>
      <c r="B197" s="45" t="str">
        <f t="shared" si="9"/>
        <v>HHLO_alle</v>
      </c>
      <c r="C197" s="8"/>
      <c r="D197" s="58"/>
      <c r="E197" s="7"/>
      <c r="F197" s="135"/>
      <c r="G197" s="135"/>
    </row>
    <row r="198" spans="1:7" x14ac:dyDescent="0.25">
      <c r="A198" s="42" t="str">
        <f t="shared" si="9"/>
        <v>S_II; HHLO_alle</v>
      </c>
      <c r="B198" s="45" t="str">
        <f t="shared" si="9"/>
        <v>HHLO_alle</v>
      </c>
      <c r="C198" s="8"/>
      <c r="D198" s="58"/>
      <c r="E198" s="7"/>
      <c r="F198" s="135"/>
      <c r="G198" s="135"/>
    </row>
    <row r="199" spans="1:7" x14ac:dyDescent="0.25">
      <c r="A199" s="42" t="str">
        <f t="shared" si="9"/>
        <v>S_II; HHLO_alle</v>
      </c>
      <c r="B199" s="45" t="str">
        <f t="shared" si="9"/>
        <v>HHLO_alle</v>
      </c>
      <c r="C199" s="8"/>
      <c r="D199" s="58"/>
      <c r="E199" s="7"/>
      <c r="F199" s="135"/>
      <c r="G199" s="135"/>
    </row>
    <row r="200" spans="1:7" x14ac:dyDescent="0.25">
      <c r="A200" s="42" t="str">
        <f t="shared" si="9"/>
        <v>S_II; HHLO_alle</v>
      </c>
      <c r="B200" s="45" t="str">
        <f t="shared" si="9"/>
        <v>HHLO_alle</v>
      </c>
      <c r="C200" s="8"/>
      <c r="D200" s="58"/>
      <c r="E200" s="7"/>
      <c r="F200" s="135"/>
      <c r="G200" s="135"/>
    </row>
    <row r="201" spans="1:7" ht="15.75" thickBot="1" x14ac:dyDescent="0.3">
      <c r="A201" s="42" t="str">
        <f t="shared" si="9"/>
        <v>S_II; HHLO_alle</v>
      </c>
      <c r="B201" s="44" t="str">
        <f>A162</f>
        <v>S_II; HHLO_alle</v>
      </c>
      <c r="C201" s="9"/>
      <c r="D201" s="10"/>
      <c r="E201" s="10"/>
      <c r="F201" s="10"/>
    </row>
    <row r="202" spans="1:7" ht="21.75" hidden="1" thickBot="1" x14ac:dyDescent="0.3">
      <c r="A202" s="50" t="s">
        <v>201</v>
      </c>
      <c r="B202" s="42" t="str">
        <f>A202</f>
        <v>S_II</v>
      </c>
      <c r="C202" s="57">
        <v>7</v>
      </c>
      <c r="D202" s="169" t="s">
        <v>400</v>
      </c>
      <c r="E202" s="168"/>
      <c r="F202" s="168"/>
      <c r="G202" s="89"/>
    </row>
    <row r="203" spans="1:7" ht="17.25" hidden="1" thickTop="1" thickBot="1" x14ac:dyDescent="0.3">
      <c r="A203" s="113" t="str">
        <f>A202</f>
        <v>S_II</v>
      </c>
      <c r="B203" s="42" t="str">
        <f>B202</f>
        <v>S_II</v>
      </c>
      <c r="C203" s="9"/>
      <c r="D203" s="11"/>
      <c r="E203" s="12"/>
      <c r="F203" s="12"/>
      <c r="G203" s="19" t="s">
        <v>51</v>
      </c>
    </row>
    <row r="204" spans="1:7" ht="32.25" hidden="1" thickBot="1" x14ac:dyDescent="0.3">
      <c r="A204" s="42" t="str">
        <f t="shared" ref="A204:B230" si="10">A203</f>
        <v>S_II</v>
      </c>
      <c r="B204" s="48" t="s">
        <v>201</v>
      </c>
      <c r="C204" s="58" t="str">
        <f>CONCATENATE(C202,".",1)</f>
        <v>7.1</v>
      </c>
      <c r="D204" s="58"/>
      <c r="E204" s="18" t="s">
        <v>623</v>
      </c>
      <c r="F204" s="117" t="str">
        <f>CONCATENATE(ROUND(F217/1680,2)," VBÄ")</f>
        <v>0 VBÄ</v>
      </c>
      <c r="G204" s="14"/>
    </row>
    <row r="205" spans="1:7" ht="15.75" hidden="1" thickBot="1" x14ac:dyDescent="0.3">
      <c r="A205" s="42" t="str">
        <f t="shared" si="10"/>
        <v>S_II</v>
      </c>
      <c r="B205" s="43" t="str">
        <f>IF(E205="",Listen!$I$7,B204)</f>
        <v>S_II</v>
      </c>
      <c r="C205" s="8"/>
      <c r="D205" s="59"/>
      <c r="E205" s="166" t="s">
        <v>24</v>
      </c>
      <c r="F205" s="167" t="s">
        <v>596</v>
      </c>
      <c r="G205" s="32"/>
    </row>
    <row r="206" spans="1:7" ht="15.75" hidden="1" thickBot="1" x14ac:dyDescent="0.3">
      <c r="A206" s="113" t="str">
        <f t="shared" si="10"/>
        <v>S_II</v>
      </c>
      <c r="B206" s="114" t="str">
        <f>IF(E206="",Listen!$I$7,B205)</f>
        <v>S_II</v>
      </c>
      <c r="C206" s="115"/>
      <c r="D206" s="134"/>
      <c r="E206" s="112" t="s">
        <v>598</v>
      </c>
      <c r="F206" s="117" t="s">
        <v>597</v>
      </c>
      <c r="G206" s="119"/>
    </row>
    <row r="207" spans="1:7" ht="15.75" hidden="1" thickBot="1" x14ac:dyDescent="0.3">
      <c r="A207" s="42" t="str">
        <f t="shared" si="10"/>
        <v>S_II</v>
      </c>
      <c r="B207" s="43" t="s">
        <v>201</v>
      </c>
      <c r="C207" s="60" t="str">
        <f>CONCATENATE(C204,".",1)</f>
        <v>7.1.1</v>
      </c>
      <c r="D207" s="180">
        <v>1</v>
      </c>
      <c r="E207" s="15" t="s">
        <v>305</v>
      </c>
      <c r="F207" s="100" t="s">
        <v>620</v>
      </c>
      <c r="G207" s="120" t="s">
        <v>202</v>
      </c>
    </row>
    <row r="208" spans="1:7" ht="15.75" hidden="1" thickBot="1" x14ac:dyDescent="0.3">
      <c r="A208" s="42" t="str">
        <f t="shared" si="10"/>
        <v>S_II</v>
      </c>
      <c r="B208" s="43" t="s">
        <v>201</v>
      </c>
      <c r="C208" s="60" t="str">
        <f>CONCATENATE(C204,".",2)</f>
        <v>7.1.2</v>
      </c>
      <c r="D208" s="180">
        <v>2</v>
      </c>
      <c r="E208" s="16" t="s">
        <v>27</v>
      </c>
      <c r="F208" s="100" t="s">
        <v>620</v>
      </c>
      <c r="G208" s="120" t="s">
        <v>29</v>
      </c>
    </row>
    <row r="209" spans="1:7" ht="15.75" hidden="1" thickBot="1" x14ac:dyDescent="0.3">
      <c r="A209" s="42" t="str">
        <f t="shared" si="10"/>
        <v>S_II</v>
      </c>
      <c r="B209" s="43" t="s">
        <v>201</v>
      </c>
      <c r="C209" s="60" t="str">
        <f>CONCATENATE(C204,".",3)</f>
        <v>7.1.3</v>
      </c>
      <c r="D209" s="180">
        <v>3</v>
      </c>
      <c r="E209" s="15" t="s">
        <v>25</v>
      </c>
      <c r="F209" s="100" t="s">
        <v>620</v>
      </c>
      <c r="G209" s="120" t="s">
        <v>29</v>
      </c>
    </row>
    <row r="210" spans="1:7" ht="15.75" hidden="1" thickBot="1" x14ac:dyDescent="0.3">
      <c r="A210" s="42" t="str">
        <f t="shared" si="10"/>
        <v>S_II</v>
      </c>
      <c r="B210" s="43" t="s">
        <v>201</v>
      </c>
      <c r="C210" s="60" t="str">
        <f>CONCATENATE(C204,".",4)</f>
        <v>7.1.4</v>
      </c>
      <c r="D210" s="180">
        <v>4</v>
      </c>
      <c r="E210" s="15" t="s">
        <v>26</v>
      </c>
      <c r="F210" s="100" t="s">
        <v>620</v>
      </c>
      <c r="G210" s="120" t="s">
        <v>29</v>
      </c>
    </row>
    <row r="211" spans="1:7" ht="15.75" hidden="1" thickBot="1" x14ac:dyDescent="0.3">
      <c r="A211" s="42" t="str">
        <f t="shared" si="10"/>
        <v>S_II</v>
      </c>
      <c r="B211" s="43" t="s">
        <v>201</v>
      </c>
      <c r="C211" s="60" t="str">
        <f>CONCATENATE(C204,".",5)</f>
        <v>7.1.5</v>
      </c>
      <c r="D211" s="180">
        <v>5</v>
      </c>
      <c r="E211" s="15" t="s">
        <v>658</v>
      </c>
      <c r="F211" s="100" t="s">
        <v>620</v>
      </c>
      <c r="G211" s="120" t="s">
        <v>202</v>
      </c>
    </row>
    <row r="212" spans="1:7" ht="15.75" hidden="1" thickBot="1" x14ac:dyDescent="0.3">
      <c r="A212" s="42" t="str">
        <f t="shared" si="10"/>
        <v>S_II</v>
      </c>
      <c r="B212" s="43" t="s">
        <v>201</v>
      </c>
      <c r="C212" s="60" t="str">
        <f>CONCATENATE(C204,".",6)</f>
        <v>7.1.6</v>
      </c>
      <c r="D212" s="180">
        <v>6</v>
      </c>
      <c r="E212" s="15" t="s">
        <v>659</v>
      </c>
      <c r="F212" s="100" t="s">
        <v>620</v>
      </c>
      <c r="G212" s="120" t="s">
        <v>29</v>
      </c>
    </row>
    <row r="213" spans="1:7" ht="15.75" hidden="1" thickBot="1" x14ac:dyDescent="0.3">
      <c r="A213" s="42" t="str">
        <f t="shared" si="10"/>
        <v>S_II</v>
      </c>
      <c r="B213" s="43" t="s">
        <v>215</v>
      </c>
      <c r="C213" s="60" t="str">
        <f>CONCATENATE(C204,".",7)</f>
        <v>7.1.7</v>
      </c>
      <c r="D213" s="180">
        <v>7</v>
      </c>
      <c r="E213" s="15"/>
      <c r="F213" s="100" t="s">
        <v>620</v>
      </c>
      <c r="G213" s="120"/>
    </row>
    <row r="214" spans="1:7" ht="15.75" hidden="1" thickBot="1" x14ac:dyDescent="0.3">
      <c r="A214" s="42" t="str">
        <f t="shared" si="10"/>
        <v>S_II</v>
      </c>
      <c r="B214" s="43" t="s">
        <v>215</v>
      </c>
      <c r="C214" s="60" t="str">
        <f>CONCATENATE(C204,".",8)</f>
        <v>7.1.8</v>
      </c>
      <c r="D214" s="180">
        <v>8</v>
      </c>
      <c r="E214" s="15"/>
      <c r="F214" s="100" t="s">
        <v>620</v>
      </c>
      <c r="G214" s="120"/>
    </row>
    <row r="215" spans="1:7" ht="15.75" hidden="1" thickBot="1" x14ac:dyDescent="0.3">
      <c r="A215" s="42" t="str">
        <f>A214</f>
        <v>S_II</v>
      </c>
      <c r="B215" s="43" t="s">
        <v>215</v>
      </c>
      <c r="C215" s="60" t="str">
        <f>CONCATENATE(C204,".",9)</f>
        <v>7.1.9</v>
      </c>
      <c r="D215" s="180">
        <v>9</v>
      </c>
      <c r="E215" s="15"/>
      <c r="F215" s="100" t="s">
        <v>620</v>
      </c>
      <c r="G215" s="120"/>
    </row>
    <row r="216" spans="1:7" ht="15.75" hidden="1" thickBot="1" x14ac:dyDescent="0.3">
      <c r="A216" s="42" t="str">
        <f t="shared" si="10"/>
        <v>S_II</v>
      </c>
      <c r="B216" s="43" t="s">
        <v>215</v>
      </c>
      <c r="C216" s="60" t="str">
        <f>CONCATENATE(C204,".",10)</f>
        <v>7.1.10</v>
      </c>
      <c r="D216" s="180">
        <v>10</v>
      </c>
      <c r="E216" s="33"/>
      <c r="F216" s="100" t="s">
        <v>620</v>
      </c>
      <c r="G216" s="120"/>
    </row>
    <row r="217" spans="1:7" ht="15.75" hidden="1" thickBot="1" x14ac:dyDescent="0.3">
      <c r="A217" s="113" t="str">
        <f t="shared" si="10"/>
        <v>S_II</v>
      </c>
      <c r="B217" s="114" t="str">
        <f>B204</f>
        <v>S_II</v>
      </c>
      <c r="C217" s="115"/>
      <c r="D217" s="29"/>
      <c r="E217" s="125" t="s">
        <v>523</v>
      </c>
      <c r="F217" s="126">
        <f>SUM(F207:F216)</f>
        <v>0</v>
      </c>
      <c r="G217" s="30"/>
    </row>
    <row r="218" spans="1:7" ht="15.75" hidden="1" thickBot="1" x14ac:dyDescent="0.3">
      <c r="A218" s="42" t="str">
        <f t="shared" si="10"/>
        <v>S_II</v>
      </c>
      <c r="B218" s="46" t="str">
        <f>IF(OR(B204=Listen!$I$5,B204=Listen!$I$3), Listen!$I$5, IF(OR(B204=Listen!$I$6, B204=Listen!$I$4), Listen!$I$6, Listen!$I$7))</f>
        <v>S_II</v>
      </c>
      <c r="C218" s="9"/>
      <c r="D218" s="30"/>
      <c r="E218" s="164" t="s">
        <v>35</v>
      </c>
      <c r="F218" s="165" t="s">
        <v>49</v>
      </c>
    </row>
    <row r="219" spans="1:7" ht="15.75" hidden="1" thickBot="1" x14ac:dyDescent="0.3">
      <c r="A219" s="42" t="str">
        <f t="shared" si="10"/>
        <v>S_II</v>
      </c>
      <c r="B219" s="46" t="str">
        <f>IF(OR(B205=Listen!$I$5,B205=Listen!$I$3), Listen!$I$5, IF(OR(B205=Listen!$I$6, B205=Listen!$I$4), Listen!$I$6, Listen!$I$7))</f>
        <v>S_II</v>
      </c>
      <c r="C219" s="9"/>
      <c r="D219" s="28" t="s">
        <v>36</v>
      </c>
      <c r="E219" s="20" t="s">
        <v>38</v>
      </c>
      <c r="F219" s="137" t="s">
        <v>621</v>
      </c>
    </row>
    <row r="220" spans="1:7" ht="15.75" hidden="1" thickBot="1" x14ac:dyDescent="0.3">
      <c r="A220" s="42" t="str">
        <f t="shared" si="10"/>
        <v>S_II</v>
      </c>
      <c r="B220" s="46" t="str">
        <f>IF(OR(B206=Listen!$I$5,B206=Listen!$I$3), Listen!$I$5, IF(OR(B206=Listen!$I$6, B206=Listen!$I$4), Listen!$I$6, Listen!$I$7))</f>
        <v>S_II</v>
      </c>
      <c r="C220" s="9"/>
      <c r="D220" s="28" t="s">
        <v>36</v>
      </c>
      <c r="E220" s="17" t="s">
        <v>39</v>
      </c>
      <c r="F220" s="137" t="s">
        <v>621</v>
      </c>
    </row>
    <row r="221" spans="1:7" ht="51.75" hidden="1" thickBot="1" x14ac:dyDescent="0.3">
      <c r="A221" s="42" t="str">
        <f t="shared" si="10"/>
        <v>S_II</v>
      </c>
      <c r="B221" s="43" t="str">
        <f>B204</f>
        <v>S_II</v>
      </c>
      <c r="C221" s="9"/>
      <c r="D221" s="22" t="s">
        <v>622</v>
      </c>
      <c r="E221" s="6"/>
      <c r="F221" s="10"/>
    </row>
    <row r="222" spans="1:7" ht="15.75" hidden="1" thickBot="1" x14ac:dyDescent="0.3">
      <c r="A222" s="113" t="str">
        <f t="shared" si="10"/>
        <v>S_II</v>
      </c>
      <c r="B222" s="114" t="str">
        <f>B204</f>
        <v>S_II</v>
      </c>
      <c r="C222" s="115"/>
      <c r="D222" s="30"/>
      <c r="E222" s="30"/>
      <c r="F222" s="30"/>
      <c r="G222" s="30"/>
    </row>
    <row r="223" spans="1:7" ht="16.5" hidden="1" thickBot="1" x14ac:dyDescent="0.3">
      <c r="A223" s="42" t="str">
        <f t="shared" si="10"/>
        <v>S_II</v>
      </c>
      <c r="B223" s="56" t="str">
        <f>IF(B224&lt;&gt;B226, IF(AND(B224&lt;&gt;Listen!I207,B226&lt;&gt;Listen!$I$7), CONCATENATE(B224, "; ", B226), IF(B224=Listen!$I$7, B226, B224)), B224)</f>
        <v>nicht anzeigen</v>
      </c>
      <c r="C223" s="58" t="str">
        <f>CONCATENATE(C202,".",2)</f>
        <v>7.2</v>
      </c>
      <c r="D223" s="58"/>
      <c r="E223" s="18" t="s">
        <v>605</v>
      </c>
      <c r="F223" s="36"/>
    </row>
    <row r="224" spans="1:7" ht="15.75" hidden="1" thickBot="1" x14ac:dyDescent="0.3">
      <c r="A224" s="42" t="str">
        <f t="shared" si="10"/>
        <v>S_II</v>
      </c>
      <c r="B224" s="54" t="s">
        <v>215</v>
      </c>
      <c r="C224" s="58" t="str">
        <f>CONCATENATE(C202,".",2,".",1)</f>
        <v>7.2.1</v>
      </c>
      <c r="D224" s="58"/>
      <c r="E224" s="15" t="s">
        <v>606</v>
      </c>
      <c r="F224" s="136" t="s">
        <v>44</v>
      </c>
    </row>
    <row r="225" spans="1:7" ht="15.75" hidden="1" thickBot="1" x14ac:dyDescent="0.3">
      <c r="A225" s="42" t="str">
        <f t="shared" si="10"/>
        <v>S_II</v>
      </c>
      <c r="B225" s="51" t="str">
        <f>B224</f>
        <v>nicht anzeigen</v>
      </c>
      <c r="C225" s="58" t="str">
        <f>CONCATENATE(C202,".",2,".",2)</f>
        <v>7.2.2</v>
      </c>
      <c r="D225" s="58"/>
      <c r="E225" s="15" t="s">
        <v>607</v>
      </c>
      <c r="F225" s="136" t="s">
        <v>44</v>
      </c>
    </row>
    <row r="226" spans="1:7" ht="15.75" hidden="1" thickBot="1" x14ac:dyDescent="0.3">
      <c r="A226" s="42" t="str">
        <f t="shared" si="10"/>
        <v>S_II</v>
      </c>
      <c r="B226" s="55" t="str">
        <f>IF(ISERROR(FIND(Listen!$I$2,A202)),Listen!$I$7,IF(ISERROR(FIND(Listen!$I$2,B224)),Listen!$I$2,Listen!$I$7))</f>
        <v>nicht anzeigen</v>
      </c>
      <c r="C226" s="58" t="str">
        <f>CONCATENATE(C202,".",2,".",3)</f>
        <v>7.2.3</v>
      </c>
      <c r="D226" s="58"/>
      <c r="E226" s="15" t="s">
        <v>612</v>
      </c>
      <c r="F226" s="136" t="s">
        <v>44</v>
      </c>
    </row>
    <row r="227" spans="1:7" ht="51.75" hidden="1" thickBot="1" x14ac:dyDescent="0.3">
      <c r="A227" s="42" t="str">
        <f t="shared" si="10"/>
        <v>S_II</v>
      </c>
      <c r="B227" s="47" t="str">
        <f>B223</f>
        <v>nicht anzeigen</v>
      </c>
      <c r="C227" s="9"/>
      <c r="D227" s="23" t="s">
        <v>316</v>
      </c>
      <c r="E227" s="7"/>
    </row>
    <row r="228" spans="1:7" ht="15.75" hidden="1" thickBot="1" x14ac:dyDescent="0.3">
      <c r="A228" s="113" t="str">
        <f t="shared" si="10"/>
        <v>S_II</v>
      </c>
      <c r="B228" s="123" t="str">
        <f>B223</f>
        <v>nicht anzeigen</v>
      </c>
      <c r="C228" s="115"/>
      <c r="D228" s="30"/>
      <c r="E228" s="124"/>
      <c r="F228" s="30"/>
      <c r="G228" s="30"/>
    </row>
    <row r="229" spans="1:7" ht="80.25" hidden="1" thickBot="1" x14ac:dyDescent="0.3">
      <c r="A229" s="42" t="str">
        <f>A228</f>
        <v>S_II</v>
      </c>
      <c r="B229" s="49" t="s">
        <v>215</v>
      </c>
      <c r="C229" s="58" t="str">
        <f>CONCATENATE(C202,".",3,)</f>
        <v>7.3</v>
      </c>
      <c r="D229" s="58"/>
      <c r="E229" s="122" t="s">
        <v>688</v>
      </c>
      <c r="F229" s="73"/>
      <c r="G229" s="14" t="str">
        <f>CONCATENATE(COUNTIF(G231:G240,Listen!$C$3)+COUNTIF(G231:G240,Listen!$C$4)+COUNTIF(G231:G240,Listen!$C$5)," bewertete Maßnahmen")</f>
        <v>0 bewertete Maßnahmen</v>
      </c>
    </row>
    <row r="230" spans="1:7" ht="28.5" hidden="1" thickBot="1" x14ac:dyDescent="0.3">
      <c r="A230" s="42" t="str">
        <f t="shared" si="10"/>
        <v>S_II</v>
      </c>
      <c r="B230" s="45" t="str">
        <f t="shared" si="10"/>
        <v>nicht anzeigen</v>
      </c>
      <c r="C230" s="9"/>
      <c r="D230" s="58"/>
      <c r="E230" s="25" t="s">
        <v>55</v>
      </c>
      <c r="F230" s="25" t="s">
        <v>528</v>
      </c>
      <c r="G230" s="118" t="s">
        <v>609</v>
      </c>
    </row>
    <row r="231" spans="1:7" ht="24.75" hidden="1" thickBot="1" x14ac:dyDescent="0.3">
      <c r="A231" s="42" t="str">
        <f>A230</f>
        <v>S_II</v>
      </c>
      <c r="B231" s="45" t="str">
        <f>B230</f>
        <v>nicht anzeigen</v>
      </c>
      <c r="C231" s="111"/>
      <c r="D231" s="121" t="s">
        <v>594</v>
      </c>
      <c r="E231" s="7" t="s">
        <v>604</v>
      </c>
      <c r="F231" s="135" t="s">
        <v>44</v>
      </c>
      <c r="G231" s="135" t="s">
        <v>44</v>
      </c>
    </row>
    <row r="232" spans="1:7" ht="24.75" hidden="1" thickBot="1" x14ac:dyDescent="0.3">
      <c r="A232" s="42" t="str">
        <f t="shared" ref="A232:B241" si="11">A231</f>
        <v>S_II</v>
      </c>
      <c r="B232" s="45" t="str">
        <f t="shared" si="11"/>
        <v>nicht anzeigen</v>
      </c>
      <c r="C232" s="111"/>
      <c r="D232" s="121" t="s">
        <v>594</v>
      </c>
      <c r="E232" s="7" t="s">
        <v>603</v>
      </c>
      <c r="F232" s="135"/>
      <c r="G232" s="135"/>
    </row>
    <row r="233" spans="1:7" ht="15.75" hidden="1" thickBot="1" x14ac:dyDescent="0.3">
      <c r="A233" s="42" t="str">
        <f t="shared" si="11"/>
        <v>S_II</v>
      </c>
      <c r="B233" s="45" t="str">
        <f t="shared" si="11"/>
        <v>nicht anzeigen</v>
      </c>
      <c r="C233" s="8"/>
      <c r="D233" s="58"/>
      <c r="E233" s="7"/>
      <c r="F233" s="135"/>
      <c r="G233" s="135"/>
    </row>
    <row r="234" spans="1:7" ht="15.75" hidden="1" thickBot="1" x14ac:dyDescent="0.3">
      <c r="A234" s="42" t="str">
        <f t="shared" si="11"/>
        <v>S_II</v>
      </c>
      <c r="B234" s="45" t="str">
        <f t="shared" si="11"/>
        <v>nicht anzeigen</v>
      </c>
      <c r="C234" s="8"/>
      <c r="D234" s="58"/>
      <c r="E234" s="7"/>
      <c r="F234" s="135"/>
      <c r="G234" s="135"/>
    </row>
    <row r="235" spans="1:7" ht="15.75" hidden="1" thickBot="1" x14ac:dyDescent="0.3">
      <c r="A235" s="42" t="str">
        <f t="shared" si="11"/>
        <v>S_II</v>
      </c>
      <c r="B235" s="45" t="str">
        <f t="shared" si="11"/>
        <v>nicht anzeigen</v>
      </c>
      <c r="C235" s="8"/>
      <c r="D235" s="58"/>
      <c r="E235" s="7"/>
      <c r="F235" s="135"/>
      <c r="G235" s="135"/>
    </row>
    <row r="236" spans="1:7" ht="15.75" hidden="1" thickBot="1" x14ac:dyDescent="0.3">
      <c r="A236" s="42" t="str">
        <f t="shared" si="11"/>
        <v>S_II</v>
      </c>
      <c r="B236" s="45" t="str">
        <f t="shared" si="11"/>
        <v>nicht anzeigen</v>
      </c>
      <c r="C236" s="8"/>
      <c r="D236" s="58"/>
      <c r="E236" s="7"/>
      <c r="F236" s="135"/>
      <c r="G236" s="135"/>
    </row>
    <row r="237" spans="1:7" ht="15.75" hidden="1" thickBot="1" x14ac:dyDescent="0.3">
      <c r="A237" s="42" t="str">
        <f t="shared" si="11"/>
        <v>S_II</v>
      </c>
      <c r="B237" s="45" t="str">
        <f t="shared" si="11"/>
        <v>nicht anzeigen</v>
      </c>
      <c r="C237" s="8"/>
      <c r="D237" s="58"/>
      <c r="E237" s="7"/>
      <c r="F237" s="135"/>
      <c r="G237" s="135"/>
    </row>
    <row r="238" spans="1:7" ht="15.75" hidden="1" thickBot="1" x14ac:dyDescent="0.3">
      <c r="A238" s="42" t="str">
        <f t="shared" si="11"/>
        <v>S_II</v>
      </c>
      <c r="B238" s="45" t="str">
        <f t="shared" si="11"/>
        <v>nicht anzeigen</v>
      </c>
      <c r="C238" s="8"/>
      <c r="D238" s="58"/>
      <c r="E238" s="7"/>
      <c r="F238" s="135"/>
      <c r="G238" s="135"/>
    </row>
    <row r="239" spans="1:7" ht="15.75" hidden="1" thickBot="1" x14ac:dyDescent="0.3">
      <c r="A239" s="42" t="str">
        <f t="shared" si="11"/>
        <v>S_II</v>
      </c>
      <c r="B239" s="45" t="str">
        <f t="shared" si="11"/>
        <v>nicht anzeigen</v>
      </c>
      <c r="C239" s="8"/>
      <c r="D239" s="58"/>
      <c r="E239" s="7"/>
      <c r="F239" s="135"/>
      <c r="G239" s="135"/>
    </row>
    <row r="240" spans="1:7" ht="15.75" hidden="1" thickBot="1" x14ac:dyDescent="0.3">
      <c r="A240" s="42" t="str">
        <f t="shared" si="11"/>
        <v>S_II</v>
      </c>
      <c r="B240" s="45" t="str">
        <f t="shared" si="11"/>
        <v>nicht anzeigen</v>
      </c>
      <c r="C240" s="8"/>
      <c r="D240" s="58"/>
      <c r="E240" s="7"/>
      <c r="F240" s="135"/>
      <c r="G240" s="135"/>
    </row>
    <row r="241" spans="1:7" ht="15.75" hidden="1" thickBot="1" x14ac:dyDescent="0.3">
      <c r="A241" s="42" t="str">
        <f t="shared" si="11"/>
        <v>S_II</v>
      </c>
      <c r="B241" s="44" t="str">
        <f>A202</f>
        <v>S_II</v>
      </c>
      <c r="C241" s="9"/>
      <c r="D241" s="10"/>
      <c r="E241" s="10"/>
      <c r="F241" s="10"/>
    </row>
    <row r="242" spans="1:7" ht="21.75" hidden="1" thickBot="1" x14ac:dyDescent="0.3">
      <c r="A242" s="50" t="s">
        <v>201</v>
      </c>
      <c r="B242" s="42" t="str">
        <f>A242</f>
        <v>S_II</v>
      </c>
      <c r="C242" s="57">
        <v>8</v>
      </c>
      <c r="D242" s="169" t="s">
        <v>405</v>
      </c>
      <c r="E242" s="168"/>
      <c r="F242" s="168"/>
      <c r="G242" s="89"/>
    </row>
    <row r="243" spans="1:7" ht="17.25" hidden="1" thickTop="1" thickBot="1" x14ac:dyDescent="0.3">
      <c r="A243" s="113" t="str">
        <f>A242</f>
        <v>S_II</v>
      </c>
      <c r="B243" s="42" t="str">
        <f>B242</f>
        <v>S_II</v>
      </c>
      <c r="C243" s="9"/>
      <c r="D243" s="11"/>
      <c r="E243" s="12"/>
      <c r="F243" s="12"/>
      <c r="G243" s="19" t="s">
        <v>51</v>
      </c>
    </row>
    <row r="244" spans="1:7" ht="32.25" hidden="1" thickBot="1" x14ac:dyDescent="0.3">
      <c r="A244" s="42" t="str">
        <f t="shared" ref="A244:B270" si="12">A243</f>
        <v>S_II</v>
      </c>
      <c r="B244" s="48" t="s">
        <v>201</v>
      </c>
      <c r="C244" s="58" t="str">
        <f>CONCATENATE(C242,".",1)</f>
        <v>8.1</v>
      </c>
      <c r="D244" s="58"/>
      <c r="E244" s="18" t="s">
        <v>623</v>
      </c>
      <c r="F244" s="117" t="str">
        <f>CONCATENATE(ROUND(F257/1680,2)," VBÄ")</f>
        <v>0 VBÄ</v>
      </c>
      <c r="G244" s="14"/>
    </row>
    <row r="245" spans="1:7" ht="15.75" hidden="1" thickBot="1" x14ac:dyDescent="0.3">
      <c r="A245" s="42" t="str">
        <f t="shared" si="12"/>
        <v>S_II</v>
      </c>
      <c r="B245" s="43" t="str">
        <f>IF(E245="",Listen!$I$7,B244)</f>
        <v>S_II</v>
      </c>
      <c r="C245" s="8"/>
      <c r="D245" s="59"/>
      <c r="E245" s="166" t="s">
        <v>24</v>
      </c>
      <c r="F245" s="167" t="s">
        <v>596</v>
      </c>
      <c r="G245" s="32"/>
    </row>
    <row r="246" spans="1:7" ht="15.75" hidden="1" thickBot="1" x14ac:dyDescent="0.3">
      <c r="A246" s="113" t="str">
        <f t="shared" si="12"/>
        <v>S_II</v>
      </c>
      <c r="B246" s="114" t="str">
        <f>IF(E246="",Listen!$I$7,B245)</f>
        <v>S_II</v>
      </c>
      <c r="C246" s="115"/>
      <c r="D246" s="134"/>
      <c r="E246" s="112" t="s">
        <v>598</v>
      </c>
      <c r="F246" s="117" t="s">
        <v>597</v>
      </c>
      <c r="G246" s="119"/>
    </row>
    <row r="247" spans="1:7" ht="15.75" hidden="1" thickBot="1" x14ac:dyDescent="0.3">
      <c r="A247" s="42" t="str">
        <f t="shared" si="12"/>
        <v>S_II</v>
      </c>
      <c r="B247" s="43" t="s">
        <v>201</v>
      </c>
      <c r="C247" s="60" t="str">
        <f>CONCATENATE(C244,".",1)</f>
        <v>8.1.1</v>
      </c>
      <c r="D247" s="180">
        <v>1</v>
      </c>
      <c r="E247" s="15" t="s">
        <v>305</v>
      </c>
      <c r="F247" s="100" t="s">
        <v>620</v>
      </c>
      <c r="G247" s="120" t="s">
        <v>202</v>
      </c>
    </row>
    <row r="248" spans="1:7" ht="15.75" hidden="1" thickBot="1" x14ac:dyDescent="0.3">
      <c r="A248" s="42" t="str">
        <f t="shared" si="12"/>
        <v>S_II</v>
      </c>
      <c r="B248" s="43" t="s">
        <v>201</v>
      </c>
      <c r="C248" s="60" t="str">
        <f>CONCATENATE(C244,".",2)</f>
        <v>8.1.2</v>
      </c>
      <c r="D248" s="180">
        <v>2</v>
      </c>
      <c r="E248" s="16" t="s">
        <v>27</v>
      </c>
      <c r="F248" s="100" t="s">
        <v>620</v>
      </c>
      <c r="G248" s="120" t="s">
        <v>29</v>
      </c>
    </row>
    <row r="249" spans="1:7" ht="15.75" hidden="1" thickBot="1" x14ac:dyDescent="0.3">
      <c r="A249" s="42" t="str">
        <f t="shared" si="12"/>
        <v>S_II</v>
      </c>
      <c r="B249" s="43" t="s">
        <v>201</v>
      </c>
      <c r="C249" s="60" t="str">
        <f>CONCATENATE(C244,".",3)</f>
        <v>8.1.3</v>
      </c>
      <c r="D249" s="180">
        <v>3</v>
      </c>
      <c r="E249" s="15" t="s">
        <v>25</v>
      </c>
      <c r="F249" s="100" t="s">
        <v>620</v>
      </c>
      <c r="G249" s="120" t="s">
        <v>29</v>
      </c>
    </row>
    <row r="250" spans="1:7" ht="15.75" hidden="1" thickBot="1" x14ac:dyDescent="0.3">
      <c r="A250" s="42" t="str">
        <f t="shared" si="12"/>
        <v>S_II</v>
      </c>
      <c r="B250" s="43" t="s">
        <v>201</v>
      </c>
      <c r="C250" s="60" t="str">
        <f>CONCATENATE(C244,".",4)</f>
        <v>8.1.4</v>
      </c>
      <c r="D250" s="180">
        <v>4</v>
      </c>
      <c r="E250" s="15" t="s">
        <v>26</v>
      </c>
      <c r="F250" s="100" t="s">
        <v>620</v>
      </c>
      <c r="G250" s="120" t="s">
        <v>29</v>
      </c>
    </row>
    <row r="251" spans="1:7" ht="15.75" hidden="1" thickBot="1" x14ac:dyDescent="0.3">
      <c r="A251" s="42" t="str">
        <f t="shared" si="12"/>
        <v>S_II</v>
      </c>
      <c r="B251" s="43" t="s">
        <v>201</v>
      </c>
      <c r="C251" s="60" t="str">
        <f>CONCATENATE(C244,".",5)</f>
        <v>8.1.5</v>
      </c>
      <c r="D251" s="180">
        <v>5</v>
      </c>
      <c r="E251" s="15" t="s">
        <v>658</v>
      </c>
      <c r="F251" s="100" t="s">
        <v>620</v>
      </c>
      <c r="G251" s="120" t="s">
        <v>202</v>
      </c>
    </row>
    <row r="252" spans="1:7" ht="15.75" hidden="1" thickBot="1" x14ac:dyDescent="0.3">
      <c r="A252" s="42" t="str">
        <f t="shared" si="12"/>
        <v>S_II</v>
      </c>
      <c r="B252" s="43" t="s">
        <v>201</v>
      </c>
      <c r="C252" s="60" t="str">
        <f>CONCATENATE(C244,".",6)</f>
        <v>8.1.6</v>
      </c>
      <c r="D252" s="180">
        <v>6</v>
      </c>
      <c r="E252" s="15" t="s">
        <v>659</v>
      </c>
      <c r="F252" s="100" t="s">
        <v>620</v>
      </c>
      <c r="G252" s="120" t="s">
        <v>29</v>
      </c>
    </row>
    <row r="253" spans="1:7" ht="15.75" hidden="1" thickBot="1" x14ac:dyDescent="0.3">
      <c r="A253" s="42" t="str">
        <f t="shared" si="12"/>
        <v>S_II</v>
      </c>
      <c r="B253" s="43" t="s">
        <v>215</v>
      </c>
      <c r="C253" s="60" t="str">
        <f>CONCATENATE(C244,".",7)</f>
        <v>8.1.7</v>
      </c>
      <c r="D253" s="180">
        <v>7</v>
      </c>
      <c r="E253" s="15"/>
      <c r="F253" s="100" t="s">
        <v>620</v>
      </c>
      <c r="G253" s="120"/>
    </row>
    <row r="254" spans="1:7" ht="15.75" hidden="1" thickBot="1" x14ac:dyDescent="0.3">
      <c r="A254" s="42" t="str">
        <f t="shared" si="12"/>
        <v>S_II</v>
      </c>
      <c r="B254" s="43" t="s">
        <v>215</v>
      </c>
      <c r="C254" s="60" t="str">
        <f>CONCATENATE(C244,".",8)</f>
        <v>8.1.8</v>
      </c>
      <c r="D254" s="180">
        <v>8</v>
      </c>
      <c r="E254" s="15"/>
      <c r="F254" s="100" t="s">
        <v>620</v>
      </c>
      <c r="G254" s="120"/>
    </row>
    <row r="255" spans="1:7" ht="15.75" hidden="1" thickBot="1" x14ac:dyDescent="0.3">
      <c r="A255" s="42" t="str">
        <f>A254</f>
        <v>S_II</v>
      </c>
      <c r="B255" s="43" t="s">
        <v>215</v>
      </c>
      <c r="C255" s="60" t="str">
        <f>CONCATENATE(C244,".",9)</f>
        <v>8.1.9</v>
      </c>
      <c r="D255" s="180">
        <v>9</v>
      </c>
      <c r="E255" s="15"/>
      <c r="F255" s="100" t="s">
        <v>620</v>
      </c>
      <c r="G255" s="120"/>
    </row>
    <row r="256" spans="1:7" ht="15.75" hidden="1" thickBot="1" x14ac:dyDescent="0.3">
      <c r="A256" s="42" t="str">
        <f t="shared" si="12"/>
        <v>S_II</v>
      </c>
      <c r="B256" s="43" t="s">
        <v>215</v>
      </c>
      <c r="C256" s="60" t="str">
        <f>CONCATENATE(C244,".",10)</f>
        <v>8.1.10</v>
      </c>
      <c r="D256" s="180">
        <v>10</v>
      </c>
      <c r="E256" s="33"/>
      <c r="F256" s="100" t="s">
        <v>620</v>
      </c>
      <c r="G256" s="120"/>
    </row>
    <row r="257" spans="1:7" ht="15.75" hidden="1" thickBot="1" x14ac:dyDescent="0.3">
      <c r="A257" s="113" t="str">
        <f t="shared" si="12"/>
        <v>S_II</v>
      </c>
      <c r="B257" s="114" t="str">
        <f>B244</f>
        <v>S_II</v>
      </c>
      <c r="C257" s="115"/>
      <c r="D257" s="29"/>
      <c r="E257" s="125" t="s">
        <v>523</v>
      </c>
      <c r="F257" s="126">
        <f>SUM(F247:F256)</f>
        <v>0</v>
      </c>
      <c r="G257" s="30"/>
    </row>
    <row r="258" spans="1:7" ht="15.75" hidden="1" thickBot="1" x14ac:dyDescent="0.3">
      <c r="A258" s="42" t="str">
        <f t="shared" si="12"/>
        <v>S_II</v>
      </c>
      <c r="B258" s="46" t="str">
        <f>IF(OR(B244=Listen!$I$5,B244=Listen!$I$3), Listen!$I$5, IF(OR(B244=Listen!$I$6, B244=Listen!$I$4), Listen!$I$6, Listen!$I$7))</f>
        <v>S_II</v>
      </c>
      <c r="C258" s="9"/>
      <c r="D258" s="30"/>
      <c r="E258" s="164" t="s">
        <v>35</v>
      </c>
      <c r="F258" s="165" t="s">
        <v>49</v>
      </c>
    </row>
    <row r="259" spans="1:7" ht="15.75" hidden="1" thickBot="1" x14ac:dyDescent="0.3">
      <c r="A259" s="42" t="str">
        <f t="shared" si="12"/>
        <v>S_II</v>
      </c>
      <c r="B259" s="46" t="str">
        <f>IF(OR(B245=Listen!$I$5,B245=Listen!$I$3), Listen!$I$5, IF(OR(B245=Listen!$I$6, B245=Listen!$I$4), Listen!$I$6, Listen!$I$7))</f>
        <v>S_II</v>
      </c>
      <c r="C259" s="9"/>
      <c r="D259" s="28" t="s">
        <v>36</v>
      </c>
      <c r="E259" s="20" t="s">
        <v>38</v>
      </c>
      <c r="F259" s="137" t="s">
        <v>621</v>
      </c>
    </row>
    <row r="260" spans="1:7" ht="15.75" hidden="1" thickBot="1" x14ac:dyDescent="0.3">
      <c r="A260" s="42" t="str">
        <f t="shared" si="12"/>
        <v>S_II</v>
      </c>
      <c r="B260" s="46" t="str">
        <f>IF(OR(B246=Listen!$I$5,B246=Listen!$I$3), Listen!$I$5, IF(OR(B246=Listen!$I$6, B246=Listen!$I$4), Listen!$I$6, Listen!$I$7))</f>
        <v>S_II</v>
      </c>
      <c r="C260" s="9"/>
      <c r="D260" s="28" t="s">
        <v>36</v>
      </c>
      <c r="E260" s="17" t="s">
        <v>39</v>
      </c>
      <c r="F260" s="137" t="s">
        <v>621</v>
      </c>
    </row>
    <row r="261" spans="1:7" ht="51.75" hidden="1" thickBot="1" x14ac:dyDescent="0.3">
      <c r="A261" s="42" t="str">
        <f t="shared" si="12"/>
        <v>S_II</v>
      </c>
      <c r="B261" s="43" t="str">
        <f>B244</f>
        <v>S_II</v>
      </c>
      <c r="C261" s="9"/>
      <c r="D261" s="22" t="s">
        <v>622</v>
      </c>
      <c r="E261" s="6"/>
      <c r="F261" s="10"/>
    </row>
    <row r="262" spans="1:7" ht="15.75" hidden="1" thickBot="1" x14ac:dyDescent="0.3">
      <c r="A262" s="113" t="str">
        <f t="shared" si="12"/>
        <v>S_II</v>
      </c>
      <c r="B262" s="114" t="str">
        <f>B244</f>
        <v>S_II</v>
      </c>
      <c r="C262" s="115"/>
      <c r="D262" s="30"/>
      <c r="E262" s="30"/>
      <c r="F262" s="30"/>
      <c r="G262" s="30"/>
    </row>
    <row r="263" spans="1:7" ht="16.5" hidden="1" thickBot="1" x14ac:dyDescent="0.3">
      <c r="A263" s="42" t="str">
        <f t="shared" si="12"/>
        <v>S_II</v>
      </c>
      <c r="B263" s="56" t="str">
        <f>IF(B264&lt;&gt;B266, IF(AND(B264&lt;&gt;Listen!I247,B266&lt;&gt;Listen!$I$7), CONCATENATE(B264, "; ", B266), IF(B264=Listen!$I$7, B266, B264)), B264)</f>
        <v>nicht anzeigen</v>
      </c>
      <c r="C263" s="58" t="str">
        <f>CONCATENATE(C242,".",2)</f>
        <v>8.2</v>
      </c>
      <c r="D263" s="58"/>
      <c r="E263" s="18" t="s">
        <v>605</v>
      </c>
      <c r="F263" s="36"/>
    </row>
    <row r="264" spans="1:7" ht="15.75" hidden="1" thickBot="1" x14ac:dyDescent="0.3">
      <c r="A264" s="42" t="str">
        <f t="shared" si="12"/>
        <v>S_II</v>
      </c>
      <c r="B264" s="54" t="s">
        <v>215</v>
      </c>
      <c r="C264" s="58" t="str">
        <f>CONCATENATE(C242,".",2,".",1)</f>
        <v>8.2.1</v>
      </c>
      <c r="D264" s="58"/>
      <c r="E264" s="15" t="s">
        <v>606</v>
      </c>
      <c r="F264" s="136" t="s">
        <v>44</v>
      </c>
    </row>
    <row r="265" spans="1:7" ht="15.75" hidden="1" thickBot="1" x14ac:dyDescent="0.3">
      <c r="A265" s="42" t="str">
        <f t="shared" si="12"/>
        <v>S_II</v>
      </c>
      <c r="B265" s="51" t="str">
        <f>B264</f>
        <v>nicht anzeigen</v>
      </c>
      <c r="C265" s="58" t="str">
        <f>CONCATENATE(C242,".",2,".",2)</f>
        <v>8.2.2</v>
      </c>
      <c r="D265" s="58"/>
      <c r="E265" s="15" t="s">
        <v>607</v>
      </c>
      <c r="F265" s="136" t="s">
        <v>44</v>
      </c>
    </row>
    <row r="266" spans="1:7" ht="15.75" hidden="1" thickBot="1" x14ac:dyDescent="0.3">
      <c r="A266" s="42" t="str">
        <f t="shared" si="12"/>
        <v>S_II</v>
      </c>
      <c r="B266" s="55" t="str">
        <f>IF(ISERROR(FIND(Listen!$I$2,A242)),Listen!$I$7,IF(ISERROR(FIND(Listen!$I$2,B264)),Listen!$I$2,Listen!$I$7))</f>
        <v>nicht anzeigen</v>
      </c>
      <c r="C266" s="58" t="str">
        <f>CONCATENATE(C242,".",2,".",3)</f>
        <v>8.2.3</v>
      </c>
      <c r="D266" s="58"/>
      <c r="E266" s="15" t="s">
        <v>612</v>
      </c>
      <c r="F266" s="136" t="s">
        <v>44</v>
      </c>
    </row>
    <row r="267" spans="1:7" ht="51.75" hidden="1" thickBot="1" x14ac:dyDescent="0.3">
      <c r="A267" s="42" t="str">
        <f t="shared" si="12"/>
        <v>S_II</v>
      </c>
      <c r="B267" s="47" t="str">
        <f>B263</f>
        <v>nicht anzeigen</v>
      </c>
      <c r="C267" s="9"/>
      <c r="D267" s="23" t="s">
        <v>316</v>
      </c>
      <c r="E267" s="7"/>
    </row>
    <row r="268" spans="1:7" ht="15.75" hidden="1" thickBot="1" x14ac:dyDescent="0.3">
      <c r="A268" s="113" t="str">
        <f t="shared" si="12"/>
        <v>S_II</v>
      </c>
      <c r="B268" s="123" t="str">
        <f>B263</f>
        <v>nicht anzeigen</v>
      </c>
      <c r="C268" s="115"/>
      <c r="D268" s="30"/>
      <c r="E268" s="124"/>
      <c r="F268" s="30"/>
      <c r="G268" s="30"/>
    </row>
    <row r="269" spans="1:7" ht="80.25" hidden="1" thickBot="1" x14ac:dyDescent="0.3">
      <c r="A269" s="42" t="str">
        <f>A268</f>
        <v>S_II</v>
      </c>
      <c r="B269" s="49" t="s">
        <v>215</v>
      </c>
      <c r="C269" s="58" t="str">
        <f>CONCATENATE(C242,".",3,)</f>
        <v>8.3</v>
      </c>
      <c r="D269" s="58"/>
      <c r="E269" s="122" t="s">
        <v>688</v>
      </c>
      <c r="F269" s="73"/>
      <c r="G269" s="14" t="str">
        <f>CONCATENATE(COUNTIF(G271:G280,Listen!$C$3)+COUNTIF(G271:G280,Listen!$C$4)+COUNTIF(G271:G280,Listen!$C$5)," bewertete Maßnahmen")</f>
        <v>0 bewertete Maßnahmen</v>
      </c>
    </row>
    <row r="270" spans="1:7" ht="28.5" hidden="1" thickBot="1" x14ac:dyDescent="0.3">
      <c r="A270" s="42" t="str">
        <f t="shared" si="12"/>
        <v>S_II</v>
      </c>
      <c r="B270" s="45" t="str">
        <f t="shared" si="12"/>
        <v>nicht anzeigen</v>
      </c>
      <c r="C270" s="9"/>
      <c r="D270" s="58"/>
      <c r="E270" s="25" t="s">
        <v>55</v>
      </c>
      <c r="F270" s="25" t="s">
        <v>528</v>
      </c>
      <c r="G270" s="118" t="s">
        <v>609</v>
      </c>
    </row>
    <row r="271" spans="1:7" ht="24.75" hidden="1" thickBot="1" x14ac:dyDescent="0.3">
      <c r="A271" s="42" t="str">
        <f>A270</f>
        <v>S_II</v>
      </c>
      <c r="B271" s="45" t="str">
        <f>B270</f>
        <v>nicht anzeigen</v>
      </c>
      <c r="C271" s="111"/>
      <c r="D271" s="121" t="s">
        <v>594</v>
      </c>
      <c r="E271" s="7" t="s">
        <v>604</v>
      </c>
      <c r="F271" s="135" t="s">
        <v>44</v>
      </c>
      <c r="G271" s="135" t="s">
        <v>44</v>
      </c>
    </row>
    <row r="272" spans="1:7" ht="24.75" hidden="1" thickBot="1" x14ac:dyDescent="0.3">
      <c r="A272" s="42" t="str">
        <f t="shared" ref="A272:B281" si="13">A271</f>
        <v>S_II</v>
      </c>
      <c r="B272" s="45" t="str">
        <f t="shared" si="13"/>
        <v>nicht anzeigen</v>
      </c>
      <c r="C272" s="111"/>
      <c r="D272" s="121" t="s">
        <v>594</v>
      </c>
      <c r="E272" s="7" t="s">
        <v>603</v>
      </c>
      <c r="F272" s="135"/>
      <c r="G272" s="135"/>
    </row>
    <row r="273" spans="1:7" ht="15.75" hidden="1" thickBot="1" x14ac:dyDescent="0.3">
      <c r="A273" s="42" t="str">
        <f t="shared" si="13"/>
        <v>S_II</v>
      </c>
      <c r="B273" s="45" t="str">
        <f t="shared" si="13"/>
        <v>nicht anzeigen</v>
      </c>
      <c r="C273" s="8"/>
      <c r="D273" s="58"/>
      <c r="E273" s="7"/>
      <c r="F273" s="135"/>
      <c r="G273" s="135"/>
    </row>
    <row r="274" spans="1:7" ht="15.75" hidden="1" thickBot="1" x14ac:dyDescent="0.3">
      <c r="A274" s="42" t="str">
        <f t="shared" si="13"/>
        <v>S_II</v>
      </c>
      <c r="B274" s="45" t="str">
        <f t="shared" si="13"/>
        <v>nicht anzeigen</v>
      </c>
      <c r="C274" s="8"/>
      <c r="D274" s="58"/>
      <c r="E274" s="7"/>
      <c r="F274" s="135"/>
      <c r="G274" s="135"/>
    </row>
    <row r="275" spans="1:7" ht="15.75" hidden="1" thickBot="1" x14ac:dyDescent="0.3">
      <c r="A275" s="42" t="str">
        <f t="shared" si="13"/>
        <v>S_II</v>
      </c>
      <c r="B275" s="45" t="str">
        <f t="shared" si="13"/>
        <v>nicht anzeigen</v>
      </c>
      <c r="C275" s="8"/>
      <c r="D275" s="58"/>
      <c r="E275" s="7"/>
      <c r="F275" s="135"/>
      <c r="G275" s="135"/>
    </row>
    <row r="276" spans="1:7" ht="15.75" hidden="1" thickBot="1" x14ac:dyDescent="0.3">
      <c r="A276" s="42" t="str">
        <f t="shared" si="13"/>
        <v>S_II</v>
      </c>
      <c r="B276" s="45" t="str">
        <f t="shared" si="13"/>
        <v>nicht anzeigen</v>
      </c>
      <c r="C276" s="8"/>
      <c r="D276" s="58"/>
      <c r="E276" s="7"/>
      <c r="F276" s="135"/>
      <c r="G276" s="135"/>
    </row>
    <row r="277" spans="1:7" ht="15.75" hidden="1" thickBot="1" x14ac:dyDescent="0.3">
      <c r="A277" s="42" t="str">
        <f t="shared" si="13"/>
        <v>S_II</v>
      </c>
      <c r="B277" s="45" t="str">
        <f t="shared" si="13"/>
        <v>nicht anzeigen</v>
      </c>
      <c r="C277" s="8"/>
      <c r="D277" s="58"/>
      <c r="E277" s="7"/>
      <c r="F277" s="135"/>
      <c r="G277" s="135"/>
    </row>
    <row r="278" spans="1:7" ht="15.75" hidden="1" thickBot="1" x14ac:dyDescent="0.3">
      <c r="A278" s="42" t="str">
        <f t="shared" si="13"/>
        <v>S_II</v>
      </c>
      <c r="B278" s="45" t="str">
        <f t="shared" si="13"/>
        <v>nicht anzeigen</v>
      </c>
      <c r="C278" s="8"/>
      <c r="D278" s="58"/>
      <c r="E278" s="7"/>
      <c r="F278" s="135"/>
      <c r="G278" s="135"/>
    </row>
    <row r="279" spans="1:7" ht="15.75" hidden="1" thickBot="1" x14ac:dyDescent="0.3">
      <c r="A279" s="42" t="str">
        <f t="shared" si="13"/>
        <v>S_II</v>
      </c>
      <c r="B279" s="45" t="str">
        <f t="shared" si="13"/>
        <v>nicht anzeigen</v>
      </c>
      <c r="C279" s="8"/>
      <c r="D279" s="58"/>
      <c r="E279" s="7"/>
      <c r="F279" s="135"/>
      <c r="G279" s="135"/>
    </row>
    <row r="280" spans="1:7" ht="15.75" hidden="1" thickBot="1" x14ac:dyDescent="0.3">
      <c r="A280" s="42" t="str">
        <f t="shared" si="13"/>
        <v>S_II</v>
      </c>
      <c r="B280" s="45" t="str">
        <f t="shared" si="13"/>
        <v>nicht anzeigen</v>
      </c>
      <c r="C280" s="8"/>
      <c r="D280" s="58"/>
      <c r="E280" s="7"/>
      <c r="F280" s="135"/>
      <c r="G280" s="135"/>
    </row>
    <row r="281" spans="1:7" ht="15.75" hidden="1" thickBot="1" x14ac:dyDescent="0.3">
      <c r="A281" s="42" t="str">
        <f t="shared" si="13"/>
        <v>S_II</v>
      </c>
      <c r="B281" s="44" t="str">
        <f>A242</f>
        <v>S_II</v>
      </c>
      <c r="C281" s="9"/>
      <c r="D281" s="10"/>
      <c r="E281" s="10"/>
      <c r="F281" s="10"/>
    </row>
    <row r="282" spans="1:7" ht="21.75" hidden="1" thickBot="1" x14ac:dyDescent="0.3">
      <c r="A282" s="50" t="s">
        <v>201</v>
      </c>
      <c r="B282" s="42" t="str">
        <f>A282</f>
        <v>S_II</v>
      </c>
      <c r="C282" s="57">
        <v>9</v>
      </c>
      <c r="D282" s="169" t="s">
        <v>399</v>
      </c>
      <c r="E282" s="168"/>
      <c r="F282" s="168"/>
      <c r="G282" s="89"/>
    </row>
    <row r="283" spans="1:7" ht="17.25" hidden="1" thickTop="1" thickBot="1" x14ac:dyDescent="0.3">
      <c r="A283" s="113" t="str">
        <f>A282</f>
        <v>S_II</v>
      </c>
      <c r="B283" s="42" t="str">
        <f>B282</f>
        <v>S_II</v>
      </c>
      <c r="C283" s="9"/>
      <c r="D283" s="11"/>
      <c r="E283" s="12"/>
      <c r="F283" s="12"/>
      <c r="G283" s="19" t="s">
        <v>51</v>
      </c>
    </row>
    <row r="284" spans="1:7" ht="32.25" hidden="1" thickBot="1" x14ac:dyDescent="0.3">
      <c r="A284" s="42" t="str">
        <f t="shared" ref="A284:B310" si="14">A283</f>
        <v>S_II</v>
      </c>
      <c r="B284" s="48" t="s">
        <v>201</v>
      </c>
      <c r="C284" s="58" t="str">
        <f>CONCATENATE(C282,".",1)</f>
        <v>9.1</v>
      </c>
      <c r="D284" s="58"/>
      <c r="E284" s="18" t="s">
        <v>623</v>
      </c>
      <c r="F284" s="117" t="str">
        <f>CONCATENATE(ROUND(F297/1680,2)," VBÄ")</f>
        <v>0 VBÄ</v>
      </c>
      <c r="G284" s="14"/>
    </row>
    <row r="285" spans="1:7" ht="15.75" hidden="1" thickBot="1" x14ac:dyDescent="0.3">
      <c r="A285" s="42" t="str">
        <f t="shared" si="14"/>
        <v>S_II</v>
      </c>
      <c r="B285" s="43" t="str">
        <f>IF(E285="",Listen!$I$7,B284)</f>
        <v>S_II</v>
      </c>
      <c r="C285" s="8"/>
      <c r="D285" s="59"/>
      <c r="E285" s="166" t="s">
        <v>24</v>
      </c>
      <c r="F285" s="167" t="s">
        <v>596</v>
      </c>
      <c r="G285" s="32"/>
    </row>
    <row r="286" spans="1:7" ht="15.75" hidden="1" thickBot="1" x14ac:dyDescent="0.3">
      <c r="A286" s="113" t="str">
        <f t="shared" si="14"/>
        <v>S_II</v>
      </c>
      <c r="B286" s="114" t="str">
        <f>IF(E286="",Listen!$I$7,B285)</f>
        <v>S_II</v>
      </c>
      <c r="C286" s="115"/>
      <c r="D286" s="134"/>
      <c r="E286" s="112" t="s">
        <v>598</v>
      </c>
      <c r="F286" s="117" t="s">
        <v>597</v>
      </c>
      <c r="G286" s="119"/>
    </row>
    <row r="287" spans="1:7" ht="15.75" hidden="1" thickBot="1" x14ac:dyDescent="0.3">
      <c r="A287" s="42" t="str">
        <f t="shared" si="14"/>
        <v>S_II</v>
      </c>
      <c r="B287" s="43" t="s">
        <v>201</v>
      </c>
      <c r="C287" s="60" t="str">
        <f>CONCATENATE(C284,".",1)</f>
        <v>9.1.1</v>
      </c>
      <c r="D287" s="180">
        <v>1</v>
      </c>
      <c r="E287" s="15" t="s">
        <v>305</v>
      </c>
      <c r="F287" s="100" t="s">
        <v>620</v>
      </c>
      <c r="G287" s="120" t="s">
        <v>202</v>
      </c>
    </row>
    <row r="288" spans="1:7" ht="15.75" hidden="1" thickBot="1" x14ac:dyDescent="0.3">
      <c r="A288" s="42" t="str">
        <f t="shared" si="14"/>
        <v>S_II</v>
      </c>
      <c r="B288" s="43" t="s">
        <v>201</v>
      </c>
      <c r="C288" s="60" t="str">
        <f>CONCATENATE(C284,".",2)</f>
        <v>9.1.2</v>
      </c>
      <c r="D288" s="180">
        <v>2</v>
      </c>
      <c r="E288" s="16" t="s">
        <v>27</v>
      </c>
      <c r="F288" s="100" t="s">
        <v>620</v>
      </c>
      <c r="G288" s="120" t="s">
        <v>29</v>
      </c>
    </row>
    <row r="289" spans="1:7" ht="15.75" hidden="1" thickBot="1" x14ac:dyDescent="0.3">
      <c r="A289" s="42" t="str">
        <f t="shared" si="14"/>
        <v>S_II</v>
      </c>
      <c r="B289" s="43" t="s">
        <v>201</v>
      </c>
      <c r="C289" s="60" t="str">
        <f>CONCATENATE(C284,".",3)</f>
        <v>9.1.3</v>
      </c>
      <c r="D289" s="180">
        <v>3</v>
      </c>
      <c r="E289" s="15" t="s">
        <v>25</v>
      </c>
      <c r="F289" s="100" t="s">
        <v>620</v>
      </c>
      <c r="G289" s="120" t="s">
        <v>29</v>
      </c>
    </row>
    <row r="290" spans="1:7" ht="15.75" hidden="1" thickBot="1" x14ac:dyDescent="0.3">
      <c r="A290" s="42" t="str">
        <f t="shared" si="14"/>
        <v>S_II</v>
      </c>
      <c r="B290" s="43" t="s">
        <v>201</v>
      </c>
      <c r="C290" s="60" t="str">
        <f>CONCATENATE(C284,".",4)</f>
        <v>9.1.4</v>
      </c>
      <c r="D290" s="180">
        <v>4</v>
      </c>
      <c r="E290" s="15" t="s">
        <v>26</v>
      </c>
      <c r="F290" s="100" t="s">
        <v>620</v>
      </c>
      <c r="G290" s="120" t="s">
        <v>29</v>
      </c>
    </row>
    <row r="291" spans="1:7" ht="15.75" hidden="1" thickBot="1" x14ac:dyDescent="0.3">
      <c r="A291" s="42" t="str">
        <f t="shared" si="14"/>
        <v>S_II</v>
      </c>
      <c r="B291" s="43" t="s">
        <v>201</v>
      </c>
      <c r="C291" s="60" t="str">
        <f>CONCATENATE(C284,".",5)</f>
        <v>9.1.5</v>
      </c>
      <c r="D291" s="180">
        <v>5</v>
      </c>
      <c r="E291" s="15" t="s">
        <v>658</v>
      </c>
      <c r="F291" s="100" t="s">
        <v>620</v>
      </c>
      <c r="G291" s="120" t="s">
        <v>202</v>
      </c>
    </row>
    <row r="292" spans="1:7" ht="15.75" hidden="1" thickBot="1" x14ac:dyDescent="0.3">
      <c r="A292" s="42" t="str">
        <f t="shared" si="14"/>
        <v>S_II</v>
      </c>
      <c r="B292" s="43" t="s">
        <v>201</v>
      </c>
      <c r="C292" s="60" t="str">
        <f>CONCATENATE(C284,".",6)</f>
        <v>9.1.6</v>
      </c>
      <c r="D292" s="180">
        <v>6</v>
      </c>
      <c r="E292" s="15" t="s">
        <v>659</v>
      </c>
      <c r="F292" s="100" t="s">
        <v>620</v>
      </c>
      <c r="G292" s="120" t="s">
        <v>29</v>
      </c>
    </row>
    <row r="293" spans="1:7" ht="15.75" hidden="1" thickBot="1" x14ac:dyDescent="0.3">
      <c r="A293" s="42" t="str">
        <f t="shared" si="14"/>
        <v>S_II</v>
      </c>
      <c r="B293" s="43" t="s">
        <v>215</v>
      </c>
      <c r="C293" s="60" t="str">
        <f>CONCATENATE(C284,".",7)</f>
        <v>9.1.7</v>
      </c>
      <c r="D293" s="180">
        <v>7</v>
      </c>
      <c r="E293" s="15"/>
      <c r="F293" s="100" t="s">
        <v>620</v>
      </c>
      <c r="G293" s="120"/>
    </row>
    <row r="294" spans="1:7" ht="15.75" hidden="1" thickBot="1" x14ac:dyDescent="0.3">
      <c r="A294" s="42" t="str">
        <f t="shared" si="14"/>
        <v>S_II</v>
      </c>
      <c r="B294" s="43" t="s">
        <v>215</v>
      </c>
      <c r="C294" s="60" t="str">
        <f>CONCATENATE(C284,".",8)</f>
        <v>9.1.8</v>
      </c>
      <c r="D294" s="180">
        <v>8</v>
      </c>
      <c r="E294" s="15"/>
      <c r="F294" s="100" t="s">
        <v>620</v>
      </c>
      <c r="G294" s="120"/>
    </row>
    <row r="295" spans="1:7" ht="15.75" hidden="1" thickBot="1" x14ac:dyDescent="0.3">
      <c r="A295" s="42" t="str">
        <f>A294</f>
        <v>S_II</v>
      </c>
      <c r="B295" s="43" t="s">
        <v>215</v>
      </c>
      <c r="C295" s="60" t="str">
        <f>CONCATENATE(C284,".",9)</f>
        <v>9.1.9</v>
      </c>
      <c r="D295" s="180">
        <v>9</v>
      </c>
      <c r="E295" s="15"/>
      <c r="F295" s="100" t="s">
        <v>620</v>
      </c>
      <c r="G295" s="120"/>
    </row>
    <row r="296" spans="1:7" ht="15.75" hidden="1" thickBot="1" x14ac:dyDescent="0.3">
      <c r="A296" s="42" t="str">
        <f t="shared" si="14"/>
        <v>S_II</v>
      </c>
      <c r="B296" s="43" t="s">
        <v>215</v>
      </c>
      <c r="C296" s="60" t="str">
        <f>CONCATENATE(C284,".",10)</f>
        <v>9.1.10</v>
      </c>
      <c r="D296" s="180">
        <v>10</v>
      </c>
      <c r="E296" s="33"/>
      <c r="F296" s="100" t="s">
        <v>620</v>
      </c>
      <c r="G296" s="120"/>
    </row>
    <row r="297" spans="1:7" ht="15.75" hidden="1" thickBot="1" x14ac:dyDescent="0.3">
      <c r="A297" s="113" t="str">
        <f t="shared" si="14"/>
        <v>S_II</v>
      </c>
      <c r="B297" s="114" t="str">
        <f>B284</f>
        <v>S_II</v>
      </c>
      <c r="C297" s="115"/>
      <c r="D297" s="29"/>
      <c r="E297" s="125" t="s">
        <v>523</v>
      </c>
      <c r="F297" s="126">
        <f>SUM(F287:F296)</f>
        <v>0</v>
      </c>
      <c r="G297" s="30"/>
    </row>
    <row r="298" spans="1:7" ht="15.75" hidden="1" thickBot="1" x14ac:dyDescent="0.3">
      <c r="A298" s="42" t="str">
        <f t="shared" si="14"/>
        <v>S_II</v>
      </c>
      <c r="B298" s="46" t="str">
        <f>IF(OR(B284=Listen!$I$5,B284=Listen!$I$3), Listen!$I$5, IF(OR(B284=Listen!$I$6, B284=Listen!$I$4), Listen!$I$6, Listen!$I$7))</f>
        <v>S_II</v>
      </c>
      <c r="C298" s="9"/>
      <c r="D298" s="30"/>
      <c r="E298" s="164" t="s">
        <v>35</v>
      </c>
      <c r="F298" s="165" t="s">
        <v>49</v>
      </c>
    </row>
    <row r="299" spans="1:7" ht="15.75" hidden="1" thickBot="1" x14ac:dyDescent="0.3">
      <c r="A299" s="42" t="str">
        <f t="shared" si="14"/>
        <v>S_II</v>
      </c>
      <c r="B299" s="46" t="str">
        <f>IF(OR(B285=Listen!$I$5,B285=Listen!$I$3), Listen!$I$5, IF(OR(B285=Listen!$I$6, B285=Listen!$I$4), Listen!$I$6, Listen!$I$7))</f>
        <v>S_II</v>
      </c>
      <c r="C299" s="9"/>
      <c r="D299" s="28" t="s">
        <v>36</v>
      </c>
      <c r="E299" s="20" t="s">
        <v>38</v>
      </c>
      <c r="F299" s="137" t="s">
        <v>621</v>
      </c>
    </row>
    <row r="300" spans="1:7" ht="15.75" hidden="1" thickBot="1" x14ac:dyDescent="0.3">
      <c r="A300" s="42" t="str">
        <f t="shared" si="14"/>
        <v>S_II</v>
      </c>
      <c r="B300" s="46" t="str">
        <f>IF(OR(B286=Listen!$I$5,B286=Listen!$I$3), Listen!$I$5, IF(OR(B286=Listen!$I$6, B286=Listen!$I$4), Listen!$I$6, Listen!$I$7))</f>
        <v>S_II</v>
      </c>
      <c r="C300" s="9"/>
      <c r="D300" s="28" t="s">
        <v>36</v>
      </c>
      <c r="E300" s="17" t="s">
        <v>39</v>
      </c>
      <c r="F300" s="137" t="s">
        <v>621</v>
      </c>
    </row>
    <row r="301" spans="1:7" ht="51.75" hidden="1" thickBot="1" x14ac:dyDescent="0.3">
      <c r="A301" s="42" t="str">
        <f t="shared" si="14"/>
        <v>S_II</v>
      </c>
      <c r="B301" s="43" t="str">
        <f>B284</f>
        <v>S_II</v>
      </c>
      <c r="C301" s="9"/>
      <c r="D301" s="22" t="s">
        <v>622</v>
      </c>
      <c r="E301" s="6"/>
      <c r="F301" s="10"/>
    </row>
    <row r="302" spans="1:7" ht="15.75" hidden="1" thickBot="1" x14ac:dyDescent="0.3">
      <c r="A302" s="113" t="str">
        <f t="shared" si="14"/>
        <v>S_II</v>
      </c>
      <c r="B302" s="114" t="str">
        <f>B284</f>
        <v>S_II</v>
      </c>
      <c r="C302" s="115"/>
      <c r="D302" s="30"/>
      <c r="E302" s="30"/>
      <c r="F302" s="30"/>
      <c r="G302" s="30"/>
    </row>
    <row r="303" spans="1:7" ht="16.5" hidden="1" thickBot="1" x14ac:dyDescent="0.3">
      <c r="A303" s="42" t="str">
        <f t="shared" si="14"/>
        <v>S_II</v>
      </c>
      <c r="B303" s="56" t="str">
        <f>IF(B304&lt;&gt;B306, IF(AND(B304&lt;&gt;Listen!I287,B306&lt;&gt;Listen!$I$7), CONCATENATE(B304, "; ", B306), IF(B304=Listen!$I$7, B306, B304)), B304)</f>
        <v>nicht anzeigen</v>
      </c>
      <c r="C303" s="58" t="str">
        <f>CONCATENATE(C282,".",2)</f>
        <v>9.2</v>
      </c>
      <c r="D303" s="58"/>
      <c r="E303" s="18" t="s">
        <v>605</v>
      </c>
      <c r="F303" s="36"/>
    </row>
    <row r="304" spans="1:7" ht="15.75" hidden="1" thickBot="1" x14ac:dyDescent="0.3">
      <c r="A304" s="42" t="str">
        <f t="shared" si="14"/>
        <v>S_II</v>
      </c>
      <c r="B304" s="54" t="s">
        <v>215</v>
      </c>
      <c r="C304" s="58" t="str">
        <f>CONCATENATE(C282,".",2,".",1)</f>
        <v>9.2.1</v>
      </c>
      <c r="D304" s="58"/>
      <c r="E304" s="15" t="s">
        <v>606</v>
      </c>
      <c r="F304" s="136" t="s">
        <v>44</v>
      </c>
    </row>
    <row r="305" spans="1:7" ht="15.75" hidden="1" thickBot="1" x14ac:dyDescent="0.3">
      <c r="A305" s="42" t="str">
        <f t="shared" si="14"/>
        <v>S_II</v>
      </c>
      <c r="B305" s="51" t="str">
        <f>B304</f>
        <v>nicht anzeigen</v>
      </c>
      <c r="C305" s="58" t="str">
        <f>CONCATENATE(C282,".",2,".",2)</f>
        <v>9.2.2</v>
      </c>
      <c r="D305" s="58"/>
      <c r="E305" s="15" t="s">
        <v>607</v>
      </c>
      <c r="F305" s="136" t="s">
        <v>44</v>
      </c>
    </row>
    <row r="306" spans="1:7" ht="15.75" hidden="1" thickBot="1" x14ac:dyDescent="0.3">
      <c r="A306" s="42" t="str">
        <f t="shared" si="14"/>
        <v>S_II</v>
      </c>
      <c r="B306" s="55" t="str">
        <f>IF(ISERROR(FIND(Listen!$I$2,A282)),Listen!$I$7,IF(ISERROR(FIND(Listen!$I$2,B304)),Listen!$I$2,Listen!$I$7))</f>
        <v>nicht anzeigen</v>
      </c>
      <c r="C306" s="58" t="str">
        <f>CONCATENATE(C282,".",2,".",3)</f>
        <v>9.2.3</v>
      </c>
      <c r="D306" s="58"/>
      <c r="E306" s="15" t="s">
        <v>612</v>
      </c>
      <c r="F306" s="136" t="s">
        <v>44</v>
      </c>
    </row>
    <row r="307" spans="1:7" ht="51.75" hidden="1" thickBot="1" x14ac:dyDescent="0.3">
      <c r="A307" s="42" t="str">
        <f t="shared" si="14"/>
        <v>S_II</v>
      </c>
      <c r="B307" s="47" t="str">
        <f>B303</f>
        <v>nicht anzeigen</v>
      </c>
      <c r="C307" s="9"/>
      <c r="D307" s="23" t="s">
        <v>316</v>
      </c>
      <c r="E307" s="7"/>
    </row>
    <row r="308" spans="1:7" ht="15.75" hidden="1" thickBot="1" x14ac:dyDescent="0.3">
      <c r="A308" s="113" t="str">
        <f t="shared" si="14"/>
        <v>S_II</v>
      </c>
      <c r="B308" s="123" t="str">
        <f>B303</f>
        <v>nicht anzeigen</v>
      </c>
      <c r="C308" s="115"/>
      <c r="D308" s="30"/>
      <c r="E308" s="124"/>
      <c r="F308" s="30"/>
      <c r="G308" s="30"/>
    </row>
    <row r="309" spans="1:7" ht="80.25" hidden="1" thickBot="1" x14ac:dyDescent="0.3">
      <c r="A309" s="42" t="str">
        <f>A308</f>
        <v>S_II</v>
      </c>
      <c r="B309" s="49" t="s">
        <v>215</v>
      </c>
      <c r="C309" s="58" t="str">
        <f>CONCATENATE(C282,".",3,)</f>
        <v>9.3</v>
      </c>
      <c r="D309" s="58"/>
      <c r="E309" s="122" t="s">
        <v>688</v>
      </c>
      <c r="F309" s="73"/>
      <c r="G309" s="14" t="str">
        <f>CONCATENATE(COUNTIF(G311:G320,Listen!$C$3)+COUNTIF(G311:G320,Listen!$C$4)+COUNTIF(G311:G320,Listen!$C$5)," bewertete Maßnahmen")</f>
        <v>0 bewertete Maßnahmen</v>
      </c>
    </row>
    <row r="310" spans="1:7" ht="28.5" hidden="1" thickBot="1" x14ac:dyDescent="0.3">
      <c r="A310" s="42" t="str">
        <f t="shared" si="14"/>
        <v>S_II</v>
      </c>
      <c r="B310" s="45" t="str">
        <f t="shared" si="14"/>
        <v>nicht anzeigen</v>
      </c>
      <c r="C310" s="9"/>
      <c r="D310" s="58"/>
      <c r="E310" s="25" t="s">
        <v>55</v>
      </c>
      <c r="F310" s="25" t="s">
        <v>528</v>
      </c>
      <c r="G310" s="118" t="s">
        <v>609</v>
      </c>
    </row>
    <row r="311" spans="1:7" ht="24.75" hidden="1" thickBot="1" x14ac:dyDescent="0.3">
      <c r="A311" s="42" t="str">
        <f>A310</f>
        <v>S_II</v>
      </c>
      <c r="B311" s="45" t="str">
        <f>B310</f>
        <v>nicht anzeigen</v>
      </c>
      <c r="C311" s="111"/>
      <c r="D311" s="121" t="s">
        <v>594</v>
      </c>
      <c r="E311" s="7" t="s">
        <v>604</v>
      </c>
      <c r="F311" s="135" t="s">
        <v>44</v>
      </c>
      <c r="G311" s="135" t="s">
        <v>44</v>
      </c>
    </row>
    <row r="312" spans="1:7" ht="24.75" hidden="1" thickBot="1" x14ac:dyDescent="0.3">
      <c r="A312" s="42" t="str">
        <f t="shared" ref="A312:B321" si="15">A311</f>
        <v>S_II</v>
      </c>
      <c r="B312" s="45" t="str">
        <f t="shared" si="15"/>
        <v>nicht anzeigen</v>
      </c>
      <c r="C312" s="111"/>
      <c r="D312" s="121" t="s">
        <v>594</v>
      </c>
      <c r="E312" s="7" t="s">
        <v>603</v>
      </c>
      <c r="F312" s="135"/>
      <c r="G312" s="135"/>
    </row>
    <row r="313" spans="1:7" ht="15.75" hidden="1" thickBot="1" x14ac:dyDescent="0.3">
      <c r="A313" s="42" t="str">
        <f t="shared" si="15"/>
        <v>S_II</v>
      </c>
      <c r="B313" s="45" t="str">
        <f t="shared" si="15"/>
        <v>nicht anzeigen</v>
      </c>
      <c r="C313" s="8"/>
      <c r="D313" s="58"/>
      <c r="E313" s="7"/>
      <c r="F313" s="135"/>
      <c r="G313" s="135"/>
    </row>
    <row r="314" spans="1:7" ht="15.75" hidden="1" thickBot="1" x14ac:dyDescent="0.3">
      <c r="A314" s="42" t="str">
        <f t="shared" si="15"/>
        <v>S_II</v>
      </c>
      <c r="B314" s="45" t="str">
        <f t="shared" si="15"/>
        <v>nicht anzeigen</v>
      </c>
      <c r="C314" s="8"/>
      <c r="D314" s="58"/>
      <c r="E314" s="7"/>
      <c r="F314" s="135"/>
      <c r="G314" s="135"/>
    </row>
    <row r="315" spans="1:7" ht="15.75" hidden="1" thickBot="1" x14ac:dyDescent="0.3">
      <c r="A315" s="42" t="str">
        <f t="shared" si="15"/>
        <v>S_II</v>
      </c>
      <c r="B315" s="45" t="str">
        <f t="shared" si="15"/>
        <v>nicht anzeigen</v>
      </c>
      <c r="C315" s="8"/>
      <c r="D315" s="58"/>
      <c r="E315" s="7"/>
      <c r="F315" s="135"/>
      <c r="G315" s="135"/>
    </row>
    <row r="316" spans="1:7" ht="15.75" hidden="1" thickBot="1" x14ac:dyDescent="0.3">
      <c r="A316" s="42" t="str">
        <f t="shared" si="15"/>
        <v>S_II</v>
      </c>
      <c r="B316" s="45" t="str">
        <f t="shared" si="15"/>
        <v>nicht anzeigen</v>
      </c>
      <c r="C316" s="8"/>
      <c r="D316" s="58"/>
      <c r="E316" s="7"/>
      <c r="F316" s="135"/>
      <c r="G316" s="135"/>
    </row>
    <row r="317" spans="1:7" ht="15.75" hidden="1" thickBot="1" x14ac:dyDescent="0.3">
      <c r="A317" s="42" t="str">
        <f t="shared" si="15"/>
        <v>S_II</v>
      </c>
      <c r="B317" s="45" t="str">
        <f t="shared" si="15"/>
        <v>nicht anzeigen</v>
      </c>
      <c r="C317" s="8"/>
      <c r="D317" s="58"/>
      <c r="E317" s="7"/>
      <c r="F317" s="135"/>
      <c r="G317" s="135"/>
    </row>
    <row r="318" spans="1:7" ht="15.75" hidden="1" thickBot="1" x14ac:dyDescent="0.3">
      <c r="A318" s="42" t="str">
        <f t="shared" si="15"/>
        <v>S_II</v>
      </c>
      <c r="B318" s="45" t="str">
        <f t="shared" si="15"/>
        <v>nicht anzeigen</v>
      </c>
      <c r="C318" s="8"/>
      <c r="D318" s="58"/>
      <c r="E318" s="7"/>
      <c r="F318" s="135"/>
      <c r="G318" s="135"/>
    </row>
    <row r="319" spans="1:7" ht="15.75" hidden="1" thickBot="1" x14ac:dyDescent="0.3">
      <c r="A319" s="42" t="str">
        <f t="shared" si="15"/>
        <v>S_II</v>
      </c>
      <c r="B319" s="45" t="str">
        <f t="shared" si="15"/>
        <v>nicht anzeigen</v>
      </c>
      <c r="C319" s="8"/>
      <c r="D319" s="58"/>
      <c r="E319" s="7"/>
      <c r="F319" s="135"/>
      <c r="G319" s="135"/>
    </row>
    <row r="320" spans="1:7" ht="15.75" hidden="1" thickBot="1" x14ac:dyDescent="0.3">
      <c r="A320" s="42" t="str">
        <f t="shared" si="15"/>
        <v>S_II</v>
      </c>
      <c r="B320" s="45" t="str">
        <f t="shared" si="15"/>
        <v>nicht anzeigen</v>
      </c>
      <c r="C320" s="8"/>
      <c r="D320" s="58"/>
      <c r="E320" s="7"/>
      <c r="F320" s="135"/>
      <c r="G320" s="135"/>
    </row>
    <row r="321" spans="1:7" ht="15.75" hidden="1" thickBot="1" x14ac:dyDescent="0.3">
      <c r="A321" s="42" t="str">
        <f t="shared" si="15"/>
        <v>S_II</v>
      </c>
      <c r="B321" s="44" t="str">
        <f>A282</f>
        <v>S_II</v>
      </c>
      <c r="C321" s="9"/>
      <c r="D321" s="10"/>
      <c r="E321" s="10"/>
      <c r="F321" s="10"/>
    </row>
    <row r="322" spans="1:7" ht="21.75" hidden="1" thickBot="1" x14ac:dyDescent="0.3">
      <c r="A322" s="50" t="s">
        <v>201</v>
      </c>
      <c r="B322" s="42" t="str">
        <f>A322</f>
        <v>S_II</v>
      </c>
      <c r="C322" s="57">
        <v>10</v>
      </c>
      <c r="D322" s="169" t="s">
        <v>402</v>
      </c>
      <c r="E322" s="168"/>
      <c r="F322" s="168"/>
      <c r="G322" s="89"/>
    </row>
    <row r="323" spans="1:7" ht="17.25" hidden="1" thickTop="1" thickBot="1" x14ac:dyDescent="0.3">
      <c r="A323" s="113" t="str">
        <f>A322</f>
        <v>S_II</v>
      </c>
      <c r="B323" s="42" t="str">
        <f>B322</f>
        <v>S_II</v>
      </c>
      <c r="C323" s="9"/>
      <c r="D323" s="11"/>
      <c r="E323" s="12"/>
      <c r="F323" s="12"/>
      <c r="G323" s="19" t="s">
        <v>51</v>
      </c>
    </row>
    <row r="324" spans="1:7" ht="32.25" hidden="1" thickBot="1" x14ac:dyDescent="0.3">
      <c r="A324" s="42" t="str">
        <f t="shared" ref="A324:B350" si="16">A323</f>
        <v>S_II</v>
      </c>
      <c r="B324" s="48" t="s">
        <v>201</v>
      </c>
      <c r="C324" s="58" t="str">
        <f>CONCATENATE(C322,".",1)</f>
        <v>10.1</v>
      </c>
      <c r="D324" s="58"/>
      <c r="E324" s="18" t="s">
        <v>623</v>
      </c>
      <c r="F324" s="117" t="str">
        <f>CONCATENATE(ROUND(F337/1680,2)," VBÄ")</f>
        <v>0 VBÄ</v>
      </c>
      <c r="G324" s="14"/>
    </row>
    <row r="325" spans="1:7" ht="15.75" hidden="1" thickBot="1" x14ac:dyDescent="0.3">
      <c r="A325" s="42" t="str">
        <f t="shared" si="16"/>
        <v>S_II</v>
      </c>
      <c r="B325" s="43" t="str">
        <f>IF(E325="",Listen!$I$7,B324)</f>
        <v>S_II</v>
      </c>
      <c r="C325" s="8"/>
      <c r="D325" s="59"/>
      <c r="E325" s="166" t="s">
        <v>24</v>
      </c>
      <c r="F325" s="167" t="s">
        <v>596</v>
      </c>
      <c r="G325" s="32"/>
    </row>
    <row r="326" spans="1:7" ht="15.75" hidden="1" thickBot="1" x14ac:dyDescent="0.3">
      <c r="A326" s="113" t="str">
        <f t="shared" si="16"/>
        <v>S_II</v>
      </c>
      <c r="B326" s="114" t="str">
        <f>IF(E326="",Listen!$I$7,B325)</f>
        <v>S_II</v>
      </c>
      <c r="C326" s="115"/>
      <c r="D326" s="134"/>
      <c r="E326" s="112" t="s">
        <v>598</v>
      </c>
      <c r="F326" s="117" t="s">
        <v>597</v>
      </c>
      <c r="G326" s="119"/>
    </row>
    <row r="327" spans="1:7" ht="15.75" hidden="1" thickBot="1" x14ac:dyDescent="0.3">
      <c r="A327" s="42" t="str">
        <f t="shared" si="16"/>
        <v>S_II</v>
      </c>
      <c r="B327" s="43" t="s">
        <v>201</v>
      </c>
      <c r="C327" s="60" t="str">
        <f>CONCATENATE(C324,".",1)</f>
        <v>10.1.1</v>
      </c>
      <c r="D327" s="180">
        <v>1</v>
      </c>
      <c r="E327" s="15" t="s">
        <v>305</v>
      </c>
      <c r="F327" s="100" t="s">
        <v>620</v>
      </c>
      <c r="G327" s="120" t="s">
        <v>202</v>
      </c>
    </row>
    <row r="328" spans="1:7" ht="15.75" hidden="1" thickBot="1" x14ac:dyDescent="0.3">
      <c r="A328" s="42" t="str">
        <f t="shared" si="16"/>
        <v>S_II</v>
      </c>
      <c r="B328" s="43" t="s">
        <v>201</v>
      </c>
      <c r="C328" s="60" t="str">
        <f>CONCATENATE(C324,".",2)</f>
        <v>10.1.2</v>
      </c>
      <c r="D328" s="180">
        <v>2</v>
      </c>
      <c r="E328" s="16" t="s">
        <v>27</v>
      </c>
      <c r="F328" s="100" t="s">
        <v>620</v>
      </c>
      <c r="G328" s="120" t="s">
        <v>29</v>
      </c>
    </row>
    <row r="329" spans="1:7" ht="15.75" hidden="1" thickBot="1" x14ac:dyDescent="0.3">
      <c r="A329" s="42" t="str">
        <f t="shared" si="16"/>
        <v>S_II</v>
      </c>
      <c r="B329" s="43" t="s">
        <v>201</v>
      </c>
      <c r="C329" s="60" t="str">
        <f>CONCATENATE(C324,".",3)</f>
        <v>10.1.3</v>
      </c>
      <c r="D329" s="180">
        <v>3</v>
      </c>
      <c r="E329" s="15" t="s">
        <v>25</v>
      </c>
      <c r="F329" s="100" t="s">
        <v>620</v>
      </c>
      <c r="G329" s="120" t="s">
        <v>29</v>
      </c>
    </row>
    <row r="330" spans="1:7" ht="15.75" hidden="1" thickBot="1" x14ac:dyDescent="0.3">
      <c r="A330" s="42" t="str">
        <f t="shared" si="16"/>
        <v>S_II</v>
      </c>
      <c r="B330" s="43" t="s">
        <v>201</v>
      </c>
      <c r="C330" s="60" t="str">
        <f>CONCATENATE(C324,".",4)</f>
        <v>10.1.4</v>
      </c>
      <c r="D330" s="180">
        <v>4</v>
      </c>
      <c r="E330" s="15" t="s">
        <v>26</v>
      </c>
      <c r="F330" s="100" t="s">
        <v>620</v>
      </c>
      <c r="G330" s="120" t="s">
        <v>29</v>
      </c>
    </row>
    <row r="331" spans="1:7" ht="15.75" hidden="1" thickBot="1" x14ac:dyDescent="0.3">
      <c r="A331" s="42" t="str">
        <f t="shared" si="16"/>
        <v>S_II</v>
      </c>
      <c r="B331" s="43" t="s">
        <v>201</v>
      </c>
      <c r="C331" s="60" t="str">
        <f>CONCATENATE(C324,".",5)</f>
        <v>10.1.5</v>
      </c>
      <c r="D331" s="180">
        <v>5</v>
      </c>
      <c r="E331" s="15" t="s">
        <v>658</v>
      </c>
      <c r="F331" s="100" t="s">
        <v>620</v>
      </c>
      <c r="G331" s="120" t="s">
        <v>202</v>
      </c>
    </row>
    <row r="332" spans="1:7" ht="15.75" hidden="1" thickBot="1" x14ac:dyDescent="0.3">
      <c r="A332" s="42" t="str">
        <f t="shared" si="16"/>
        <v>S_II</v>
      </c>
      <c r="B332" s="43" t="s">
        <v>201</v>
      </c>
      <c r="C332" s="60" t="str">
        <f>CONCATENATE(C324,".",6)</f>
        <v>10.1.6</v>
      </c>
      <c r="D332" s="180">
        <v>6</v>
      </c>
      <c r="E332" s="15" t="s">
        <v>659</v>
      </c>
      <c r="F332" s="100" t="s">
        <v>620</v>
      </c>
      <c r="G332" s="120" t="s">
        <v>29</v>
      </c>
    </row>
    <row r="333" spans="1:7" ht="15.75" hidden="1" thickBot="1" x14ac:dyDescent="0.3">
      <c r="A333" s="42" t="str">
        <f t="shared" si="16"/>
        <v>S_II</v>
      </c>
      <c r="B333" s="43" t="s">
        <v>215</v>
      </c>
      <c r="C333" s="60" t="str">
        <f>CONCATENATE(C324,".",7)</f>
        <v>10.1.7</v>
      </c>
      <c r="D333" s="180">
        <v>7</v>
      </c>
      <c r="E333" s="15"/>
      <c r="F333" s="100" t="s">
        <v>620</v>
      </c>
      <c r="G333" s="120"/>
    </row>
    <row r="334" spans="1:7" ht="15.75" hidden="1" thickBot="1" x14ac:dyDescent="0.3">
      <c r="A334" s="42" t="str">
        <f t="shared" si="16"/>
        <v>S_II</v>
      </c>
      <c r="B334" s="43" t="s">
        <v>215</v>
      </c>
      <c r="C334" s="60" t="str">
        <f>CONCATENATE(C324,".",8)</f>
        <v>10.1.8</v>
      </c>
      <c r="D334" s="180">
        <v>8</v>
      </c>
      <c r="E334" s="15"/>
      <c r="F334" s="100" t="s">
        <v>620</v>
      </c>
      <c r="G334" s="120"/>
    </row>
    <row r="335" spans="1:7" ht="15.75" hidden="1" thickBot="1" x14ac:dyDescent="0.3">
      <c r="A335" s="42" t="str">
        <f>A334</f>
        <v>S_II</v>
      </c>
      <c r="B335" s="43" t="s">
        <v>215</v>
      </c>
      <c r="C335" s="60" t="str">
        <f>CONCATENATE(C324,".",9)</f>
        <v>10.1.9</v>
      </c>
      <c r="D335" s="180">
        <v>9</v>
      </c>
      <c r="E335" s="15"/>
      <c r="F335" s="100" t="s">
        <v>620</v>
      </c>
      <c r="G335" s="120"/>
    </row>
    <row r="336" spans="1:7" ht="15.75" hidden="1" thickBot="1" x14ac:dyDescent="0.3">
      <c r="A336" s="42" t="str">
        <f t="shared" si="16"/>
        <v>S_II</v>
      </c>
      <c r="B336" s="43" t="s">
        <v>215</v>
      </c>
      <c r="C336" s="60" t="str">
        <f>CONCATENATE(C324,".",10)</f>
        <v>10.1.10</v>
      </c>
      <c r="D336" s="180">
        <v>10</v>
      </c>
      <c r="E336" s="33"/>
      <c r="F336" s="100" t="s">
        <v>620</v>
      </c>
      <c r="G336" s="120"/>
    </row>
    <row r="337" spans="1:7" ht="15.75" hidden="1" thickBot="1" x14ac:dyDescent="0.3">
      <c r="A337" s="113" t="str">
        <f t="shared" si="16"/>
        <v>S_II</v>
      </c>
      <c r="B337" s="114" t="str">
        <f>B324</f>
        <v>S_II</v>
      </c>
      <c r="C337" s="115"/>
      <c r="D337" s="29"/>
      <c r="E337" s="125" t="s">
        <v>523</v>
      </c>
      <c r="F337" s="126">
        <f>SUM(F327:F336)</f>
        <v>0</v>
      </c>
      <c r="G337" s="30"/>
    </row>
    <row r="338" spans="1:7" ht="15.75" hidden="1" thickBot="1" x14ac:dyDescent="0.3">
      <c r="A338" s="42" t="str">
        <f t="shared" si="16"/>
        <v>S_II</v>
      </c>
      <c r="B338" s="46" t="str">
        <f>IF(OR(B324=Listen!$I$5,B324=Listen!$I$3), Listen!$I$5, IF(OR(B324=Listen!$I$6, B324=Listen!$I$4), Listen!$I$6, Listen!$I$7))</f>
        <v>S_II</v>
      </c>
      <c r="C338" s="9"/>
      <c r="D338" s="30"/>
      <c r="E338" s="164" t="s">
        <v>35</v>
      </c>
      <c r="F338" s="165" t="s">
        <v>49</v>
      </c>
    </row>
    <row r="339" spans="1:7" ht="15.75" hidden="1" thickBot="1" x14ac:dyDescent="0.3">
      <c r="A339" s="42" t="str">
        <f t="shared" si="16"/>
        <v>S_II</v>
      </c>
      <c r="B339" s="46" t="str">
        <f>IF(OR(B325=Listen!$I$5,B325=Listen!$I$3), Listen!$I$5, IF(OR(B325=Listen!$I$6, B325=Listen!$I$4), Listen!$I$6, Listen!$I$7))</f>
        <v>S_II</v>
      </c>
      <c r="C339" s="9"/>
      <c r="D339" s="28" t="s">
        <v>36</v>
      </c>
      <c r="E339" s="20" t="s">
        <v>38</v>
      </c>
      <c r="F339" s="137" t="s">
        <v>621</v>
      </c>
    </row>
    <row r="340" spans="1:7" ht="15.75" hidden="1" thickBot="1" x14ac:dyDescent="0.3">
      <c r="A340" s="42" t="str">
        <f t="shared" si="16"/>
        <v>S_II</v>
      </c>
      <c r="B340" s="46" t="str">
        <f>IF(OR(B326=Listen!$I$5,B326=Listen!$I$3), Listen!$I$5, IF(OR(B326=Listen!$I$6, B326=Listen!$I$4), Listen!$I$6, Listen!$I$7))</f>
        <v>S_II</v>
      </c>
      <c r="C340" s="9"/>
      <c r="D340" s="28" t="s">
        <v>36</v>
      </c>
      <c r="E340" s="17" t="s">
        <v>39</v>
      </c>
      <c r="F340" s="137" t="s">
        <v>621</v>
      </c>
    </row>
    <row r="341" spans="1:7" ht="51.75" hidden="1" thickBot="1" x14ac:dyDescent="0.3">
      <c r="A341" s="42" t="str">
        <f t="shared" si="16"/>
        <v>S_II</v>
      </c>
      <c r="B341" s="43" t="str">
        <f>B324</f>
        <v>S_II</v>
      </c>
      <c r="C341" s="9"/>
      <c r="D341" s="22" t="s">
        <v>622</v>
      </c>
      <c r="E341" s="6"/>
      <c r="F341" s="10"/>
    </row>
    <row r="342" spans="1:7" ht="15.75" hidden="1" thickBot="1" x14ac:dyDescent="0.3">
      <c r="A342" s="113" t="str">
        <f t="shared" si="16"/>
        <v>S_II</v>
      </c>
      <c r="B342" s="114" t="str">
        <f>B324</f>
        <v>S_II</v>
      </c>
      <c r="C342" s="115"/>
      <c r="D342" s="30"/>
      <c r="E342" s="30"/>
      <c r="F342" s="30"/>
      <c r="G342" s="30"/>
    </row>
    <row r="343" spans="1:7" ht="16.5" hidden="1" thickBot="1" x14ac:dyDescent="0.3">
      <c r="A343" s="42" t="str">
        <f t="shared" si="16"/>
        <v>S_II</v>
      </c>
      <c r="B343" s="56" t="str">
        <f>IF(B344&lt;&gt;B346, IF(AND(B344&lt;&gt;Listen!I327,B346&lt;&gt;Listen!$I$7), CONCATENATE(B344, "; ", B346), IF(B344=Listen!$I$7, B346, B344)), B344)</f>
        <v>nicht anzeigen</v>
      </c>
      <c r="C343" s="58" t="str">
        <f>CONCATENATE(C322,".",2)</f>
        <v>10.2</v>
      </c>
      <c r="D343" s="58"/>
      <c r="E343" s="18" t="s">
        <v>605</v>
      </c>
      <c r="F343" s="36"/>
    </row>
    <row r="344" spans="1:7" ht="15.75" hidden="1" thickBot="1" x14ac:dyDescent="0.3">
      <c r="A344" s="42" t="str">
        <f t="shared" si="16"/>
        <v>S_II</v>
      </c>
      <c r="B344" s="54" t="s">
        <v>215</v>
      </c>
      <c r="C344" s="58" t="str">
        <f>CONCATENATE(C322,".",2,".",1)</f>
        <v>10.2.1</v>
      </c>
      <c r="D344" s="58"/>
      <c r="E344" s="15" t="s">
        <v>606</v>
      </c>
      <c r="F344" s="136" t="s">
        <v>44</v>
      </c>
    </row>
    <row r="345" spans="1:7" ht="15.75" hidden="1" thickBot="1" x14ac:dyDescent="0.3">
      <c r="A345" s="42" t="str">
        <f t="shared" si="16"/>
        <v>S_II</v>
      </c>
      <c r="B345" s="51" t="str">
        <f>B344</f>
        <v>nicht anzeigen</v>
      </c>
      <c r="C345" s="58" t="str">
        <f>CONCATENATE(C322,".",2,".",2)</f>
        <v>10.2.2</v>
      </c>
      <c r="D345" s="58"/>
      <c r="E345" s="15" t="s">
        <v>607</v>
      </c>
      <c r="F345" s="136" t="s">
        <v>44</v>
      </c>
    </row>
    <row r="346" spans="1:7" ht="15.75" hidden="1" thickBot="1" x14ac:dyDescent="0.3">
      <c r="A346" s="42" t="str">
        <f t="shared" si="16"/>
        <v>S_II</v>
      </c>
      <c r="B346" s="55" t="str">
        <f>IF(ISERROR(FIND(Listen!$I$2,A322)),Listen!$I$7,IF(ISERROR(FIND(Listen!$I$2,B344)),Listen!$I$2,Listen!$I$7))</f>
        <v>nicht anzeigen</v>
      </c>
      <c r="C346" s="58" t="str">
        <f>CONCATENATE(C322,".",2,".",3)</f>
        <v>10.2.3</v>
      </c>
      <c r="D346" s="58"/>
      <c r="E346" s="15" t="s">
        <v>612</v>
      </c>
      <c r="F346" s="136" t="s">
        <v>44</v>
      </c>
    </row>
    <row r="347" spans="1:7" ht="51.75" hidden="1" thickBot="1" x14ac:dyDescent="0.3">
      <c r="A347" s="42" t="str">
        <f t="shared" si="16"/>
        <v>S_II</v>
      </c>
      <c r="B347" s="47" t="str">
        <f>B343</f>
        <v>nicht anzeigen</v>
      </c>
      <c r="C347" s="9"/>
      <c r="D347" s="23" t="s">
        <v>316</v>
      </c>
      <c r="E347" s="7"/>
    </row>
    <row r="348" spans="1:7" ht="15.75" hidden="1" thickBot="1" x14ac:dyDescent="0.3">
      <c r="A348" s="113" t="str">
        <f t="shared" si="16"/>
        <v>S_II</v>
      </c>
      <c r="B348" s="123" t="str">
        <f>B343</f>
        <v>nicht anzeigen</v>
      </c>
      <c r="C348" s="115"/>
      <c r="D348" s="30"/>
      <c r="E348" s="124"/>
      <c r="F348" s="30"/>
      <c r="G348" s="30"/>
    </row>
    <row r="349" spans="1:7" ht="80.25" hidden="1" thickBot="1" x14ac:dyDescent="0.3">
      <c r="A349" s="42" t="str">
        <f>A348</f>
        <v>S_II</v>
      </c>
      <c r="B349" s="49" t="s">
        <v>215</v>
      </c>
      <c r="C349" s="58" t="str">
        <f>CONCATENATE(C322,".",3,)</f>
        <v>10.3</v>
      </c>
      <c r="D349" s="58"/>
      <c r="E349" s="122" t="s">
        <v>688</v>
      </c>
      <c r="F349" s="73"/>
      <c r="G349" s="14" t="str">
        <f>CONCATENATE(COUNTIF(G351:G360,Listen!$C$3)+COUNTIF(G351:G360,Listen!$C$4)+COUNTIF(G351:G360,Listen!$C$5)," bewertete Maßnahmen")</f>
        <v>0 bewertete Maßnahmen</v>
      </c>
    </row>
    <row r="350" spans="1:7" ht="28.5" hidden="1" thickBot="1" x14ac:dyDescent="0.3">
      <c r="A350" s="42" t="str">
        <f t="shared" si="16"/>
        <v>S_II</v>
      </c>
      <c r="B350" s="45" t="str">
        <f t="shared" si="16"/>
        <v>nicht anzeigen</v>
      </c>
      <c r="C350" s="9"/>
      <c r="D350" s="58"/>
      <c r="E350" s="25" t="s">
        <v>55</v>
      </c>
      <c r="F350" s="25" t="s">
        <v>528</v>
      </c>
      <c r="G350" s="118" t="s">
        <v>609</v>
      </c>
    </row>
    <row r="351" spans="1:7" ht="24.75" hidden="1" thickBot="1" x14ac:dyDescent="0.3">
      <c r="A351" s="42" t="str">
        <f>A350</f>
        <v>S_II</v>
      </c>
      <c r="B351" s="45" t="str">
        <f>B350</f>
        <v>nicht anzeigen</v>
      </c>
      <c r="C351" s="111"/>
      <c r="D351" s="121" t="s">
        <v>594</v>
      </c>
      <c r="E351" s="7" t="s">
        <v>604</v>
      </c>
      <c r="F351" s="135" t="s">
        <v>44</v>
      </c>
      <c r="G351" s="135" t="s">
        <v>44</v>
      </c>
    </row>
    <row r="352" spans="1:7" ht="24.75" hidden="1" thickBot="1" x14ac:dyDescent="0.3">
      <c r="A352" s="42" t="str">
        <f t="shared" ref="A352:B361" si="17">A351</f>
        <v>S_II</v>
      </c>
      <c r="B352" s="45" t="str">
        <f t="shared" si="17"/>
        <v>nicht anzeigen</v>
      </c>
      <c r="C352" s="111"/>
      <c r="D352" s="121" t="s">
        <v>594</v>
      </c>
      <c r="E352" s="7" t="s">
        <v>603</v>
      </c>
      <c r="F352" s="135"/>
      <c r="G352" s="135"/>
    </row>
    <row r="353" spans="1:7" ht="15.75" hidden="1" thickBot="1" x14ac:dyDescent="0.3">
      <c r="A353" s="42" t="str">
        <f t="shared" si="17"/>
        <v>S_II</v>
      </c>
      <c r="B353" s="45" t="str">
        <f t="shared" si="17"/>
        <v>nicht anzeigen</v>
      </c>
      <c r="C353" s="8"/>
      <c r="D353" s="58"/>
      <c r="E353" s="7"/>
      <c r="F353" s="135"/>
      <c r="G353" s="135"/>
    </row>
    <row r="354" spans="1:7" ht="15.75" hidden="1" thickBot="1" x14ac:dyDescent="0.3">
      <c r="A354" s="42" t="str">
        <f t="shared" si="17"/>
        <v>S_II</v>
      </c>
      <c r="B354" s="45" t="str">
        <f t="shared" si="17"/>
        <v>nicht anzeigen</v>
      </c>
      <c r="C354" s="8"/>
      <c r="D354" s="58"/>
      <c r="E354" s="7"/>
      <c r="F354" s="135"/>
      <c r="G354" s="135"/>
    </row>
    <row r="355" spans="1:7" ht="15.75" hidden="1" thickBot="1" x14ac:dyDescent="0.3">
      <c r="A355" s="42" t="str">
        <f t="shared" si="17"/>
        <v>S_II</v>
      </c>
      <c r="B355" s="45" t="str">
        <f t="shared" si="17"/>
        <v>nicht anzeigen</v>
      </c>
      <c r="C355" s="8"/>
      <c r="D355" s="58"/>
      <c r="E355" s="7"/>
      <c r="F355" s="135"/>
      <c r="G355" s="135"/>
    </row>
    <row r="356" spans="1:7" ht="15.75" hidden="1" thickBot="1" x14ac:dyDescent="0.3">
      <c r="A356" s="42" t="str">
        <f t="shared" si="17"/>
        <v>S_II</v>
      </c>
      <c r="B356" s="45" t="str">
        <f t="shared" si="17"/>
        <v>nicht anzeigen</v>
      </c>
      <c r="C356" s="8"/>
      <c r="D356" s="58"/>
      <c r="E356" s="7"/>
      <c r="F356" s="135"/>
      <c r="G356" s="135"/>
    </row>
    <row r="357" spans="1:7" ht="15.75" hidden="1" thickBot="1" x14ac:dyDescent="0.3">
      <c r="A357" s="42" t="str">
        <f t="shared" si="17"/>
        <v>S_II</v>
      </c>
      <c r="B357" s="45" t="str">
        <f t="shared" si="17"/>
        <v>nicht anzeigen</v>
      </c>
      <c r="C357" s="8"/>
      <c r="D357" s="58"/>
      <c r="E357" s="7"/>
      <c r="F357" s="135"/>
      <c r="G357" s="135"/>
    </row>
    <row r="358" spans="1:7" ht="15.75" hidden="1" thickBot="1" x14ac:dyDescent="0.3">
      <c r="A358" s="42" t="str">
        <f t="shared" si="17"/>
        <v>S_II</v>
      </c>
      <c r="B358" s="45" t="str">
        <f t="shared" si="17"/>
        <v>nicht anzeigen</v>
      </c>
      <c r="C358" s="8"/>
      <c r="D358" s="58"/>
      <c r="E358" s="7"/>
      <c r="F358" s="135"/>
      <c r="G358" s="135"/>
    </row>
    <row r="359" spans="1:7" ht="15.75" hidden="1" thickBot="1" x14ac:dyDescent="0.3">
      <c r="A359" s="42" t="str">
        <f t="shared" si="17"/>
        <v>S_II</v>
      </c>
      <c r="B359" s="45" t="str">
        <f t="shared" si="17"/>
        <v>nicht anzeigen</v>
      </c>
      <c r="C359" s="8"/>
      <c r="D359" s="58"/>
      <c r="E359" s="7"/>
      <c r="F359" s="135"/>
      <c r="G359" s="135"/>
    </row>
    <row r="360" spans="1:7" ht="15.75" hidden="1" thickBot="1" x14ac:dyDescent="0.3">
      <c r="A360" s="42" t="str">
        <f t="shared" si="17"/>
        <v>S_II</v>
      </c>
      <c r="B360" s="45" t="str">
        <f t="shared" si="17"/>
        <v>nicht anzeigen</v>
      </c>
      <c r="C360" s="8"/>
      <c r="D360" s="58"/>
      <c r="E360" s="7"/>
      <c r="F360" s="135"/>
      <c r="G360" s="135"/>
    </row>
    <row r="361" spans="1:7" ht="15.75" hidden="1" thickBot="1" x14ac:dyDescent="0.3">
      <c r="A361" s="42" t="str">
        <f t="shared" si="17"/>
        <v>S_II</v>
      </c>
      <c r="B361" s="44" t="str">
        <f>A322</f>
        <v>S_II</v>
      </c>
      <c r="C361" s="9"/>
      <c r="D361" s="10"/>
      <c r="E361" s="10"/>
      <c r="F361" s="10"/>
    </row>
    <row r="362" spans="1:7" ht="21.75" hidden="1" thickBot="1" x14ac:dyDescent="0.3">
      <c r="A362" s="50" t="s">
        <v>201</v>
      </c>
      <c r="B362" s="42" t="str">
        <f>A362</f>
        <v>S_II</v>
      </c>
      <c r="C362" s="57">
        <v>11</v>
      </c>
      <c r="D362" s="169" t="s">
        <v>403</v>
      </c>
      <c r="E362" s="168"/>
      <c r="F362" s="168"/>
      <c r="G362" s="89"/>
    </row>
    <row r="363" spans="1:7" ht="17.25" hidden="1" thickTop="1" thickBot="1" x14ac:dyDescent="0.3">
      <c r="A363" s="113" t="str">
        <f>A362</f>
        <v>S_II</v>
      </c>
      <c r="B363" s="42" t="str">
        <f>B362</f>
        <v>S_II</v>
      </c>
      <c r="C363" s="9"/>
      <c r="D363" s="11"/>
      <c r="E363" s="12"/>
      <c r="F363" s="12"/>
      <c r="G363" s="19" t="s">
        <v>51</v>
      </c>
    </row>
    <row r="364" spans="1:7" ht="32.25" hidden="1" thickBot="1" x14ac:dyDescent="0.3">
      <c r="A364" s="42" t="str">
        <f t="shared" ref="A364:B390" si="18">A363</f>
        <v>S_II</v>
      </c>
      <c r="B364" s="48" t="s">
        <v>201</v>
      </c>
      <c r="C364" s="58" t="str">
        <f>CONCATENATE(C362,".",1)</f>
        <v>11.1</v>
      </c>
      <c r="D364" s="58"/>
      <c r="E364" s="18" t="s">
        <v>623</v>
      </c>
      <c r="F364" s="117" t="str">
        <f>CONCATENATE(ROUND(F377/1680,2)," VBÄ")</f>
        <v>0 VBÄ</v>
      </c>
      <c r="G364" s="14"/>
    </row>
    <row r="365" spans="1:7" ht="15.75" hidden="1" thickBot="1" x14ac:dyDescent="0.3">
      <c r="A365" s="42" t="str">
        <f t="shared" si="18"/>
        <v>S_II</v>
      </c>
      <c r="B365" s="43" t="str">
        <f>IF(E365="",Listen!$I$7,B364)</f>
        <v>S_II</v>
      </c>
      <c r="C365" s="8"/>
      <c r="D365" s="59"/>
      <c r="E365" s="166" t="s">
        <v>24</v>
      </c>
      <c r="F365" s="167" t="s">
        <v>596</v>
      </c>
      <c r="G365" s="32"/>
    </row>
    <row r="366" spans="1:7" ht="15.75" hidden="1" thickBot="1" x14ac:dyDescent="0.3">
      <c r="A366" s="113" t="str">
        <f t="shared" si="18"/>
        <v>S_II</v>
      </c>
      <c r="B366" s="114" t="str">
        <f>IF(E366="",Listen!$I$7,B365)</f>
        <v>S_II</v>
      </c>
      <c r="C366" s="115"/>
      <c r="D366" s="134"/>
      <c r="E366" s="112" t="s">
        <v>598</v>
      </c>
      <c r="F366" s="117" t="s">
        <v>597</v>
      </c>
      <c r="G366" s="119"/>
    </row>
    <row r="367" spans="1:7" ht="15.75" hidden="1" thickBot="1" x14ac:dyDescent="0.3">
      <c r="A367" s="42" t="str">
        <f t="shared" si="18"/>
        <v>S_II</v>
      </c>
      <c r="B367" s="43" t="s">
        <v>201</v>
      </c>
      <c r="C367" s="60" t="str">
        <f>CONCATENATE(C364,".",1)</f>
        <v>11.1.1</v>
      </c>
      <c r="D367" s="180">
        <v>1</v>
      </c>
      <c r="E367" s="15" t="s">
        <v>305</v>
      </c>
      <c r="F367" s="100" t="s">
        <v>620</v>
      </c>
      <c r="G367" s="120" t="s">
        <v>202</v>
      </c>
    </row>
    <row r="368" spans="1:7" ht="15.75" hidden="1" thickBot="1" x14ac:dyDescent="0.3">
      <c r="A368" s="42" t="str">
        <f t="shared" si="18"/>
        <v>S_II</v>
      </c>
      <c r="B368" s="43" t="s">
        <v>201</v>
      </c>
      <c r="C368" s="60" t="str">
        <f>CONCATENATE(C364,".",2)</f>
        <v>11.1.2</v>
      </c>
      <c r="D368" s="180">
        <v>2</v>
      </c>
      <c r="E368" s="16" t="s">
        <v>27</v>
      </c>
      <c r="F368" s="100" t="s">
        <v>620</v>
      </c>
      <c r="G368" s="120" t="s">
        <v>29</v>
      </c>
    </row>
    <row r="369" spans="1:7" ht="15.75" hidden="1" thickBot="1" x14ac:dyDescent="0.3">
      <c r="A369" s="42" t="str">
        <f t="shared" si="18"/>
        <v>S_II</v>
      </c>
      <c r="B369" s="43" t="s">
        <v>201</v>
      </c>
      <c r="C369" s="60" t="str">
        <f>CONCATENATE(C364,".",3)</f>
        <v>11.1.3</v>
      </c>
      <c r="D369" s="180">
        <v>3</v>
      </c>
      <c r="E369" s="15" t="s">
        <v>25</v>
      </c>
      <c r="F369" s="100" t="s">
        <v>620</v>
      </c>
      <c r="G369" s="120" t="s">
        <v>29</v>
      </c>
    </row>
    <row r="370" spans="1:7" ht="15.75" hidden="1" thickBot="1" x14ac:dyDescent="0.3">
      <c r="A370" s="42" t="str">
        <f t="shared" si="18"/>
        <v>S_II</v>
      </c>
      <c r="B370" s="43" t="s">
        <v>201</v>
      </c>
      <c r="C370" s="60" t="str">
        <f>CONCATENATE(C364,".",4)</f>
        <v>11.1.4</v>
      </c>
      <c r="D370" s="180">
        <v>4</v>
      </c>
      <c r="E370" s="15" t="s">
        <v>26</v>
      </c>
      <c r="F370" s="100" t="s">
        <v>620</v>
      </c>
      <c r="G370" s="120" t="s">
        <v>29</v>
      </c>
    </row>
    <row r="371" spans="1:7" ht="15.75" hidden="1" thickBot="1" x14ac:dyDescent="0.3">
      <c r="A371" s="42" t="str">
        <f t="shared" si="18"/>
        <v>S_II</v>
      </c>
      <c r="B371" s="43" t="s">
        <v>201</v>
      </c>
      <c r="C371" s="60" t="str">
        <f>CONCATENATE(C364,".",5)</f>
        <v>11.1.5</v>
      </c>
      <c r="D371" s="180">
        <v>5</v>
      </c>
      <c r="E371" s="15" t="s">
        <v>658</v>
      </c>
      <c r="F371" s="100" t="s">
        <v>620</v>
      </c>
      <c r="G371" s="120" t="s">
        <v>202</v>
      </c>
    </row>
    <row r="372" spans="1:7" ht="15.75" hidden="1" thickBot="1" x14ac:dyDescent="0.3">
      <c r="A372" s="42" t="str">
        <f t="shared" si="18"/>
        <v>S_II</v>
      </c>
      <c r="B372" s="43" t="s">
        <v>201</v>
      </c>
      <c r="C372" s="60" t="str">
        <f>CONCATENATE(C364,".",6)</f>
        <v>11.1.6</v>
      </c>
      <c r="D372" s="180">
        <v>6</v>
      </c>
      <c r="E372" s="15" t="s">
        <v>659</v>
      </c>
      <c r="F372" s="100" t="s">
        <v>620</v>
      </c>
      <c r="G372" s="120" t="s">
        <v>29</v>
      </c>
    </row>
    <row r="373" spans="1:7" ht="15.75" hidden="1" thickBot="1" x14ac:dyDescent="0.3">
      <c r="A373" s="42" t="str">
        <f t="shared" si="18"/>
        <v>S_II</v>
      </c>
      <c r="B373" s="43" t="s">
        <v>215</v>
      </c>
      <c r="C373" s="60" t="str">
        <f>CONCATENATE(C364,".",7)</f>
        <v>11.1.7</v>
      </c>
      <c r="D373" s="180">
        <v>7</v>
      </c>
      <c r="E373" s="15"/>
      <c r="F373" s="100" t="s">
        <v>620</v>
      </c>
      <c r="G373" s="120"/>
    </row>
    <row r="374" spans="1:7" ht="15.75" hidden="1" thickBot="1" x14ac:dyDescent="0.3">
      <c r="A374" s="42" t="str">
        <f t="shared" si="18"/>
        <v>S_II</v>
      </c>
      <c r="B374" s="43" t="s">
        <v>215</v>
      </c>
      <c r="C374" s="60" t="str">
        <f>CONCATENATE(C364,".",8)</f>
        <v>11.1.8</v>
      </c>
      <c r="D374" s="180">
        <v>8</v>
      </c>
      <c r="E374" s="15"/>
      <c r="F374" s="100" t="s">
        <v>620</v>
      </c>
      <c r="G374" s="120"/>
    </row>
    <row r="375" spans="1:7" ht="15.75" hidden="1" thickBot="1" x14ac:dyDescent="0.3">
      <c r="A375" s="42" t="str">
        <f>A374</f>
        <v>S_II</v>
      </c>
      <c r="B375" s="43" t="s">
        <v>215</v>
      </c>
      <c r="C375" s="60" t="str">
        <f>CONCATENATE(C364,".",9)</f>
        <v>11.1.9</v>
      </c>
      <c r="D375" s="180">
        <v>9</v>
      </c>
      <c r="E375" s="15"/>
      <c r="F375" s="100" t="s">
        <v>620</v>
      </c>
      <c r="G375" s="120"/>
    </row>
    <row r="376" spans="1:7" ht="15.75" hidden="1" thickBot="1" x14ac:dyDescent="0.3">
      <c r="A376" s="42" t="str">
        <f t="shared" si="18"/>
        <v>S_II</v>
      </c>
      <c r="B376" s="43" t="s">
        <v>215</v>
      </c>
      <c r="C376" s="60" t="str">
        <f>CONCATENATE(C364,".",10)</f>
        <v>11.1.10</v>
      </c>
      <c r="D376" s="180">
        <v>10</v>
      </c>
      <c r="E376" s="33"/>
      <c r="F376" s="100" t="s">
        <v>620</v>
      </c>
      <c r="G376" s="120"/>
    </row>
    <row r="377" spans="1:7" ht="15.75" hidden="1" thickBot="1" x14ac:dyDescent="0.3">
      <c r="A377" s="113" t="str">
        <f t="shared" si="18"/>
        <v>S_II</v>
      </c>
      <c r="B377" s="114" t="str">
        <f>B364</f>
        <v>S_II</v>
      </c>
      <c r="C377" s="115"/>
      <c r="D377" s="29"/>
      <c r="E377" s="125" t="s">
        <v>523</v>
      </c>
      <c r="F377" s="126">
        <f>SUM(F367:F376)</f>
        <v>0</v>
      </c>
      <c r="G377" s="30"/>
    </row>
    <row r="378" spans="1:7" ht="15.75" hidden="1" thickBot="1" x14ac:dyDescent="0.3">
      <c r="A378" s="42" t="str">
        <f t="shared" si="18"/>
        <v>S_II</v>
      </c>
      <c r="B378" s="46" t="str">
        <f>IF(OR(B364=Listen!$I$5,B364=Listen!$I$3), Listen!$I$5, IF(OR(B364=Listen!$I$6, B364=Listen!$I$4), Listen!$I$6, Listen!$I$7))</f>
        <v>S_II</v>
      </c>
      <c r="C378" s="9"/>
      <c r="D378" s="30"/>
      <c r="E378" s="164" t="s">
        <v>35</v>
      </c>
      <c r="F378" s="165" t="s">
        <v>49</v>
      </c>
    </row>
    <row r="379" spans="1:7" ht="15.75" hidden="1" thickBot="1" x14ac:dyDescent="0.3">
      <c r="A379" s="42" t="str">
        <f t="shared" si="18"/>
        <v>S_II</v>
      </c>
      <c r="B379" s="46" t="str">
        <f>IF(OR(B365=Listen!$I$5,B365=Listen!$I$3), Listen!$I$5, IF(OR(B365=Listen!$I$6, B365=Listen!$I$4), Listen!$I$6, Listen!$I$7))</f>
        <v>S_II</v>
      </c>
      <c r="C379" s="9"/>
      <c r="D379" s="28" t="s">
        <v>36</v>
      </c>
      <c r="E379" s="20" t="s">
        <v>38</v>
      </c>
      <c r="F379" s="137" t="s">
        <v>621</v>
      </c>
    </row>
    <row r="380" spans="1:7" ht="15.75" hidden="1" thickBot="1" x14ac:dyDescent="0.3">
      <c r="A380" s="42" t="str">
        <f t="shared" si="18"/>
        <v>S_II</v>
      </c>
      <c r="B380" s="46" t="str">
        <f>IF(OR(B366=Listen!$I$5,B366=Listen!$I$3), Listen!$I$5, IF(OR(B366=Listen!$I$6, B366=Listen!$I$4), Listen!$I$6, Listen!$I$7))</f>
        <v>S_II</v>
      </c>
      <c r="C380" s="9"/>
      <c r="D380" s="28" t="s">
        <v>36</v>
      </c>
      <c r="E380" s="17" t="s">
        <v>39</v>
      </c>
      <c r="F380" s="137" t="s">
        <v>621</v>
      </c>
    </row>
    <row r="381" spans="1:7" ht="51.75" hidden="1" thickBot="1" x14ac:dyDescent="0.3">
      <c r="A381" s="42" t="str">
        <f t="shared" si="18"/>
        <v>S_II</v>
      </c>
      <c r="B381" s="43" t="str">
        <f>B364</f>
        <v>S_II</v>
      </c>
      <c r="C381" s="9"/>
      <c r="D381" s="22" t="s">
        <v>622</v>
      </c>
      <c r="E381" s="6"/>
      <c r="F381" s="10"/>
    </row>
    <row r="382" spans="1:7" ht="15.75" hidden="1" thickBot="1" x14ac:dyDescent="0.3">
      <c r="A382" s="113" t="str">
        <f t="shared" si="18"/>
        <v>S_II</v>
      </c>
      <c r="B382" s="114" t="str">
        <f>B364</f>
        <v>S_II</v>
      </c>
      <c r="C382" s="115"/>
      <c r="D382" s="30"/>
      <c r="E382" s="30"/>
      <c r="F382" s="30"/>
      <c r="G382" s="30"/>
    </row>
    <row r="383" spans="1:7" ht="16.5" hidden="1" thickBot="1" x14ac:dyDescent="0.3">
      <c r="A383" s="42" t="str">
        <f t="shared" si="18"/>
        <v>S_II</v>
      </c>
      <c r="B383" s="56" t="str">
        <f>IF(B384&lt;&gt;B386, IF(AND(B384&lt;&gt;Listen!I367,B386&lt;&gt;Listen!$I$7), CONCATENATE(B384, "; ", B386), IF(B384=Listen!$I$7, B386, B384)), B384)</f>
        <v>nicht anzeigen</v>
      </c>
      <c r="C383" s="58" t="str">
        <f>CONCATENATE(C362,".",2)</f>
        <v>11.2</v>
      </c>
      <c r="D383" s="58"/>
      <c r="E383" s="18" t="s">
        <v>605</v>
      </c>
      <c r="F383" s="36"/>
    </row>
    <row r="384" spans="1:7" ht="15.75" hidden="1" thickBot="1" x14ac:dyDescent="0.3">
      <c r="A384" s="42" t="str">
        <f t="shared" si="18"/>
        <v>S_II</v>
      </c>
      <c r="B384" s="54" t="s">
        <v>215</v>
      </c>
      <c r="C384" s="58" t="str">
        <f>CONCATENATE(C362,".",2,".",1)</f>
        <v>11.2.1</v>
      </c>
      <c r="D384" s="58"/>
      <c r="E384" s="15" t="s">
        <v>606</v>
      </c>
      <c r="F384" s="136" t="s">
        <v>44</v>
      </c>
    </row>
    <row r="385" spans="1:7" ht="15.75" hidden="1" thickBot="1" x14ac:dyDescent="0.3">
      <c r="A385" s="42" t="str">
        <f t="shared" si="18"/>
        <v>S_II</v>
      </c>
      <c r="B385" s="51" t="str">
        <f>B384</f>
        <v>nicht anzeigen</v>
      </c>
      <c r="C385" s="58" t="str">
        <f>CONCATENATE(C362,".",2,".",2)</f>
        <v>11.2.2</v>
      </c>
      <c r="D385" s="58"/>
      <c r="E385" s="15" t="s">
        <v>607</v>
      </c>
      <c r="F385" s="136" t="s">
        <v>44</v>
      </c>
    </row>
    <row r="386" spans="1:7" ht="15.75" hidden="1" thickBot="1" x14ac:dyDescent="0.3">
      <c r="A386" s="42" t="str">
        <f t="shared" si="18"/>
        <v>S_II</v>
      </c>
      <c r="B386" s="55" t="str">
        <f>IF(ISERROR(FIND(Listen!$I$2,A362)),Listen!$I$7,IF(ISERROR(FIND(Listen!$I$2,B384)),Listen!$I$2,Listen!$I$7))</f>
        <v>nicht anzeigen</v>
      </c>
      <c r="C386" s="58" t="str">
        <f>CONCATENATE(C362,".",2,".",3)</f>
        <v>11.2.3</v>
      </c>
      <c r="D386" s="58"/>
      <c r="E386" s="15" t="s">
        <v>612</v>
      </c>
      <c r="F386" s="136" t="s">
        <v>44</v>
      </c>
    </row>
    <row r="387" spans="1:7" ht="51.75" hidden="1" thickBot="1" x14ac:dyDescent="0.3">
      <c r="A387" s="42" t="str">
        <f t="shared" si="18"/>
        <v>S_II</v>
      </c>
      <c r="B387" s="47" t="str">
        <f>B383</f>
        <v>nicht anzeigen</v>
      </c>
      <c r="C387" s="9"/>
      <c r="D387" s="23" t="s">
        <v>316</v>
      </c>
      <c r="E387" s="7"/>
    </row>
    <row r="388" spans="1:7" ht="15.75" hidden="1" thickBot="1" x14ac:dyDescent="0.3">
      <c r="A388" s="113" t="str">
        <f t="shared" si="18"/>
        <v>S_II</v>
      </c>
      <c r="B388" s="123" t="str">
        <f>B383</f>
        <v>nicht anzeigen</v>
      </c>
      <c r="C388" s="115"/>
      <c r="D388" s="30"/>
      <c r="E388" s="124"/>
      <c r="F388" s="30"/>
      <c r="G388" s="30"/>
    </row>
    <row r="389" spans="1:7" ht="80.25" hidden="1" thickBot="1" x14ac:dyDescent="0.3">
      <c r="A389" s="42" t="str">
        <f>A388</f>
        <v>S_II</v>
      </c>
      <c r="B389" s="49" t="s">
        <v>215</v>
      </c>
      <c r="C389" s="58" t="str">
        <f>CONCATENATE(C362,".",3,)</f>
        <v>11.3</v>
      </c>
      <c r="D389" s="58"/>
      <c r="E389" s="122" t="s">
        <v>688</v>
      </c>
      <c r="F389" s="73"/>
      <c r="G389" s="14" t="str">
        <f>CONCATENATE(COUNTIF(G391:G400,Listen!$C$3)+COUNTIF(G391:G400,Listen!$C$4)+COUNTIF(G391:G400,Listen!$C$5)," bewertete Maßnahmen")</f>
        <v>0 bewertete Maßnahmen</v>
      </c>
    </row>
    <row r="390" spans="1:7" ht="28.5" hidden="1" thickBot="1" x14ac:dyDescent="0.3">
      <c r="A390" s="42" t="str">
        <f t="shared" si="18"/>
        <v>S_II</v>
      </c>
      <c r="B390" s="45" t="str">
        <f t="shared" si="18"/>
        <v>nicht anzeigen</v>
      </c>
      <c r="C390" s="9"/>
      <c r="D390" s="58"/>
      <c r="E390" s="25" t="s">
        <v>55</v>
      </c>
      <c r="F390" s="25" t="s">
        <v>528</v>
      </c>
      <c r="G390" s="118" t="s">
        <v>609</v>
      </c>
    </row>
    <row r="391" spans="1:7" ht="24.75" hidden="1" thickBot="1" x14ac:dyDescent="0.3">
      <c r="A391" s="42" t="str">
        <f>A390</f>
        <v>S_II</v>
      </c>
      <c r="B391" s="45" t="str">
        <f>B390</f>
        <v>nicht anzeigen</v>
      </c>
      <c r="C391" s="111"/>
      <c r="D391" s="121" t="s">
        <v>594</v>
      </c>
      <c r="E391" s="7" t="s">
        <v>604</v>
      </c>
      <c r="F391" s="135" t="s">
        <v>44</v>
      </c>
      <c r="G391" s="135" t="s">
        <v>44</v>
      </c>
    </row>
    <row r="392" spans="1:7" ht="24.75" hidden="1" thickBot="1" x14ac:dyDescent="0.3">
      <c r="A392" s="42" t="str">
        <f t="shared" ref="A392:B401" si="19">A391</f>
        <v>S_II</v>
      </c>
      <c r="B392" s="45" t="str">
        <f t="shared" si="19"/>
        <v>nicht anzeigen</v>
      </c>
      <c r="C392" s="111"/>
      <c r="D392" s="121" t="s">
        <v>594</v>
      </c>
      <c r="E392" s="7" t="s">
        <v>603</v>
      </c>
      <c r="F392" s="135"/>
      <c r="G392" s="135"/>
    </row>
    <row r="393" spans="1:7" ht="15.75" hidden="1" thickBot="1" x14ac:dyDescent="0.3">
      <c r="A393" s="42" t="str">
        <f t="shared" si="19"/>
        <v>S_II</v>
      </c>
      <c r="B393" s="45" t="str">
        <f t="shared" si="19"/>
        <v>nicht anzeigen</v>
      </c>
      <c r="C393" s="8"/>
      <c r="D393" s="58"/>
      <c r="E393" s="7"/>
      <c r="F393" s="135"/>
      <c r="G393" s="135"/>
    </row>
    <row r="394" spans="1:7" ht="15.75" hidden="1" thickBot="1" x14ac:dyDescent="0.3">
      <c r="A394" s="42" t="str">
        <f t="shared" si="19"/>
        <v>S_II</v>
      </c>
      <c r="B394" s="45" t="str">
        <f t="shared" si="19"/>
        <v>nicht anzeigen</v>
      </c>
      <c r="C394" s="8"/>
      <c r="D394" s="58"/>
      <c r="E394" s="7"/>
      <c r="F394" s="135"/>
      <c r="G394" s="135"/>
    </row>
    <row r="395" spans="1:7" ht="15.75" hidden="1" thickBot="1" x14ac:dyDescent="0.3">
      <c r="A395" s="42" t="str">
        <f t="shared" si="19"/>
        <v>S_II</v>
      </c>
      <c r="B395" s="45" t="str">
        <f t="shared" si="19"/>
        <v>nicht anzeigen</v>
      </c>
      <c r="C395" s="8"/>
      <c r="D395" s="58"/>
      <c r="E395" s="7"/>
      <c r="F395" s="135"/>
      <c r="G395" s="135"/>
    </row>
    <row r="396" spans="1:7" ht="15.75" hidden="1" thickBot="1" x14ac:dyDescent="0.3">
      <c r="A396" s="42" t="str">
        <f t="shared" si="19"/>
        <v>S_II</v>
      </c>
      <c r="B396" s="45" t="str">
        <f t="shared" si="19"/>
        <v>nicht anzeigen</v>
      </c>
      <c r="C396" s="8"/>
      <c r="D396" s="58"/>
      <c r="E396" s="7"/>
      <c r="F396" s="135"/>
      <c r="G396" s="135"/>
    </row>
    <row r="397" spans="1:7" ht="15.75" hidden="1" thickBot="1" x14ac:dyDescent="0.3">
      <c r="A397" s="42" t="str">
        <f t="shared" si="19"/>
        <v>S_II</v>
      </c>
      <c r="B397" s="45" t="str">
        <f t="shared" si="19"/>
        <v>nicht anzeigen</v>
      </c>
      <c r="C397" s="8"/>
      <c r="D397" s="58"/>
      <c r="E397" s="7"/>
      <c r="F397" s="135"/>
      <c r="G397" s="135"/>
    </row>
    <row r="398" spans="1:7" ht="15.75" hidden="1" thickBot="1" x14ac:dyDescent="0.3">
      <c r="A398" s="42" t="str">
        <f t="shared" si="19"/>
        <v>S_II</v>
      </c>
      <c r="B398" s="45" t="str">
        <f t="shared" si="19"/>
        <v>nicht anzeigen</v>
      </c>
      <c r="C398" s="8"/>
      <c r="D398" s="58"/>
      <c r="E398" s="7"/>
      <c r="F398" s="135"/>
      <c r="G398" s="135"/>
    </row>
    <row r="399" spans="1:7" ht="15.75" hidden="1" thickBot="1" x14ac:dyDescent="0.3">
      <c r="A399" s="42" t="str">
        <f t="shared" si="19"/>
        <v>S_II</v>
      </c>
      <c r="B399" s="45" t="str">
        <f t="shared" si="19"/>
        <v>nicht anzeigen</v>
      </c>
      <c r="C399" s="8"/>
      <c r="D399" s="58"/>
      <c r="E399" s="7"/>
      <c r="F399" s="135"/>
      <c r="G399" s="135"/>
    </row>
    <row r="400" spans="1:7" ht="15.75" hidden="1" thickBot="1" x14ac:dyDescent="0.3">
      <c r="A400" s="42" t="str">
        <f t="shared" si="19"/>
        <v>S_II</v>
      </c>
      <c r="B400" s="45" t="str">
        <f t="shared" si="19"/>
        <v>nicht anzeigen</v>
      </c>
      <c r="C400" s="8"/>
      <c r="D400" s="58"/>
      <c r="E400" s="7"/>
      <c r="F400" s="135"/>
      <c r="G400" s="135"/>
    </row>
    <row r="401" spans="1:7" ht="15.75" hidden="1" thickBot="1" x14ac:dyDescent="0.3">
      <c r="A401" s="42" t="str">
        <f t="shared" si="19"/>
        <v>S_II</v>
      </c>
      <c r="B401" s="44" t="str">
        <f>A362</f>
        <v>S_II</v>
      </c>
      <c r="C401" s="9"/>
      <c r="D401" s="10"/>
      <c r="E401" s="10"/>
      <c r="F401" s="10"/>
    </row>
    <row r="402" spans="1:7" ht="21.75" hidden="1" thickBot="1" x14ac:dyDescent="0.3">
      <c r="A402" s="50" t="s">
        <v>201</v>
      </c>
      <c r="B402" s="42" t="str">
        <f>A402</f>
        <v>S_II</v>
      </c>
      <c r="C402" s="57">
        <v>12</v>
      </c>
      <c r="D402" s="169" t="s">
        <v>406</v>
      </c>
      <c r="E402" s="168"/>
      <c r="F402" s="168"/>
      <c r="G402" s="89"/>
    </row>
    <row r="403" spans="1:7" ht="17.25" hidden="1" thickTop="1" thickBot="1" x14ac:dyDescent="0.3">
      <c r="A403" s="113" t="str">
        <f>A402</f>
        <v>S_II</v>
      </c>
      <c r="B403" s="42" t="str">
        <f>B402</f>
        <v>S_II</v>
      </c>
      <c r="C403" s="9"/>
      <c r="D403" s="11"/>
      <c r="E403" s="12"/>
      <c r="F403" s="12"/>
      <c r="G403" s="19" t="s">
        <v>51</v>
      </c>
    </row>
    <row r="404" spans="1:7" ht="32.25" hidden="1" thickBot="1" x14ac:dyDescent="0.3">
      <c r="A404" s="42" t="str">
        <f t="shared" ref="A404:B430" si="20">A403</f>
        <v>S_II</v>
      </c>
      <c r="B404" s="48" t="s">
        <v>201</v>
      </c>
      <c r="C404" s="58" t="str">
        <f>CONCATENATE(C402,".",1)</f>
        <v>12.1</v>
      </c>
      <c r="D404" s="58"/>
      <c r="E404" s="18" t="s">
        <v>623</v>
      </c>
      <c r="F404" s="117" t="str">
        <f>CONCATENATE(ROUND(F417/1680,2)," VBÄ")</f>
        <v>0 VBÄ</v>
      </c>
      <c r="G404" s="14"/>
    </row>
    <row r="405" spans="1:7" ht="15.75" hidden="1" thickBot="1" x14ac:dyDescent="0.3">
      <c r="A405" s="42" t="str">
        <f t="shared" si="20"/>
        <v>S_II</v>
      </c>
      <c r="B405" s="43" t="str">
        <f>IF(E405="",Listen!$I$7,B404)</f>
        <v>S_II</v>
      </c>
      <c r="C405" s="8"/>
      <c r="D405" s="59"/>
      <c r="E405" s="166" t="s">
        <v>24</v>
      </c>
      <c r="F405" s="167" t="s">
        <v>596</v>
      </c>
      <c r="G405" s="32"/>
    </row>
    <row r="406" spans="1:7" ht="15.75" hidden="1" thickBot="1" x14ac:dyDescent="0.3">
      <c r="A406" s="113" t="str">
        <f t="shared" si="20"/>
        <v>S_II</v>
      </c>
      <c r="B406" s="114" t="str">
        <f>IF(E406="",Listen!$I$7,B405)</f>
        <v>S_II</v>
      </c>
      <c r="C406" s="115"/>
      <c r="D406" s="134"/>
      <c r="E406" s="112" t="s">
        <v>598</v>
      </c>
      <c r="F406" s="117" t="s">
        <v>597</v>
      </c>
      <c r="G406" s="119"/>
    </row>
    <row r="407" spans="1:7" ht="15.75" hidden="1" thickBot="1" x14ac:dyDescent="0.3">
      <c r="A407" s="42" t="str">
        <f t="shared" si="20"/>
        <v>S_II</v>
      </c>
      <c r="B407" s="43" t="s">
        <v>201</v>
      </c>
      <c r="C407" s="60" t="str">
        <f>CONCATENATE(C404,".",1)</f>
        <v>12.1.1</v>
      </c>
      <c r="D407" s="180">
        <v>1</v>
      </c>
      <c r="E407" s="15" t="s">
        <v>305</v>
      </c>
      <c r="F407" s="100" t="s">
        <v>620</v>
      </c>
      <c r="G407" s="120" t="s">
        <v>202</v>
      </c>
    </row>
    <row r="408" spans="1:7" ht="15.75" hidden="1" thickBot="1" x14ac:dyDescent="0.3">
      <c r="A408" s="42" t="str">
        <f t="shared" si="20"/>
        <v>S_II</v>
      </c>
      <c r="B408" s="43" t="s">
        <v>201</v>
      </c>
      <c r="C408" s="60" t="str">
        <f>CONCATENATE(C404,".",2)</f>
        <v>12.1.2</v>
      </c>
      <c r="D408" s="180">
        <v>2</v>
      </c>
      <c r="E408" s="16" t="s">
        <v>27</v>
      </c>
      <c r="F408" s="100" t="s">
        <v>620</v>
      </c>
      <c r="G408" s="120" t="s">
        <v>29</v>
      </c>
    </row>
    <row r="409" spans="1:7" ht="15.75" hidden="1" thickBot="1" x14ac:dyDescent="0.3">
      <c r="A409" s="42" t="str">
        <f t="shared" si="20"/>
        <v>S_II</v>
      </c>
      <c r="B409" s="43" t="s">
        <v>201</v>
      </c>
      <c r="C409" s="60" t="str">
        <f>CONCATENATE(C404,".",3)</f>
        <v>12.1.3</v>
      </c>
      <c r="D409" s="180">
        <v>3</v>
      </c>
      <c r="E409" s="15" t="s">
        <v>25</v>
      </c>
      <c r="F409" s="100" t="s">
        <v>620</v>
      </c>
      <c r="G409" s="120" t="s">
        <v>29</v>
      </c>
    </row>
    <row r="410" spans="1:7" ht="15.75" hidden="1" thickBot="1" x14ac:dyDescent="0.3">
      <c r="A410" s="42" t="str">
        <f t="shared" si="20"/>
        <v>S_II</v>
      </c>
      <c r="B410" s="43" t="s">
        <v>201</v>
      </c>
      <c r="C410" s="60" t="str">
        <f>CONCATENATE(C404,".",4)</f>
        <v>12.1.4</v>
      </c>
      <c r="D410" s="180">
        <v>4</v>
      </c>
      <c r="E410" s="15" t="s">
        <v>26</v>
      </c>
      <c r="F410" s="100" t="s">
        <v>620</v>
      </c>
      <c r="G410" s="120" t="s">
        <v>29</v>
      </c>
    </row>
    <row r="411" spans="1:7" ht="15.75" hidden="1" thickBot="1" x14ac:dyDescent="0.3">
      <c r="A411" s="42" t="str">
        <f t="shared" si="20"/>
        <v>S_II</v>
      </c>
      <c r="B411" s="43" t="s">
        <v>201</v>
      </c>
      <c r="C411" s="60" t="str">
        <f>CONCATENATE(C404,".",5)</f>
        <v>12.1.5</v>
      </c>
      <c r="D411" s="180">
        <v>5</v>
      </c>
      <c r="E411" s="15" t="s">
        <v>658</v>
      </c>
      <c r="F411" s="100" t="s">
        <v>620</v>
      </c>
      <c r="G411" s="120" t="s">
        <v>202</v>
      </c>
    </row>
    <row r="412" spans="1:7" ht="15.75" hidden="1" thickBot="1" x14ac:dyDescent="0.3">
      <c r="A412" s="42" t="str">
        <f t="shared" si="20"/>
        <v>S_II</v>
      </c>
      <c r="B412" s="43" t="s">
        <v>201</v>
      </c>
      <c r="C412" s="60" t="str">
        <f>CONCATENATE(C404,".",6)</f>
        <v>12.1.6</v>
      </c>
      <c r="D412" s="180">
        <v>6</v>
      </c>
      <c r="E412" s="15" t="s">
        <v>659</v>
      </c>
      <c r="F412" s="100" t="s">
        <v>620</v>
      </c>
      <c r="G412" s="120" t="s">
        <v>29</v>
      </c>
    </row>
    <row r="413" spans="1:7" ht="15.75" hidden="1" thickBot="1" x14ac:dyDescent="0.3">
      <c r="A413" s="42" t="str">
        <f t="shared" si="20"/>
        <v>S_II</v>
      </c>
      <c r="B413" s="43" t="s">
        <v>215</v>
      </c>
      <c r="C413" s="60" t="str">
        <f>CONCATENATE(C404,".",7)</f>
        <v>12.1.7</v>
      </c>
      <c r="D413" s="180">
        <v>7</v>
      </c>
      <c r="E413" s="15"/>
      <c r="F413" s="100" t="s">
        <v>620</v>
      </c>
      <c r="G413" s="120"/>
    </row>
    <row r="414" spans="1:7" ht="15.75" hidden="1" thickBot="1" x14ac:dyDescent="0.3">
      <c r="A414" s="42" t="str">
        <f t="shared" si="20"/>
        <v>S_II</v>
      </c>
      <c r="B414" s="43" t="s">
        <v>215</v>
      </c>
      <c r="C414" s="60" t="str">
        <f>CONCATENATE(C404,".",8)</f>
        <v>12.1.8</v>
      </c>
      <c r="D414" s="180">
        <v>8</v>
      </c>
      <c r="E414" s="15"/>
      <c r="F414" s="100" t="s">
        <v>620</v>
      </c>
      <c r="G414" s="120"/>
    </row>
    <row r="415" spans="1:7" ht="15.75" hidden="1" thickBot="1" x14ac:dyDescent="0.3">
      <c r="A415" s="42" t="str">
        <f>A414</f>
        <v>S_II</v>
      </c>
      <c r="B415" s="43" t="s">
        <v>215</v>
      </c>
      <c r="C415" s="60" t="str">
        <f>CONCATENATE(C404,".",9)</f>
        <v>12.1.9</v>
      </c>
      <c r="D415" s="180">
        <v>9</v>
      </c>
      <c r="E415" s="15"/>
      <c r="F415" s="100" t="s">
        <v>620</v>
      </c>
      <c r="G415" s="120"/>
    </row>
    <row r="416" spans="1:7" ht="15.75" hidden="1" thickBot="1" x14ac:dyDescent="0.3">
      <c r="A416" s="42" t="str">
        <f t="shared" si="20"/>
        <v>S_II</v>
      </c>
      <c r="B416" s="43" t="s">
        <v>215</v>
      </c>
      <c r="C416" s="60" t="str">
        <f>CONCATENATE(C404,".",10)</f>
        <v>12.1.10</v>
      </c>
      <c r="D416" s="180">
        <v>10</v>
      </c>
      <c r="E416" s="33"/>
      <c r="F416" s="100" t="s">
        <v>620</v>
      </c>
      <c r="G416" s="120"/>
    </row>
    <row r="417" spans="1:7" ht="15.75" hidden="1" thickBot="1" x14ac:dyDescent="0.3">
      <c r="A417" s="113" t="str">
        <f t="shared" si="20"/>
        <v>S_II</v>
      </c>
      <c r="B417" s="114" t="str">
        <f>B404</f>
        <v>S_II</v>
      </c>
      <c r="C417" s="115"/>
      <c r="D417" s="29"/>
      <c r="E417" s="125" t="s">
        <v>523</v>
      </c>
      <c r="F417" s="126">
        <f>SUM(F407:F416)</f>
        <v>0</v>
      </c>
      <c r="G417" s="30"/>
    </row>
    <row r="418" spans="1:7" ht="15.75" hidden="1" thickBot="1" x14ac:dyDescent="0.3">
      <c r="A418" s="42" t="str">
        <f t="shared" si="20"/>
        <v>S_II</v>
      </c>
      <c r="B418" s="46" t="str">
        <f>IF(OR(B404=Listen!$I$5,B404=Listen!$I$3), Listen!$I$5, IF(OR(B404=Listen!$I$6, B404=Listen!$I$4), Listen!$I$6, Listen!$I$7))</f>
        <v>S_II</v>
      </c>
      <c r="C418" s="9"/>
      <c r="D418" s="30"/>
      <c r="E418" s="164" t="s">
        <v>35</v>
      </c>
      <c r="F418" s="165" t="s">
        <v>49</v>
      </c>
    </row>
    <row r="419" spans="1:7" ht="15.75" hidden="1" thickBot="1" x14ac:dyDescent="0.3">
      <c r="A419" s="42" t="str">
        <f t="shared" si="20"/>
        <v>S_II</v>
      </c>
      <c r="B419" s="46" t="str">
        <f>IF(OR(B405=Listen!$I$5,B405=Listen!$I$3), Listen!$I$5, IF(OR(B405=Listen!$I$6, B405=Listen!$I$4), Listen!$I$6, Listen!$I$7))</f>
        <v>S_II</v>
      </c>
      <c r="C419" s="9"/>
      <c r="D419" s="28" t="s">
        <v>36</v>
      </c>
      <c r="E419" s="20" t="s">
        <v>38</v>
      </c>
      <c r="F419" s="137" t="s">
        <v>621</v>
      </c>
    </row>
    <row r="420" spans="1:7" ht="15.75" hidden="1" thickBot="1" x14ac:dyDescent="0.3">
      <c r="A420" s="42" t="str">
        <f t="shared" si="20"/>
        <v>S_II</v>
      </c>
      <c r="B420" s="46" t="str">
        <f>IF(OR(B406=Listen!$I$5,B406=Listen!$I$3), Listen!$I$5, IF(OR(B406=Listen!$I$6, B406=Listen!$I$4), Listen!$I$6, Listen!$I$7))</f>
        <v>S_II</v>
      </c>
      <c r="C420" s="9"/>
      <c r="D420" s="28" t="s">
        <v>36</v>
      </c>
      <c r="E420" s="17" t="s">
        <v>39</v>
      </c>
      <c r="F420" s="137" t="s">
        <v>621</v>
      </c>
    </row>
    <row r="421" spans="1:7" ht="51.75" hidden="1" thickBot="1" x14ac:dyDescent="0.3">
      <c r="A421" s="42" t="str">
        <f t="shared" si="20"/>
        <v>S_II</v>
      </c>
      <c r="B421" s="43" t="str">
        <f>B404</f>
        <v>S_II</v>
      </c>
      <c r="C421" s="9"/>
      <c r="D421" s="22" t="s">
        <v>622</v>
      </c>
      <c r="E421" s="6"/>
      <c r="F421" s="10"/>
    </row>
    <row r="422" spans="1:7" ht="15.75" hidden="1" thickBot="1" x14ac:dyDescent="0.3">
      <c r="A422" s="113" t="str">
        <f t="shared" si="20"/>
        <v>S_II</v>
      </c>
      <c r="B422" s="114" t="str">
        <f>B404</f>
        <v>S_II</v>
      </c>
      <c r="C422" s="115"/>
      <c r="D422" s="30"/>
      <c r="E422" s="30"/>
      <c r="F422" s="30"/>
      <c r="G422" s="30"/>
    </row>
    <row r="423" spans="1:7" ht="16.5" hidden="1" thickBot="1" x14ac:dyDescent="0.3">
      <c r="A423" s="42" t="str">
        <f t="shared" si="20"/>
        <v>S_II</v>
      </c>
      <c r="B423" s="56" t="str">
        <f>IF(B424&lt;&gt;B426, IF(AND(B424&lt;&gt;Listen!I407,B426&lt;&gt;Listen!$I$7), CONCATENATE(B424, "; ", B426), IF(B424=Listen!$I$7, B426, B424)), B424)</f>
        <v>nicht anzeigen</v>
      </c>
      <c r="C423" s="58" t="str">
        <f>CONCATENATE(C402,".",2)</f>
        <v>12.2</v>
      </c>
      <c r="D423" s="58"/>
      <c r="E423" s="18" t="s">
        <v>605</v>
      </c>
      <c r="F423" s="36"/>
    </row>
    <row r="424" spans="1:7" ht="15.75" hidden="1" thickBot="1" x14ac:dyDescent="0.3">
      <c r="A424" s="42" t="str">
        <f t="shared" si="20"/>
        <v>S_II</v>
      </c>
      <c r="B424" s="54" t="s">
        <v>215</v>
      </c>
      <c r="C424" s="58" t="str">
        <f>CONCATENATE(C402,".",2,".",1)</f>
        <v>12.2.1</v>
      </c>
      <c r="D424" s="58"/>
      <c r="E424" s="15" t="s">
        <v>606</v>
      </c>
      <c r="F424" s="136" t="s">
        <v>44</v>
      </c>
    </row>
    <row r="425" spans="1:7" ht="15.75" hidden="1" thickBot="1" x14ac:dyDescent="0.3">
      <c r="A425" s="42" t="str">
        <f t="shared" si="20"/>
        <v>S_II</v>
      </c>
      <c r="B425" s="51" t="str">
        <f>B424</f>
        <v>nicht anzeigen</v>
      </c>
      <c r="C425" s="58" t="str">
        <f>CONCATENATE(C402,".",2,".",2)</f>
        <v>12.2.2</v>
      </c>
      <c r="D425" s="58"/>
      <c r="E425" s="15" t="s">
        <v>607</v>
      </c>
      <c r="F425" s="136" t="s">
        <v>44</v>
      </c>
    </row>
    <row r="426" spans="1:7" ht="15.75" hidden="1" thickBot="1" x14ac:dyDescent="0.3">
      <c r="A426" s="42" t="str">
        <f t="shared" si="20"/>
        <v>S_II</v>
      </c>
      <c r="B426" s="55" t="str">
        <f>IF(ISERROR(FIND(Listen!$I$2,A402)),Listen!$I$7,IF(ISERROR(FIND(Listen!$I$2,B424)),Listen!$I$2,Listen!$I$7))</f>
        <v>nicht anzeigen</v>
      </c>
      <c r="C426" s="58" t="str">
        <f>CONCATENATE(C402,".",2,".",3)</f>
        <v>12.2.3</v>
      </c>
      <c r="D426" s="58"/>
      <c r="E426" s="15" t="s">
        <v>612</v>
      </c>
      <c r="F426" s="136" t="s">
        <v>44</v>
      </c>
    </row>
    <row r="427" spans="1:7" ht="51.75" hidden="1" thickBot="1" x14ac:dyDescent="0.3">
      <c r="A427" s="42" t="str">
        <f t="shared" si="20"/>
        <v>S_II</v>
      </c>
      <c r="B427" s="47" t="str">
        <f>B423</f>
        <v>nicht anzeigen</v>
      </c>
      <c r="C427" s="9"/>
      <c r="D427" s="23" t="s">
        <v>316</v>
      </c>
      <c r="E427" s="7"/>
    </row>
    <row r="428" spans="1:7" ht="15.75" hidden="1" thickBot="1" x14ac:dyDescent="0.3">
      <c r="A428" s="113" t="str">
        <f t="shared" si="20"/>
        <v>S_II</v>
      </c>
      <c r="B428" s="123" t="str">
        <f>B423</f>
        <v>nicht anzeigen</v>
      </c>
      <c r="C428" s="115"/>
      <c r="D428" s="30"/>
      <c r="E428" s="124"/>
      <c r="F428" s="30"/>
      <c r="G428" s="30"/>
    </row>
    <row r="429" spans="1:7" ht="80.25" hidden="1" thickBot="1" x14ac:dyDescent="0.3">
      <c r="A429" s="42" t="str">
        <f>A428</f>
        <v>S_II</v>
      </c>
      <c r="B429" s="49" t="s">
        <v>215</v>
      </c>
      <c r="C429" s="58" t="str">
        <f>CONCATENATE(C402,".",3,)</f>
        <v>12.3</v>
      </c>
      <c r="D429" s="58"/>
      <c r="E429" s="122" t="s">
        <v>688</v>
      </c>
      <c r="F429" s="73"/>
      <c r="G429" s="14" t="str">
        <f>CONCATENATE(COUNTIF(G431:G440,Listen!$C$3)+COUNTIF(G431:G440,Listen!$C$4)+COUNTIF(G431:G440,Listen!$C$5)," bewertete Maßnahmen")</f>
        <v>0 bewertete Maßnahmen</v>
      </c>
    </row>
    <row r="430" spans="1:7" ht="28.5" hidden="1" thickBot="1" x14ac:dyDescent="0.3">
      <c r="A430" s="42" t="str">
        <f t="shared" si="20"/>
        <v>S_II</v>
      </c>
      <c r="B430" s="45" t="str">
        <f t="shared" si="20"/>
        <v>nicht anzeigen</v>
      </c>
      <c r="C430" s="9"/>
      <c r="D430" s="58"/>
      <c r="E430" s="25" t="s">
        <v>55</v>
      </c>
      <c r="F430" s="25" t="s">
        <v>528</v>
      </c>
      <c r="G430" s="118" t="s">
        <v>609</v>
      </c>
    </row>
    <row r="431" spans="1:7" ht="24.75" hidden="1" thickBot="1" x14ac:dyDescent="0.3">
      <c r="A431" s="42" t="str">
        <f>A430</f>
        <v>S_II</v>
      </c>
      <c r="B431" s="45" t="str">
        <f>B430</f>
        <v>nicht anzeigen</v>
      </c>
      <c r="C431" s="111"/>
      <c r="D431" s="121" t="s">
        <v>594</v>
      </c>
      <c r="E431" s="7" t="s">
        <v>604</v>
      </c>
      <c r="F431" s="135" t="s">
        <v>44</v>
      </c>
      <c r="G431" s="135" t="s">
        <v>44</v>
      </c>
    </row>
    <row r="432" spans="1:7" ht="24.75" hidden="1" thickBot="1" x14ac:dyDescent="0.3">
      <c r="A432" s="42" t="str">
        <f t="shared" ref="A432:B441" si="21">A431</f>
        <v>S_II</v>
      </c>
      <c r="B432" s="45" t="str">
        <f t="shared" si="21"/>
        <v>nicht anzeigen</v>
      </c>
      <c r="C432" s="111"/>
      <c r="D432" s="121" t="s">
        <v>594</v>
      </c>
      <c r="E432" s="7" t="s">
        <v>603</v>
      </c>
      <c r="F432" s="135"/>
      <c r="G432" s="135"/>
    </row>
    <row r="433" spans="1:7" ht="15.75" hidden="1" thickBot="1" x14ac:dyDescent="0.3">
      <c r="A433" s="42" t="str">
        <f t="shared" si="21"/>
        <v>S_II</v>
      </c>
      <c r="B433" s="45" t="str">
        <f t="shared" si="21"/>
        <v>nicht anzeigen</v>
      </c>
      <c r="C433" s="8"/>
      <c r="D433" s="58"/>
      <c r="E433" s="7"/>
      <c r="F433" s="135"/>
      <c r="G433" s="135"/>
    </row>
    <row r="434" spans="1:7" ht="15.75" hidden="1" thickBot="1" x14ac:dyDescent="0.3">
      <c r="A434" s="42" t="str">
        <f t="shared" si="21"/>
        <v>S_II</v>
      </c>
      <c r="B434" s="45" t="str">
        <f t="shared" si="21"/>
        <v>nicht anzeigen</v>
      </c>
      <c r="C434" s="8"/>
      <c r="D434" s="58"/>
      <c r="E434" s="7"/>
      <c r="F434" s="135"/>
      <c r="G434" s="135"/>
    </row>
    <row r="435" spans="1:7" ht="15.75" hidden="1" thickBot="1" x14ac:dyDescent="0.3">
      <c r="A435" s="42" t="str">
        <f t="shared" si="21"/>
        <v>S_II</v>
      </c>
      <c r="B435" s="45" t="str">
        <f t="shared" si="21"/>
        <v>nicht anzeigen</v>
      </c>
      <c r="C435" s="8"/>
      <c r="D435" s="58"/>
      <c r="E435" s="7"/>
      <c r="F435" s="135"/>
      <c r="G435" s="135"/>
    </row>
    <row r="436" spans="1:7" ht="15.75" hidden="1" thickBot="1" x14ac:dyDescent="0.3">
      <c r="A436" s="42" t="str">
        <f t="shared" si="21"/>
        <v>S_II</v>
      </c>
      <c r="B436" s="45" t="str">
        <f t="shared" si="21"/>
        <v>nicht anzeigen</v>
      </c>
      <c r="C436" s="8"/>
      <c r="D436" s="58"/>
      <c r="E436" s="7"/>
      <c r="F436" s="135"/>
      <c r="G436" s="135"/>
    </row>
    <row r="437" spans="1:7" ht="15.75" hidden="1" thickBot="1" x14ac:dyDescent="0.3">
      <c r="A437" s="42" t="str">
        <f t="shared" si="21"/>
        <v>S_II</v>
      </c>
      <c r="B437" s="45" t="str">
        <f t="shared" si="21"/>
        <v>nicht anzeigen</v>
      </c>
      <c r="C437" s="8"/>
      <c r="D437" s="58"/>
      <c r="E437" s="7"/>
      <c r="F437" s="135"/>
      <c r="G437" s="135"/>
    </row>
    <row r="438" spans="1:7" ht="15.75" hidden="1" thickBot="1" x14ac:dyDescent="0.3">
      <c r="A438" s="42" t="str">
        <f t="shared" si="21"/>
        <v>S_II</v>
      </c>
      <c r="B438" s="45" t="str">
        <f t="shared" si="21"/>
        <v>nicht anzeigen</v>
      </c>
      <c r="C438" s="8"/>
      <c r="D438" s="58"/>
      <c r="E438" s="7"/>
      <c r="F438" s="135"/>
      <c r="G438" s="135"/>
    </row>
    <row r="439" spans="1:7" ht="15.75" hidden="1" thickBot="1" x14ac:dyDescent="0.3">
      <c r="A439" s="42" t="str">
        <f t="shared" si="21"/>
        <v>S_II</v>
      </c>
      <c r="B439" s="45" t="str">
        <f t="shared" si="21"/>
        <v>nicht anzeigen</v>
      </c>
      <c r="C439" s="8"/>
      <c r="D439" s="58"/>
      <c r="E439" s="7"/>
      <c r="F439" s="135"/>
      <c r="G439" s="135"/>
    </row>
    <row r="440" spans="1:7" ht="15.75" hidden="1" thickBot="1" x14ac:dyDescent="0.3">
      <c r="A440" s="42" t="str">
        <f t="shared" si="21"/>
        <v>S_II</v>
      </c>
      <c r="B440" s="45" t="str">
        <f t="shared" si="21"/>
        <v>nicht anzeigen</v>
      </c>
      <c r="C440" s="8"/>
      <c r="D440" s="58"/>
      <c r="E440" s="7"/>
      <c r="F440" s="135"/>
      <c r="G440" s="135"/>
    </row>
    <row r="441" spans="1:7" ht="15.75" hidden="1" thickBot="1" x14ac:dyDescent="0.3">
      <c r="A441" s="42" t="str">
        <f t="shared" si="21"/>
        <v>S_II</v>
      </c>
      <c r="B441" s="44" t="str">
        <f>A402</f>
        <v>S_II</v>
      </c>
      <c r="C441" s="9"/>
      <c r="D441" s="10"/>
      <c r="E441" s="10"/>
      <c r="F441" s="10"/>
    </row>
    <row r="442" spans="1:7" ht="21.75" hidden="1" thickBot="1" x14ac:dyDescent="0.3">
      <c r="A442" s="50" t="s">
        <v>201</v>
      </c>
      <c r="B442" s="42" t="str">
        <f>A442</f>
        <v>S_II</v>
      </c>
      <c r="C442" s="57">
        <v>13</v>
      </c>
      <c r="D442" s="169" t="s">
        <v>408</v>
      </c>
      <c r="E442" s="168"/>
      <c r="F442" s="168"/>
      <c r="G442" s="89"/>
    </row>
    <row r="443" spans="1:7" ht="17.25" hidden="1" thickTop="1" thickBot="1" x14ac:dyDescent="0.3">
      <c r="A443" s="113" t="str">
        <f>A442</f>
        <v>S_II</v>
      </c>
      <c r="B443" s="42" t="str">
        <f>B442</f>
        <v>S_II</v>
      </c>
      <c r="C443" s="9"/>
      <c r="D443" s="11"/>
      <c r="E443" s="12"/>
      <c r="F443" s="12"/>
      <c r="G443" s="19" t="s">
        <v>51</v>
      </c>
    </row>
    <row r="444" spans="1:7" ht="32.25" hidden="1" thickBot="1" x14ac:dyDescent="0.3">
      <c r="A444" s="42" t="str">
        <f t="shared" ref="A444:B470" si="22">A443</f>
        <v>S_II</v>
      </c>
      <c r="B444" s="48" t="s">
        <v>201</v>
      </c>
      <c r="C444" s="58" t="str">
        <f>CONCATENATE(C442,".",1)</f>
        <v>13.1</v>
      </c>
      <c r="D444" s="58"/>
      <c r="E444" s="18" t="s">
        <v>623</v>
      </c>
      <c r="F444" s="117" t="str">
        <f>CONCATENATE(ROUND(F457/1680,2)," VBÄ")</f>
        <v>0 VBÄ</v>
      </c>
      <c r="G444" s="14"/>
    </row>
    <row r="445" spans="1:7" ht="15.75" hidden="1" thickBot="1" x14ac:dyDescent="0.3">
      <c r="A445" s="42" t="str">
        <f t="shared" si="22"/>
        <v>S_II</v>
      </c>
      <c r="B445" s="43" t="str">
        <f>IF(E445="",Listen!$I$7,B444)</f>
        <v>S_II</v>
      </c>
      <c r="C445" s="8"/>
      <c r="D445" s="59"/>
      <c r="E445" s="166" t="s">
        <v>24</v>
      </c>
      <c r="F445" s="167" t="s">
        <v>596</v>
      </c>
      <c r="G445" s="32"/>
    </row>
    <row r="446" spans="1:7" ht="15.75" hidden="1" thickBot="1" x14ac:dyDescent="0.3">
      <c r="A446" s="113" t="str">
        <f t="shared" si="22"/>
        <v>S_II</v>
      </c>
      <c r="B446" s="114" t="str">
        <f>IF(E446="",Listen!$I$7,B445)</f>
        <v>S_II</v>
      </c>
      <c r="C446" s="115"/>
      <c r="D446" s="134"/>
      <c r="E446" s="112" t="s">
        <v>598</v>
      </c>
      <c r="F446" s="117" t="s">
        <v>597</v>
      </c>
      <c r="G446" s="119"/>
    </row>
    <row r="447" spans="1:7" ht="15.75" hidden="1" thickBot="1" x14ac:dyDescent="0.3">
      <c r="A447" s="42" t="str">
        <f t="shared" si="22"/>
        <v>S_II</v>
      </c>
      <c r="B447" s="43" t="s">
        <v>201</v>
      </c>
      <c r="C447" s="60" t="str">
        <f>CONCATENATE(C444,".",1)</f>
        <v>13.1.1</v>
      </c>
      <c r="D447" s="180">
        <v>1</v>
      </c>
      <c r="E447" s="15" t="s">
        <v>305</v>
      </c>
      <c r="F447" s="100" t="s">
        <v>620</v>
      </c>
      <c r="G447" s="120" t="s">
        <v>202</v>
      </c>
    </row>
    <row r="448" spans="1:7" ht="15.75" hidden="1" thickBot="1" x14ac:dyDescent="0.3">
      <c r="A448" s="42" t="str">
        <f t="shared" si="22"/>
        <v>S_II</v>
      </c>
      <c r="B448" s="43" t="s">
        <v>201</v>
      </c>
      <c r="C448" s="60" t="str">
        <f>CONCATENATE(C444,".",2)</f>
        <v>13.1.2</v>
      </c>
      <c r="D448" s="180">
        <v>2</v>
      </c>
      <c r="E448" s="16" t="s">
        <v>27</v>
      </c>
      <c r="F448" s="100" t="s">
        <v>620</v>
      </c>
      <c r="G448" s="120" t="s">
        <v>29</v>
      </c>
    </row>
    <row r="449" spans="1:7" ht="15.75" hidden="1" thickBot="1" x14ac:dyDescent="0.3">
      <c r="A449" s="42" t="str">
        <f t="shared" si="22"/>
        <v>S_II</v>
      </c>
      <c r="B449" s="43" t="s">
        <v>201</v>
      </c>
      <c r="C449" s="60" t="str">
        <f>CONCATENATE(C444,".",3)</f>
        <v>13.1.3</v>
      </c>
      <c r="D449" s="180">
        <v>3</v>
      </c>
      <c r="E449" s="15" t="s">
        <v>25</v>
      </c>
      <c r="F449" s="100" t="s">
        <v>620</v>
      </c>
      <c r="G449" s="120" t="s">
        <v>29</v>
      </c>
    </row>
    <row r="450" spans="1:7" ht="15.75" hidden="1" thickBot="1" x14ac:dyDescent="0.3">
      <c r="A450" s="42" t="str">
        <f t="shared" si="22"/>
        <v>S_II</v>
      </c>
      <c r="B450" s="43" t="s">
        <v>201</v>
      </c>
      <c r="C450" s="60" t="str">
        <f>CONCATENATE(C444,".",4)</f>
        <v>13.1.4</v>
      </c>
      <c r="D450" s="180">
        <v>4</v>
      </c>
      <c r="E450" s="15" t="s">
        <v>26</v>
      </c>
      <c r="F450" s="100" t="s">
        <v>620</v>
      </c>
      <c r="G450" s="120" t="s">
        <v>29</v>
      </c>
    </row>
    <row r="451" spans="1:7" ht="15.75" hidden="1" thickBot="1" x14ac:dyDescent="0.3">
      <c r="A451" s="42" t="str">
        <f t="shared" si="22"/>
        <v>S_II</v>
      </c>
      <c r="B451" s="43" t="s">
        <v>201</v>
      </c>
      <c r="C451" s="60" t="str">
        <f>CONCATENATE(C444,".",5)</f>
        <v>13.1.5</v>
      </c>
      <c r="D451" s="180">
        <v>5</v>
      </c>
      <c r="E451" s="15" t="s">
        <v>658</v>
      </c>
      <c r="F451" s="100" t="s">
        <v>620</v>
      </c>
      <c r="G451" s="120" t="s">
        <v>202</v>
      </c>
    </row>
    <row r="452" spans="1:7" ht="15.75" hidden="1" thickBot="1" x14ac:dyDescent="0.3">
      <c r="A452" s="42" t="str">
        <f t="shared" si="22"/>
        <v>S_II</v>
      </c>
      <c r="B452" s="43" t="s">
        <v>201</v>
      </c>
      <c r="C452" s="60" t="str">
        <f>CONCATENATE(C444,".",6)</f>
        <v>13.1.6</v>
      </c>
      <c r="D452" s="180">
        <v>6</v>
      </c>
      <c r="E452" s="15" t="s">
        <v>659</v>
      </c>
      <c r="F452" s="100" t="s">
        <v>620</v>
      </c>
      <c r="G452" s="120" t="s">
        <v>29</v>
      </c>
    </row>
    <row r="453" spans="1:7" ht="15.75" hidden="1" thickBot="1" x14ac:dyDescent="0.3">
      <c r="A453" s="42" t="str">
        <f t="shared" si="22"/>
        <v>S_II</v>
      </c>
      <c r="B453" s="43" t="s">
        <v>215</v>
      </c>
      <c r="C453" s="60" t="str">
        <f>CONCATENATE(C444,".",7)</f>
        <v>13.1.7</v>
      </c>
      <c r="D453" s="180">
        <v>7</v>
      </c>
      <c r="E453" s="15"/>
      <c r="F453" s="100" t="s">
        <v>620</v>
      </c>
      <c r="G453" s="120"/>
    </row>
    <row r="454" spans="1:7" ht="15.75" hidden="1" thickBot="1" x14ac:dyDescent="0.3">
      <c r="A454" s="42" t="str">
        <f t="shared" si="22"/>
        <v>S_II</v>
      </c>
      <c r="B454" s="43" t="s">
        <v>215</v>
      </c>
      <c r="C454" s="60" t="str">
        <f>CONCATENATE(C444,".",8)</f>
        <v>13.1.8</v>
      </c>
      <c r="D454" s="180">
        <v>8</v>
      </c>
      <c r="E454" s="15"/>
      <c r="F454" s="100" t="s">
        <v>620</v>
      </c>
      <c r="G454" s="120"/>
    </row>
    <row r="455" spans="1:7" ht="15.75" hidden="1" thickBot="1" x14ac:dyDescent="0.3">
      <c r="A455" s="42" t="str">
        <f>A454</f>
        <v>S_II</v>
      </c>
      <c r="B455" s="43" t="s">
        <v>215</v>
      </c>
      <c r="C455" s="60" t="str">
        <f>CONCATENATE(C444,".",9)</f>
        <v>13.1.9</v>
      </c>
      <c r="D455" s="180">
        <v>9</v>
      </c>
      <c r="E455" s="15"/>
      <c r="F455" s="100" t="s">
        <v>620</v>
      </c>
      <c r="G455" s="120"/>
    </row>
    <row r="456" spans="1:7" ht="15.75" hidden="1" thickBot="1" x14ac:dyDescent="0.3">
      <c r="A456" s="42" t="str">
        <f t="shared" si="22"/>
        <v>S_II</v>
      </c>
      <c r="B456" s="43" t="s">
        <v>215</v>
      </c>
      <c r="C456" s="60" t="str">
        <f>CONCATENATE(C444,".",10)</f>
        <v>13.1.10</v>
      </c>
      <c r="D456" s="180">
        <v>10</v>
      </c>
      <c r="E456" s="33"/>
      <c r="F456" s="100" t="s">
        <v>620</v>
      </c>
      <c r="G456" s="120"/>
    </row>
    <row r="457" spans="1:7" ht="15.75" hidden="1" thickBot="1" x14ac:dyDescent="0.3">
      <c r="A457" s="113" t="str">
        <f t="shared" si="22"/>
        <v>S_II</v>
      </c>
      <c r="B457" s="114" t="str">
        <f>B444</f>
        <v>S_II</v>
      </c>
      <c r="C457" s="115"/>
      <c r="D457" s="29"/>
      <c r="E457" s="125" t="s">
        <v>523</v>
      </c>
      <c r="F457" s="126">
        <f>SUM(F447:F456)</f>
        <v>0</v>
      </c>
      <c r="G457" s="30"/>
    </row>
    <row r="458" spans="1:7" ht="15.75" hidden="1" thickBot="1" x14ac:dyDescent="0.3">
      <c r="A458" s="42" t="str">
        <f t="shared" si="22"/>
        <v>S_II</v>
      </c>
      <c r="B458" s="46" t="str">
        <f>IF(OR(B444=Listen!$I$5,B444=Listen!$I$3), Listen!$I$5, IF(OR(B444=Listen!$I$6, B444=Listen!$I$4), Listen!$I$6, Listen!$I$7))</f>
        <v>S_II</v>
      </c>
      <c r="C458" s="9"/>
      <c r="D458" s="30"/>
      <c r="E458" s="164" t="s">
        <v>35</v>
      </c>
      <c r="F458" s="165" t="s">
        <v>49</v>
      </c>
    </row>
    <row r="459" spans="1:7" ht="15.75" hidden="1" thickBot="1" x14ac:dyDescent="0.3">
      <c r="A459" s="42" t="str">
        <f t="shared" si="22"/>
        <v>S_II</v>
      </c>
      <c r="B459" s="46" t="str">
        <f>IF(OR(B445=Listen!$I$5,B445=Listen!$I$3), Listen!$I$5, IF(OR(B445=Listen!$I$6, B445=Listen!$I$4), Listen!$I$6, Listen!$I$7))</f>
        <v>S_II</v>
      </c>
      <c r="C459" s="9"/>
      <c r="D459" s="28" t="s">
        <v>36</v>
      </c>
      <c r="E459" s="20" t="s">
        <v>38</v>
      </c>
      <c r="F459" s="137" t="s">
        <v>621</v>
      </c>
    </row>
    <row r="460" spans="1:7" ht="15.75" hidden="1" thickBot="1" x14ac:dyDescent="0.3">
      <c r="A460" s="42" t="str">
        <f t="shared" si="22"/>
        <v>S_II</v>
      </c>
      <c r="B460" s="46" t="str">
        <f>IF(OR(B446=Listen!$I$5,B446=Listen!$I$3), Listen!$I$5, IF(OR(B446=Listen!$I$6, B446=Listen!$I$4), Listen!$I$6, Listen!$I$7))</f>
        <v>S_II</v>
      </c>
      <c r="C460" s="9"/>
      <c r="D460" s="28" t="s">
        <v>36</v>
      </c>
      <c r="E460" s="17" t="s">
        <v>39</v>
      </c>
      <c r="F460" s="137" t="s">
        <v>621</v>
      </c>
    </row>
    <row r="461" spans="1:7" ht="51.75" hidden="1" thickBot="1" x14ac:dyDescent="0.3">
      <c r="A461" s="42" t="str">
        <f t="shared" si="22"/>
        <v>S_II</v>
      </c>
      <c r="B461" s="43" t="str">
        <f>B444</f>
        <v>S_II</v>
      </c>
      <c r="C461" s="9"/>
      <c r="D461" s="22" t="s">
        <v>622</v>
      </c>
      <c r="E461" s="6"/>
      <c r="F461" s="10"/>
    </row>
    <row r="462" spans="1:7" ht="15.75" hidden="1" thickBot="1" x14ac:dyDescent="0.3">
      <c r="A462" s="113" t="str">
        <f t="shared" si="22"/>
        <v>S_II</v>
      </c>
      <c r="B462" s="114" t="str">
        <f>B444</f>
        <v>S_II</v>
      </c>
      <c r="C462" s="115"/>
      <c r="D462" s="30"/>
      <c r="E462" s="30"/>
      <c r="F462" s="30"/>
      <c r="G462" s="30"/>
    </row>
    <row r="463" spans="1:7" ht="16.5" hidden="1" thickBot="1" x14ac:dyDescent="0.3">
      <c r="A463" s="42" t="str">
        <f t="shared" si="22"/>
        <v>S_II</v>
      </c>
      <c r="B463" s="56" t="str">
        <f>IF(B464&lt;&gt;B466, IF(AND(B464&lt;&gt;Listen!I447,B466&lt;&gt;Listen!$I$7), CONCATENATE(B464, "; ", B466), IF(B464=Listen!$I$7, B466, B464)), B464)</f>
        <v>nicht anzeigen</v>
      </c>
      <c r="C463" s="58" t="str">
        <f>CONCATENATE(C442,".",2)</f>
        <v>13.2</v>
      </c>
      <c r="D463" s="58"/>
      <c r="E463" s="18" t="s">
        <v>605</v>
      </c>
      <c r="F463" s="36"/>
    </row>
    <row r="464" spans="1:7" ht="15.75" hidden="1" thickBot="1" x14ac:dyDescent="0.3">
      <c r="A464" s="42" t="str">
        <f t="shared" si="22"/>
        <v>S_II</v>
      </c>
      <c r="B464" s="54" t="s">
        <v>215</v>
      </c>
      <c r="C464" s="58" t="str">
        <f>CONCATENATE(C442,".",2,".",1)</f>
        <v>13.2.1</v>
      </c>
      <c r="D464" s="58"/>
      <c r="E464" s="15" t="s">
        <v>606</v>
      </c>
      <c r="F464" s="136" t="s">
        <v>44</v>
      </c>
    </row>
    <row r="465" spans="1:7" ht="15.75" hidden="1" thickBot="1" x14ac:dyDescent="0.3">
      <c r="A465" s="42" t="str">
        <f t="shared" si="22"/>
        <v>S_II</v>
      </c>
      <c r="B465" s="51" t="str">
        <f>B464</f>
        <v>nicht anzeigen</v>
      </c>
      <c r="C465" s="58" t="str">
        <f>CONCATENATE(C442,".",2,".",2)</f>
        <v>13.2.2</v>
      </c>
      <c r="D465" s="58"/>
      <c r="E465" s="15" t="s">
        <v>607</v>
      </c>
      <c r="F465" s="136" t="s">
        <v>44</v>
      </c>
    </row>
    <row r="466" spans="1:7" ht="15.75" hidden="1" thickBot="1" x14ac:dyDescent="0.3">
      <c r="A466" s="42" t="str">
        <f t="shared" si="22"/>
        <v>S_II</v>
      </c>
      <c r="B466" s="55" t="str">
        <f>IF(ISERROR(FIND(Listen!$I$2,A442)),Listen!$I$7,IF(ISERROR(FIND(Listen!$I$2,B464)),Listen!$I$2,Listen!$I$7))</f>
        <v>nicht anzeigen</v>
      </c>
      <c r="C466" s="58" t="str">
        <f>CONCATENATE(C442,".",2,".",3)</f>
        <v>13.2.3</v>
      </c>
      <c r="D466" s="58"/>
      <c r="E466" s="15" t="s">
        <v>612</v>
      </c>
      <c r="F466" s="136" t="s">
        <v>44</v>
      </c>
    </row>
    <row r="467" spans="1:7" ht="51.75" hidden="1" thickBot="1" x14ac:dyDescent="0.3">
      <c r="A467" s="42" t="str">
        <f t="shared" si="22"/>
        <v>S_II</v>
      </c>
      <c r="B467" s="47" t="str">
        <f>B463</f>
        <v>nicht anzeigen</v>
      </c>
      <c r="C467" s="9"/>
      <c r="D467" s="23" t="s">
        <v>316</v>
      </c>
      <c r="E467" s="7"/>
    </row>
    <row r="468" spans="1:7" ht="15.75" hidden="1" thickBot="1" x14ac:dyDescent="0.3">
      <c r="A468" s="113" t="str">
        <f t="shared" si="22"/>
        <v>S_II</v>
      </c>
      <c r="B468" s="123" t="str">
        <f>B463</f>
        <v>nicht anzeigen</v>
      </c>
      <c r="C468" s="115"/>
      <c r="D468" s="30"/>
      <c r="E468" s="124"/>
      <c r="F468" s="30"/>
      <c r="G468" s="30"/>
    </row>
    <row r="469" spans="1:7" ht="80.25" hidden="1" thickBot="1" x14ac:dyDescent="0.3">
      <c r="A469" s="42" t="str">
        <f>A468</f>
        <v>S_II</v>
      </c>
      <c r="B469" s="49" t="s">
        <v>215</v>
      </c>
      <c r="C469" s="58" t="str">
        <f>CONCATENATE(C442,".",3,)</f>
        <v>13.3</v>
      </c>
      <c r="D469" s="58"/>
      <c r="E469" s="122" t="s">
        <v>688</v>
      </c>
      <c r="F469" s="73"/>
      <c r="G469" s="14" t="str">
        <f>CONCATENATE(COUNTIF(G471:G480,Listen!$C$3)+COUNTIF(G471:G480,Listen!$C$4)+COUNTIF(G471:G480,Listen!$C$5)," bewertete Maßnahmen")</f>
        <v>0 bewertete Maßnahmen</v>
      </c>
    </row>
    <row r="470" spans="1:7" ht="28.5" hidden="1" thickBot="1" x14ac:dyDescent="0.3">
      <c r="A470" s="42" t="str">
        <f t="shared" si="22"/>
        <v>S_II</v>
      </c>
      <c r="B470" s="45" t="str">
        <f t="shared" si="22"/>
        <v>nicht anzeigen</v>
      </c>
      <c r="C470" s="9"/>
      <c r="D470" s="58"/>
      <c r="E470" s="25" t="s">
        <v>55</v>
      </c>
      <c r="F470" s="25" t="s">
        <v>528</v>
      </c>
      <c r="G470" s="118" t="s">
        <v>609</v>
      </c>
    </row>
    <row r="471" spans="1:7" ht="24.75" hidden="1" thickBot="1" x14ac:dyDescent="0.3">
      <c r="A471" s="42" t="str">
        <f>A470</f>
        <v>S_II</v>
      </c>
      <c r="B471" s="45" t="str">
        <f>B470</f>
        <v>nicht anzeigen</v>
      </c>
      <c r="C471" s="111"/>
      <c r="D471" s="121" t="s">
        <v>594</v>
      </c>
      <c r="E471" s="7" t="s">
        <v>604</v>
      </c>
      <c r="F471" s="135" t="s">
        <v>44</v>
      </c>
      <c r="G471" s="135" t="s">
        <v>44</v>
      </c>
    </row>
    <row r="472" spans="1:7" ht="24.75" hidden="1" thickBot="1" x14ac:dyDescent="0.3">
      <c r="A472" s="42" t="str">
        <f t="shared" ref="A472:B481" si="23">A471</f>
        <v>S_II</v>
      </c>
      <c r="B472" s="45" t="str">
        <f t="shared" si="23"/>
        <v>nicht anzeigen</v>
      </c>
      <c r="C472" s="111"/>
      <c r="D472" s="121" t="s">
        <v>594</v>
      </c>
      <c r="E472" s="7" t="s">
        <v>603</v>
      </c>
      <c r="F472" s="135"/>
      <c r="G472" s="135"/>
    </row>
    <row r="473" spans="1:7" ht="15.75" hidden="1" thickBot="1" x14ac:dyDescent="0.3">
      <c r="A473" s="42" t="str">
        <f t="shared" si="23"/>
        <v>S_II</v>
      </c>
      <c r="B473" s="45" t="str">
        <f t="shared" si="23"/>
        <v>nicht anzeigen</v>
      </c>
      <c r="C473" s="8"/>
      <c r="D473" s="58"/>
      <c r="E473" s="7"/>
      <c r="F473" s="135"/>
      <c r="G473" s="135"/>
    </row>
    <row r="474" spans="1:7" ht="15.75" hidden="1" thickBot="1" x14ac:dyDescent="0.3">
      <c r="A474" s="42" t="str">
        <f t="shared" si="23"/>
        <v>S_II</v>
      </c>
      <c r="B474" s="45" t="str">
        <f t="shared" si="23"/>
        <v>nicht anzeigen</v>
      </c>
      <c r="C474" s="8"/>
      <c r="D474" s="58"/>
      <c r="E474" s="7"/>
      <c r="F474" s="135"/>
      <c r="G474" s="135"/>
    </row>
    <row r="475" spans="1:7" ht="15.75" hidden="1" thickBot="1" x14ac:dyDescent="0.3">
      <c r="A475" s="42" t="str">
        <f t="shared" si="23"/>
        <v>S_II</v>
      </c>
      <c r="B475" s="45" t="str">
        <f t="shared" si="23"/>
        <v>nicht anzeigen</v>
      </c>
      <c r="C475" s="8"/>
      <c r="D475" s="58"/>
      <c r="E475" s="7"/>
      <c r="F475" s="135"/>
      <c r="G475" s="135"/>
    </row>
    <row r="476" spans="1:7" ht="15.75" hidden="1" thickBot="1" x14ac:dyDescent="0.3">
      <c r="A476" s="42" t="str">
        <f t="shared" si="23"/>
        <v>S_II</v>
      </c>
      <c r="B476" s="45" t="str">
        <f t="shared" si="23"/>
        <v>nicht anzeigen</v>
      </c>
      <c r="C476" s="8"/>
      <c r="D476" s="58"/>
      <c r="E476" s="7"/>
      <c r="F476" s="135"/>
      <c r="G476" s="135"/>
    </row>
    <row r="477" spans="1:7" ht="15.75" hidden="1" thickBot="1" x14ac:dyDescent="0.3">
      <c r="A477" s="42" t="str">
        <f t="shared" si="23"/>
        <v>S_II</v>
      </c>
      <c r="B477" s="45" t="str">
        <f t="shared" si="23"/>
        <v>nicht anzeigen</v>
      </c>
      <c r="C477" s="8"/>
      <c r="D477" s="58"/>
      <c r="E477" s="7"/>
      <c r="F477" s="135"/>
      <c r="G477" s="135"/>
    </row>
    <row r="478" spans="1:7" ht="15.75" hidden="1" thickBot="1" x14ac:dyDescent="0.3">
      <c r="A478" s="42" t="str">
        <f t="shared" si="23"/>
        <v>S_II</v>
      </c>
      <c r="B478" s="45" t="str">
        <f t="shared" si="23"/>
        <v>nicht anzeigen</v>
      </c>
      <c r="C478" s="8"/>
      <c r="D478" s="58"/>
      <c r="E478" s="7"/>
      <c r="F478" s="135"/>
      <c r="G478" s="135"/>
    </row>
    <row r="479" spans="1:7" ht="15.75" hidden="1" thickBot="1" x14ac:dyDescent="0.3">
      <c r="A479" s="42" t="str">
        <f t="shared" si="23"/>
        <v>S_II</v>
      </c>
      <c r="B479" s="45" t="str">
        <f t="shared" si="23"/>
        <v>nicht anzeigen</v>
      </c>
      <c r="C479" s="8"/>
      <c r="D479" s="58"/>
      <c r="E479" s="7"/>
      <c r="F479" s="135"/>
      <c r="G479" s="135"/>
    </row>
    <row r="480" spans="1:7" ht="15.75" hidden="1" thickBot="1" x14ac:dyDescent="0.3">
      <c r="A480" s="42" t="str">
        <f t="shared" si="23"/>
        <v>S_II</v>
      </c>
      <c r="B480" s="45" t="str">
        <f t="shared" si="23"/>
        <v>nicht anzeigen</v>
      </c>
      <c r="C480" s="8"/>
      <c r="D480" s="58"/>
      <c r="E480" s="7"/>
      <c r="F480" s="135"/>
      <c r="G480" s="135"/>
    </row>
    <row r="481" spans="1:7" ht="15.75" hidden="1" thickBot="1" x14ac:dyDescent="0.3">
      <c r="A481" s="42" t="str">
        <f t="shared" si="23"/>
        <v>S_II</v>
      </c>
      <c r="B481" s="44" t="str">
        <f>A442</f>
        <v>S_II</v>
      </c>
      <c r="C481" s="9"/>
      <c r="D481" s="10"/>
      <c r="E481" s="10"/>
      <c r="F481" s="10"/>
    </row>
    <row r="482" spans="1:7" ht="21.75" hidden="1" thickBot="1" x14ac:dyDescent="0.3">
      <c r="A482" s="50" t="s">
        <v>201</v>
      </c>
      <c r="B482" s="42" t="str">
        <f>A482</f>
        <v>S_II</v>
      </c>
      <c r="C482" s="57">
        <v>14</v>
      </c>
      <c r="D482" s="169" t="s">
        <v>409</v>
      </c>
      <c r="E482" s="168"/>
      <c r="F482" s="168"/>
      <c r="G482" s="89"/>
    </row>
    <row r="483" spans="1:7" ht="17.25" hidden="1" thickTop="1" thickBot="1" x14ac:dyDescent="0.3">
      <c r="A483" s="113" t="str">
        <f>A482</f>
        <v>S_II</v>
      </c>
      <c r="B483" s="42" t="str">
        <f>B482</f>
        <v>S_II</v>
      </c>
      <c r="C483" s="9"/>
      <c r="D483" s="11"/>
      <c r="E483" s="12"/>
      <c r="F483" s="12"/>
      <c r="G483" s="19" t="s">
        <v>51</v>
      </c>
    </row>
    <row r="484" spans="1:7" ht="32.25" hidden="1" thickBot="1" x14ac:dyDescent="0.3">
      <c r="A484" s="42" t="str">
        <f t="shared" ref="A484:B510" si="24">A483</f>
        <v>S_II</v>
      </c>
      <c r="B484" s="48" t="s">
        <v>201</v>
      </c>
      <c r="C484" s="58" t="str">
        <f>CONCATENATE(C482,".",1)</f>
        <v>14.1</v>
      </c>
      <c r="D484" s="58"/>
      <c r="E484" s="18" t="s">
        <v>623</v>
      </c>
      <c r="F484" s="117" t="str">
        <f>CONCATENATE(ROUND(F497/1680,2)," VBÄ")</f>
        <v>0 VBÄ</v>
      </c>
      <c r="G484" s="14"/>
    </row>
    <row r="485" spans="1:7" ht="15.75" hidden="1" thickBot="1" x14ac:dyDescent="0.3">
      <c r="A485" s="42" t="str">
        <f t="shared" si="24"/>
        <v>S_II</v>
      </c>
      <c r="B485" s="43" t="str">
        <f>IF(E485="",Listen!$I$7,B484)</f>
        <v>S_II</v>
      </c>
      <c r="C485" s="8"/>
      <c r="D485" s="59"/>
      <c r="E485" s="166" t="s">
        <v>24</v>
      </c>
      <c r="F485" s="167" t="s">
        <v>596</v>
      </c>
      <c r="G485" s="32"/>
    </row>
    <row r="486" spans="1:7" ht="15.75" hidden="1" thickBot="1" x14ac:dyDescent="0.3">
      <c r="A486" s="113" t="str">
        <f t="shared" si="24"/>
        <v>S_II</v>
      </c>
      <c r="B486" s="114" t="str">
        <f>IF(E486="",Listen!$I$7,B485)</f>
        <v>S_II</v>
      </c>
      <c r="C486" s="115"/>
      <c r="D486" s="134"/>
      <c r="E486" s="112" t="s">
        <v>598</v>
      </c>
      <c r="F486" s="117" t="s">
        <v>597</v>
      </c>
      <c r="G486" s="119"/>
    </row>
    <row r="487" spans="1:7" ht="15.75" hidden="1" thickBot="1" x14ac:dyDescent="0.3">
      <c r="A487" s="42" t="str">
        <f t="shared" si="24"/>
        <v>S_II</v>
      </c>
      <c r="B487" s="43" t="s">
        <v>201</v>
      </c>
      <c r="C487" s="60" t="str">
        <f>CONCATENATE(C484,".",1)</f>
        <v>14.1.1</v>
      </c>
      <c r="D487" s="180">
        <v>1</v>
      </c>
      <c r="E487" s="15" t="s">
        <v>305</v>
      </c>
      <c r="F487" s="100" t="s">
        <v>620</v>
      </c>
      <c r="G487" s="120" t="s">
        <v>202</v>
      </c>
    </row>
    <row r="488" spans="1:7" ht="15.75" hidden="1" thickBot="1" x14ac:dyDescent="0.3">
      <c r="A488" s="42" t="str">
        <f t="shared" si="24"/>
        <v>S_II</v>
      </c>
      <c r="B488" s="43" t="s">
        <v>201</v>
      </c>
      <c r="C488" s="60" t="str">
        <f>CONCATENATE(C484,".",2)</f>
        <v>14.1.2</v>
      </c>
      <c r="D488" s="180">
        <v>2</v>
      </c>
      <c r="E488" s="16" t="s">
        <v>27</v>
      </c>
      <c r="F488" s="100" t="s">
        <v>620</v>
      </c>
      <c r="G488" s="120" t="s">
        <v>29</v>
      </c>
    </row>
    <row r="489" spans="1:7" ht="15.75" hidden="1" thickBot="1" x14ac:dyDescent="0.3">
      <c r="A489" s="42" t="str">
        <f t="shared" si="24"/>
        <v>S_II</v>
      </c>
      <c r="B489" s="43" t="s">
        <v>201</v>
      </c>
      <c r="C489" s="60" t="str">
        <f>CONCATENATE(C484,".",3)</f>
        <v>14.1.3</v>
      </c>
      <c r="D489" s="180">
        <v>3</v>
      </c>
      <c r="E489" s="15" t="s">
        <v>25</v>
      </c>
      <c r="F489" s="100" t="s">
        <v>620</v>
      </c>
      <c r="G489" s="120" t="s">
        <v>29</v>
      </c>
    </row>
    <row r="490" spans="1:7" ht="15.75" hidden="1" thickBot="1" x14ac:dyDescent="0.3">
      <c r="A490" s="42" t="str">
        <f t="shared" si="24"/>
        <v>S_II</v>
      </c>
      <c r="B490" s="43" t="s">
        <v>201</v>
      </c>
      <c r="C490" s="60" t="str">
        <f>CONCATENATE(C484,".",4)</f>
        <v>14.1.4</v>
      </c>
      <c r="D490" s="180">
        <v>4</v>
      </c>
      <c r="E490" s="15" t="s">
        <v>26</v>
      </c>
      <c r="F490" s="100" t="s">
        <v>620</v>
      </c>
      <c r="G490" s="120" t="s">
        <v>29</v>
      </c>
    </row>
    <row r="491" spans="1:7" ht="15.75" hidden="1" thickBot="1" x14ac:dyDescent="0.3">
      <c r="A491" s="42" t="str">
        <f t="shared" si="24"/>
        <v>S_II</v>
      </c>
      <c r="B491" s="43" t="s">
        <v>201</v>
      </c>
      <c r="C491" s="60" t="str">
        <f>CONCATENATE(C484,".",5)</f>
        <v>14.1.5</v>
      </c>
      <c r="D491" s="180">
        <v>5</v>
      </c>
      <c r="E491" s="15" t="s">
        <v>658</v>
      </c>
      <c r="F491" s="100" t="s">
        <v>620</v>
      </c>
      <c r="G491" s="120" t="s">
        <v>202</v>
      </c>
    </row>
    <row r="492" spans="1:7" ht="15.75" hidden="1" thickBot="1" x14ac:dyDescent="0.3">
      <c r="A492" s="42" t="str">
        <f t="shared" si="24"/>
        <v>S_II</v>
      </c>
      <c r="B492" s="43" t="s">
        <v>201</v>
      </c>
      <c r="C492" s="60" t="str">
        <f>CONCATENATE(C484,".",6)</f>
        <v>14.1.6</v>
      </c>
      <c r="D492" s="180">
        <v>6</v>
      </c>
      <c r="E492" s="15" t="s">
        <v>659</v>
      </c>
      <c r="F492" s="100" t="s">
        <v>620</v>
      </c>
      <c r="G492" s="120" t="s">
        <v>29</v>
      </c>
    </row>
    <row r="493" spans="1:7" ht="15.75" hidden="1" thickBot="1" x14ac:dyDescent="0.3">
      <c r="A493" s="42" t="str">
        <f t="shared" si="24"/>
        <v>S_II</v>
      </c>
      <c r="B493" s="43" t="s">
        <v>215</v>
      </c>
      <c r="C493" s="60" t="str">
        <f>CONCATENATE(C484,".",7)</f>
        <v>14.1.7</v>
      </c>
      <c r="D493" s="180">
        <v>7</v>
      </c>
      <c r="E493" s="15"/>
      <c r="F493" s="100" t="s">
        <v>620</v>
      </c>
      <c r="G493" s="120"/>
    </row>
    <row r="494" spans="1:7" ht="15.75" hidden="1" thickBot="1" x14ac:dyDescent="0.3">
      <c r="A494" s="42" t="str">
        <f t="shared" si="24"/>
        <v>S_II</v>
      </c>
      <c r="B494" s="43" t="s">
        <v>215</v>
      </c>
      <c r="C494" s="60" t="str">
        <f>CONCATENATE(C484,".",8)</f>
        <v>14.1.8</v>
      </c>
      <c r="D494" s="180">
        <v>8</v>
      </c>
      <c r="E494" s="15"/>
      <c r="F494" s="100" t="s">
        <v>620</v>
      </c>
      <c r="G494" s="120"/>
    </row>
    <row r="495" spans="1:7" ht="15.75" hidden="1" thickBot="1" x14ac:dyDescent="0.3">
      <c r="A495" s="42" t="str">
        <f>A494</f>
        <v>S_II</v>
      </c>
      <c r="B495" s="43" t="s">
        <v>215</v>
      </c>
      <c r="C495" s="60" t="str">
        <f>CONCATENATE(C484,".",9)</f>
        <v>14.1.9</v>
      </c>
      <c r="D495" s="180">
        <v>9</v>
      </c>
      <c r="E495" s="15"/>
      <c r="F495" s="100" t="s">
        <v>620</v>
      </c>
      <c r="G495" s="120"/>
    </row>
    <row r="496" spans="1:7" ht="15.75" hidden="1" thickBot="1" x14ac:dyDescent="0.3">
      <c r="A496" s="42" t="str">
        <f t="shared" si="24"/>
        <v>S_II</v>
      </c>
      <c r="B496" s="43" t="s">
        <v>215</v>
      </c>
      <c r="C496" s="60" t="str">
        <f>CONCATENATE(C484,".",10)</f>
        <v>14.1.10</v>
      </c>
      <c r="D496" s="180">
        <v>10</v>
      </c>
      <c r="E496" s="33"/>
      <c r="F496" s="100" t="s">
        <v>620</v>
      </c>
      <c r="G496" s="120"/>
    </row>
    <row r="497" spans="1:7" ht="15.75" hidden="1" thickBot="1" x14ac:dyDescent="0.3">
      <c r="A497" s="113" t="str">
        <f t="shared" si="24"/>
        <v>S_II</v>
      </c>
      <c r="B497" s="114" t="str">
        <f>B484</f>
        <v>S_II</v>
      </c>
      <c r="C497" s="115"/>
      <c r="D497" s="29"/>
      <c r="E497" s="125" t="s">
        <v>523</v>
      </c>
      <c r="F497" s="126">
        <f>SUM(F487:F496)</f>
        <v>0</v>
      </c>
      <c r="G497" s="30"/>
    </row>
    <row r="498" spans="1:7" ht="15.75" hidden="1" thickBot="1" x14ac:dyDescent="0.3">
      <c r="A498" s="42" t="str">
        <f t="shared" si="24"/>
        <v>S_II</v>
      </c>
      <c r="B498" s="46" t="str">
        <f>IF(OR(B484=Listen!$I$5,B484=Listen!$I$3), Listen!$I$5, IF(OR(B484=Listen!$I$6, B484=Listen!$I$4), Listen!$I$6, Listen!$I$7))</f>
        <v>S_II</v>
      </c>
      <c r="C498" s="9"/>
      <c r="D498" s="30"/>
      <c r="E498" s="164" t="s">
        <v>35</v>
      </c>
      <c r="F498" s="165" t="s">
        <v>49</v>
      </c>
    </row>
    <row r="499" spans="1:7" ht="15.75" hidden="1" thickBot="1" x14ac:dyDescent="0.3">
      <c r="A499" s="42" t="str">
        <f t="shared" si="24"/>
        <v>S_II</v>
      </c>
      <c r="B499" s="46" t="str">
        <f>IF(OR(B485=Listen!$I$5,B485=Listen!$I$3), Listen!$I$5, IF(OR(B485=Listen!$I$6, B485=Listen!$I$4), Listen!$I$6, Listen!$I$7))</f>
        <v>S_II</v>
      </c>
      <c r="C499" s="9"/>
      <c r="D499" s="28" t="s">
        <v>36</v>
      </c>
      <c r="E499" s="20" t="s">
        <v>38</v>
      </c>
      <c r="F499" s="137" t="s">
        <v>621</v>
      </c>
    </row>
    <row r="500" spans="1:7" ht="15.75" hidden="1" thickBot="1" x14ac:dyDescent="0.3">
      <c r="A500" s="42" t="str">
        <f t="shared" si="24"/>
        <v>S_II</v>
      </c>
      <c r="B500" s="46" t="str">
        <f>IF(OR(B486=Listen!$I$5,B486=Listen!$I$3), Listen!$I$5, IF(OR(B486=Listen!$I$6, B486=Listen!$I$4), Listen!$I$6, Listen!$I$7))</f>
        <v>S_II</v>
      </c>
      <c r="C500" s="9"/>
      <c r="D500" s="28" t="s">
        <v>36</v>
      </c>
      <c r="E500" s="17" t="s">
        <v>39</v>
      </c>
      <c r="F500" s="137" t="s">
        <v>621</v>
      </c>
    </row>
    <row r="501" spans="1:7" ht="51.75" hidden="1" thickBot="1" x14ac:dyDescent="0.3">
      <c r="A501" s="42" t="str">
        <f t="shared" si="24"/>
        <v>S_II</v>
      </c>
      <c r="B501" s="43" t="str">
        <f>B484</f>
        <v>S_II</v>
      </c>
      <c r="C501" s="9"/>
      <c r="D501" s="22" t="s">
        <v>622</v>
      </c>
      <c r="E501" s="6"/>
      <c r="F501" s="10"/>
    </row>
    <row r="502" spans="1:7" ht="15.75" hidden="1" thickBot="1" x14ac:dyDescent="0.3">
      <c r="A502" s="113" t="str">
        <f t="shared" si="24"/>
        <v>S_II</v>
      </c>
      <c r="B502" s="114" t="str">
        <f>B484</f>
        <v>S_II</v>
      </c>
      <c r="C502" s="115"/>
      <c r="D502" s="30"/>
      <c r="E502" s="30"/>
      <c r="F502" s="30"/>
      <c r="G502" s="30"/>
    </row>
    <row r="503" spans="1:7" ht="16.5" hidden="1" thickBot="1" x14ac:dyDescent="0.3">
      <c r="A503" s="42" t="str">
        <f t="shared" si="24"/>
        <v>S_II</v>
      </c>
      <c r="B503" s="56" t="str">
        <f>IF(B504&lt;&gt;B506, IF(AND(B504&lt;&gt;Listen!I487,B506&lt;&gt;Listen!$I$7), CONCATENATE(B504, "; ", B506), IF(B504=Listen!$I$7, B506, B504)), B504)</f>
        <v>nicht anzeigen</v>
      </c>
      <c r="C503" s="58" t="str">
        <f>CONCATENATE(C482,".",2)</f>
        <v>14.2</v>
      </c>
      <c r="D503" s="58"/>
      <c r="E503" s="18" t="s">
        <v>605</v>
      </c>
      <c r="F503" s="36"/>
    </row>
    <row r="504" spans="1:7" ht="15.75" hidden="1" thickBot="1" x14ac:dyDescent="0.3">
      <c r="A504" s="42" t="str">
        <f t="shared" si="24"/>
        <v>S_II</v>
      </c>
      <c r="B504" s="54" t="s">
        <v>215</v>
      </c>
      <c r="C504" s="58" t="str">
        <f>CONCATENATE(C482,".",2,".",1)</f>
        <v>14.2.1</v>
      </c>
      <c r="D504" s="58"/>
      <c r="E504" s="15" t="s">
        <v>606</v>
      </c>
      <c r="F504" s="136" t="s">
        <v>44</v>
      </c>
    </row>
    <row r="505" spans="1:7" ht="15.75" hidden="1" thickBot="1" x14ac:dyDescent="0.3">
      <c r="A505" s="42" t="str">
        <f t="shared" si="24"/>
        <v>S_II</v>
      </c>
      <c r="B505" s="51" t="str">
        <f>B504</f>
        <v>nicht anzeigen</v>
      </c>
      <c r="C505" s="58" t="str">
        <f>CONCATENATE(C482,".",2,".",2)</f>
        <v>14.2.2</v>
      </c>
      <c r="D505" s="58"/>
      <c r="E505" s="15" t="s">
        <v>607</v>
      </c>
      <c r="F505" s="136" t="s">
        <v>44</v>
      </c>
    </row>
    <row r="506" spans="1:7" ht="15.75" hidden="1" thickBot="1" x14ac:dyDescent="0.3">
      <c r="A506" s="42" t="str">
        <f t="shared" si="24"/>
        <v>S_II</v>
      </c>
      <c r="B506" s="55" t="str">
        <f>IF(ISERROR(FIND(Listen!$I$2,A482)),Listen!$I$7,IF(ISERROR(FIND(Listen!$I$2,B504)),Listen!$I$2,Listen!$I$7))</f>
        <v>nicht anzeigen</v>
      </c>
      <c r="C506" s="58" t="str">
        <f>CONCATENATE(C482,".",2,".",3)</f>
        <v>14.2.3</v>
      </c>
      <c r="D506" s="58"/>
      <c r="E506" s="15" t="s">
        <v>612</v>
      </c>
      <c r="F506" s="136" t="s">
        <v>44</v>
      </c>
    </row>
    <row r="507" spans="1:7" ht="51.75" hidden="1" thickBot="1" x14ac:dyDescent="0.3">
      <c r="A507" s="42" t="str">
        <f t="shared" si="24"/>
        <v>S_II</v>
      </c>
      <c r="B507" s="47" t="str">
        <f>B503</f>
        <v>nicht anzeigen</v>
      </c>
      <c r="C507" s="9"/>
      <c r="D507" s="23" t="s">
        <v>316</v>
      </c>
      <c r="E507" s="7"/>
    </row>
    <row r="508" spans="1:7" ht="15.75" hidden="1" thickBot="1" x14ac:dyDescent="0.3">
      <c r="A508" s="113" t="str">
        <f t="shared" si="24"/>
        <v>S_II</v>
      </c>
      <c r="B508" s="123" t="str">
        <f>B503</f>
        <v>nicht anzeigen</v>
      </c>
      <c r="C508" s="115"/>
      <c r="D508" s="30"/>
      <c r="E508" s="124"/>
      <c r="F508" s="30"/>
      <c r="G508" s="30"/>
    </row>
    <row r="509" spans="1:7" ht="80.25" hidden="1" thickBot="1" x14ac:dyDescent="0.3">
      <c r="A509" s="42" t="str">
        <f>A508</f>
        <v>S_II</v>
      </c>
      <c r="B509" s="49" t="s">
        <v>215</v>
      </c>
      <c r="C509" s="58" t="str">
        <f>CONCATENATE(C482,".",3,)</f>
        <v>14.3</v>
      </c>
      <c r="D509" s="58"/>
      <c r="E509" s="122" t="s">
        <v>688</v>
      </c>
      <c r="F509" s="73"/>
      <c r="G509" s="14" t="str">
        <f>CONCATENATE(COUNTIF(G511:G520,Listen!$C$3)+COUNTIF(G511:G520,Listen!$C$4)+COUNTIF(G511:G520,Listen!$C$5)," bewertete Maßnahmen")</f>
        <v>0 bewertete Maßnahmen</v>
      </c>
    </row>
    <row r="510" spans="1:7" ht="28.5" hidden="1" thickBot="1" x14ac:dyDescent="0.3">
      <c r="A510" s="42" t="str">
        <f t="shared" si="24"/>
        <v>S_II</v>
      </c>
      <c r="B510" s="45" t="str">
        <f t="shared" si="24"/>
        <v>nicht anzeigen</v>
      </c>
      <c r="C510" s="9"/>
      <c r="D510" s="58"/>
      <c r="E510" s="25" t="s">
        <v>55</v>
      </c>
      <c r="F510" s="25" t="s">
        <v>528</v>
      </c>
      <c r="G510" s="118" t="s">
        <v>609</v>
      </c>
    </row>
    <row r="511" spans="1:7" ht="24.75" hidden="1" thickBot="1" x14ac:dyDescent="0.3">
      <c r="A511" s="42" t="str">
        <f>A510</f>
        <v>S_II</v>
      </c>
      <c r="B511" s="45" t="str">
        <f>B510</f>
        <v>nicht anzeigen</v>
      </c>
      <c r="C511" s="111"/>
      <c r="D511" s="121" t="s">
        <v>594</v>
      </c>
      <c r="E511" s="7" t="s">
        <v>604</v>
      </c>
      <c r="F511" s="135" t="s">
        <v>44</v>
      </c>
      <c r="G511" s="135" t="s">
        <v>44</v>
      </c>
    </row>
    <row r="512" spans="1:7" ht="24.75" hidden="1" thickBot="1" x14ac:dyDescent="0.3">
      <c r="A512" s="42" t="str">
        <f t="shared" ref="A512:B521" si="25">A511</f>
        <v>S_II</v>
      </c>
      <c r="B512" s="45" t="str">
        <f t="shared" si="25"/>
        <v>nicht anzeigen</v>
      </c>
      <c r="C512" s="111"/>
      <c r="D512" s="121" t="s">
        <v>594</v>
      </c>
      <c r="E512" s="7" t="s">
        <v>603</v>
      </c>
      <c r="F512" s="135"/>
      <c r="G512" s="135"/>
    </row>
    <row r="513" spans="1:7" ht="15.75" hidden="1" thickBot="1" x14ac:dyDescent="0.3">
      <c r="A513" s="42" t="str">
        <f t="shared" si="25"/>
        <v>S_II</v>
      </c>
      <c r="B513" s="45" t="str">
        <f t="shared" si="25"/>
        <v>nicht anzeigen</v>
      </c>
      <c r="C513" s="8"/>
      <c r="D513" s="58"/>
      <c r="E513" s="7"/>
      <c r="F513" s="135"/>
      <c r="G513" s="135"/>
    </row>
    <row r="514" spans="1:7" ht="15.75" hidden="1" thickBot="1" x14ac:dyDescent="0.3">
      <c r="A514" s="42" t="str">
        <f t="shared" si="25"/>
        <v>S_II</v>
      </c>
      <c r="B514" s="45" t="str">
        <f t="shared" si="25"/>
        <v>nicht anzeigen</v>
      </c>
      <c r="C514" s="8"/>
      <c r="D514" s="58"/>
      <c r="E514" s="7"/>
      <c r="F514" s="135"/>
      <c r="G514" s="135"/>
    </row>
    <row r="515" spans="1:7" ht="15.75" hidden="1" thickBot="1" x14ac:dyDescent="0.3">
      <c r="A515" s="42" t="str">
        <f t="shared" si="25"/>
        <v>S_II</v>
      </c>
      <c r="B515" s="45" t="str">
        <f t="shared" si="25"/>
        <v>nicht anzeigen</v>
      </c>
      <c r="C515" s="8"/>
      <c r="D515" s="58"/>
      <c r="E515" s="7"/>
      <c r="F515" s="135"/>
      <c r="G515" s="135"/>
    </row>
    <row r="516" spans="1:7" ht="15.75" hidden="1" thickBot="1" x14ac:dyDescent="0.3">
      <c r="A516" s="42" t="str">
        <f t="shared" si="25"/>
        <v>S_II</v>
      </c>
      <c r="B516" s="45" t="str">
        <f t="shared" si="25"/>
        <v>nicht anzeigen</v>
      </c>
      <c r="C516" s="8"/>
      <c r="D516" s="58"/>
      <c r="E516" s="7"/>
      <c r="F516" s="135"/>
      <c r="G516" s="135"/>
    </row>
    <row r="517" spans="1:7" ht="15.75" hidden="1" thickBot="1" x14ac:dyDescent="0.3">
      <c r="A517" s="42" t="str">
        <f t="shared" si="25"/>
        <v>S_II</v>
      </c>
      <c r="B517" s="45" t="str">
        <f t="shared" si="25"/>
        <v>nicht anzeigen</v>
      </c>
      <c r="C517" s="8"/>
      <c r="D517" s="58"/>
      <c r="E517" s="7"/>
      <c r="F517" s="135"/>
      <c r="G517" s="135"/>
    </row>
    <row r="518" spans="1:7" ht="15.75" hidden="1" thickBot="1" x14ac:dyDescent="0.3">
      <c r="A518" s="42" t="str">
        <f t="shared" si="25"/>
        <v>S_II</v>
      </c>
      <c r="B518" s="45" t="str">
        <f t="shared" si="25"/>
        <v>nicht anzeigen</v>
      </c>
      <c r="C518" s="8"/>
      <c r="D518" s="58"/>
      <c r="E518" s="7"/>
      <c r="F518" s="135"/>
      <c r="G518" s="135"/>
    </row>
    <row r="519" spans="1:7" ht="15.75" hidden="1" thickBot="1" x14ac:dyDescent="0.3">
      <c r="A519" s="42" t="str">
        <f t="shared" si="25"/>
        <v>S_II</v>
      </c>
      <c r="B519" s="45" t="str">
        <f t="shared" si="25"/>
        <v>nicht anzeigen</v>
      </c>
      <c r="C519" s="8"/>
      <c r="D519" s="58"/>
      <c r="E519" s="7"/>
      <c r="F519" s="135"/>
      <c r="G519" s="135"/>
    </row>
    <row r="520" spans="1:7" ht="15.75" hidden="1" thickBot="1" x14ac:dyDescent="0.3">
      <c r="A520" s="42" t="str">
        <f t="shared" si="25"/>
        <v>S_II</v>
      </c>
      <c r="B520" s="45" t="str">
        <f t="shared" si="25"/>
        <v>nicht anzeigen</v>
      </c>
      <c r="C520" s="8"/>
      <c r="D520" s="58"/>
      <c r="E520" s="7"/>
      <c r="F520" s="135"/>
      <c r="G520" s="135"/>
    </row>
    <row r="521" spans="1:7" ht="15.75" hidden="1" thickBot="1" x14ac:dyDescent="0.3">
      <c r="A521" s="42" t="str">
        <f t="shared" si="25"/>
        <v>S_II</v>
      </c>
      <c r="B521" s="44" t="str">
        <f>A482</f>
        <v>S_II</v>
      </c>
      <c r="C521" s="9"/>
      <c r="D521" s="10"/>
      <c r="E521" s="10"/>
      <c r="F521" s="10"/>
    </row>
    <row r="522" spans="1:7" ht="21.75" hidden="1" thickBot="1" x14ac:dyDescent="0.3">
      <c r="A522" s="50" t="s">
        <v>201</v>
      </c>
      <c r="B522" s="42" t="str">
        <f>A522</f>
        <v>S_II</v>
      </c>
      <c r="C522" s="57">
        <v>15</v>
      </c>
      <c r="D522" s="169" t="s">
        <v>407</v>
      </c>
      <c r="E522" s="168"/>
      <c r="F522" s="168"/>
      <c r="G522" s="89"/>
    </row>
    <row r="523" spans="1:7" ht="17.25" hidden="1" thickTop="1" thickBot="1" x14ac:dyDescent="0.3">
      <c r="A523" s="113" t="str">
        <f>A522</f>
        <v>S_II</v>
      </c>
      <c r="B523" s="42" t="str">
        <f>B522</f>
        <v>S_II</v>
      </c>
      <c r="C523" s="9"/>
      <c r="D523" s="11"/>
      <c r="E523" s="12"/>
      <c r="F523" s="12"/>
      <c r="G523" s="19" t="s">
        <v>51</v>
      </c>
    </row>
    <row r="524" spans="1:7" ht="32.25" hidden="1" thickBot="1" x14ac:dyDescent="0.3">
      <c r="A524" s="42" t="str">
        <f t="shared" ref="A524:B550" si="26">A523</f>
        <v>S_II</v>
      </c>
      <c r="B524" s="48" t="s">
        <v>201</v>
      </c>
      <c r="C524" s="58" t="str">
        <f>CONCATENATE(C522,".",1)</f>
        <v>15.1</v>
      </c>
      <c r="D524" s="58"/>
      <c r="E524" s="18" t="s">
        <v>623</v>
      </c>
      <c r="F524" s="117" t="str">
        <f>CONCATENATE(ROUND(F537/1680,2)," VBÄ")</f>
        <v>0 VBÄ</v>
      </c>
      <c r="G524" s="14"/>
    </row>
    <row r="525" spans="1:7" ht="15.75" hidden="1" thickBot="1" x14ac:dyDescent="0.3">
      <c r="A525" s="42" t="str">
        <f t="shared" si="26"/>
        <v>S_II</v>
      </c>
      <c r="B525" s="43" t="str">
        <f>IF(E525="",Listen!$I$7,B524)</f>
        <v>S_II</v>
      </c>
      <c r="C525" s="8"/>
      <c r="D525" s="59"/>
      <c r="E525" s="166" t="s">
        <v>24</v>
      </c>
      <c r="F525" s="167" t="s">
        <v>596</v>
      </c>
      <c r="G525" s="32"/>
    </row>
    <row r="526" spans="1:7" ht="15.75" hidden="1" thickBot="1" x14ac:dyDescent="0.3">
      <c r="A526" s="113" t="str">
        <f t="shared" si="26"/>
        <v>S_II</v>
      </c>
      <c r="B526" s="114" t="str">
        <f>IF(E526="",Listen!$I$7,B525)</f>
        <v>S_II</v>
      </c>
      <c r="C526" s="115"/>
      <c r="D526" s="134"/>
      <c r="E526" s="112" t="s">
        <v>598</v>
      </c>
      <c r="F526" s="117" t="s">
        <v>597</v>
      </c>
      <c r="G526" s="119"/>
    </row>
    <row r="527" spans="1:7" ht="15.75" hidden="1" thickBot="1" x14ac:dyDescent="0.3">
      <c r="A527" s="42" t="str">
        <f t="shared" si="26"/>
        <v>S_II</v>
      </c>
      <c r="B527" s="43" t="s">
        <v>201</v>
      </c>
      <c r="C527" s="60" t="str">
        <f>CONCATENATE(C524,".",1)</f>
        <v>15.1.1</v>
      </c>
      <c r="D527" s="180">
        <v>1</v>
      </c>
      <c r="E527" s="15" t="s">
        <v>305</v>
      </c>
      <c r="F527" s="100" t="s">
        <v>620</v>
      </c>
      <c r="G527" s="120" t="s">
        <v>202</v>
      </c>
    </row>
    <row r="528" spans="1:7" ht="15.75" hidden="1" thickBot="1" x14ac:dyDescent="0.3">
      <c r="A528" s="42" t="str">
        <f t="shared" si="26"/>
        <v>S_II</v>
      </c>
      <c r="B528" s="43" t="s">
        <v>201</v>
      </c>
      <c r="C528" s="60" t="str">
        <f>CONCATENATE(C524,".",2)</f>
        <v>15.1.2</v>
      </c>
      <c r="D528" s="180">
        <v>2</v>
      </c>
      <c r="E528" s="16" t="s">
        <v>27</v>
      </c>
      <c r="F528" s="100" t="s">
        <v>620</v>
      </c>
      <c r="G528" s="120" t="s">
        <v>29</v>
      </c>
    </row>
    <row r="529" spans="1:7" ht="15.75" hidden="1" thickBot="1" x14ac:dyDescent="0.3">
      <c r="A529" s="42" t="str">
        <f t="shared" si="26"/>
        <v>S_II</v>
      </c>
      <c r="B529" s="43" t="s">
        <v>201</v>
      </c>
      <c r="C529" s="60" t="str">
        <f>CONCATENATE(C524,".",3)</f>
        <v>15.1.3</v>
      </c>
      <c r="D529" s="180">
        <v>3</v>
      </c>
      <c r="E529" s="15" t="s">
        <v>25</v>
      </c>
      <c r="F529" s="100" t="s">
        <v>620</v>
      </c>
      <c r="G529" s="120" t="s">
        <v>29</v>
      </c>
    </row>
    <row r="530" spans="1:7" ht="15.75" hidden="1" thickBot="1" x14ac:dyDescent="0.3">
      <c r="A530" s="42" t="str">
        <f t="shared" si="26"/>
        <v>S_II</v>
      </c>
      <c r="B530" s="43" t="s">
        <v>201</v>
      </c>
      <c r="C530" s="60" t="str">
        <f>CONCATENATE(C524,".",4)</f>
        <v>15.1.4</v>
      </c>
      <c r="D530" s="180">
        <v>4</v>
      </c>
      <c r="E530" s="15" t="s">
        <v>26</v>
      </c>
      <c r="F530" s="100" t="s">
        <v>620</v>
      </c>
      <c r="G530" s="120" t="s">
        <v>29</v>
      </c>
    </row>
    <row r="531" spans="1:7" ht="15.75" hidden="1" thickBot="1" x14ac:dyDescent="0.3">
      <c r="A531" s="42" t="str">
        <f t="shared" si="26"/>
        <v>S_II</v>
      </c>
      <c r="B531" s="43" t="s">
        <v>201</v>
      </c>
      <c r="C531" s="60" t="str">
        <f>CONCATENATE(C524,".",5)</f>
        <v>15.1.5</v>
      </c>
      <c r="D531" s="180">
        <v>5</v>
      </c>
      <c r="E531" s="15" t="s">
        <v>658</v>
      </c>
      <c r="F531" s="100" t="s">
        <v>620</v>
      </c>
      <c r="G531" s="120" t="s">
        <v>202</v>
      </c>
    </row>
    <row r="532" spans="1:7" ht="15.75" hidden="1" thickBot="1" x14ac:dyDescent="0.3">
      <c r="A532" s="42" t="str">
        <f t="shared" si="26"/>
        <v>S_II</v>
      </c>
      <c r="B532" s="43" t="s">
        <v>201</v>
      </c>
      <c r="C532" s="60" t="str">
        <f>CONCATENATE(C524,".",6)</f>
        <v>15.1.6</v>
      </c>
      <c r="D532" s="180">
        <v>6</v>
      </c>
      <c r="E532" s="15" t="s">
        <v>659</v>
      </c>
      <c r="F532" s="100" t="s">
        <v>620</v>
      </c>
      <c r="G532" s="120" t="s">
        <v>29</v>
      </c>
    </row>
    <row r="533" spans="1:7" ht="15.75" hidden="1" thickBot="1" x14ac:dyDescent="0.3">
      <c r="A533" s="42" t="str">
        <f t="shared" si="26"/>
        <v>S_II</v>
      </c>
      <c r="B533" s="43" t="s">
        <v>215</v>
      </c>
      <c r="C533" s="60" t="str">
        <f>CONCATENATE(C524,".",7)</f>
        <v>15.1.7</v>
      </c>
      <c r="D533" s="180">
        <v>7</v>
      </c>
      <c r="E533" s="15"/>
      <c r="F533" s="100" t="s">
        <v>620</v>
      </c>
      <c r="G533" s="120"/>
    </row>
    <row r="534" spans="1:7" ht="15.75" hidden="1" thickBot="1" x14ac:dyDescent="0.3">
      <c r="A534" s="42" t="str">
        <f t="shared" si="26"/>
        <v>S_II</v>
      </c>
      <c r="B534" s="43" t="s">
        <v>215</v>
      </c>
      <c r="C534" s="60" t="str">
        <f>CONCATENATE(C524,".",8)</f>
        <v>15.1.8</v>
      </c>
      <c r="D534" s="180">
        <v>8</v>
      </c>
      <c r="E534" s="15"/>
      <c r="F534" s="100" t="s">
        <v>620</v>
      </c>
      <c r="G534" s="120"/>
    </row>
    <row r="535" spans="1:7" ht="15.75" hidden="1" thickBot="1" x14ac:dyDescent="0.3">
      <c r="A535" s="42" t="str">
        <f>A534</f>
        <v>S_II</v>
      </c>
      <c r="B535" s="43" t="s">
        <v>215</v>
      </c>
      <c r="C535" s="60" t="str">
        <f>CONCATENATE(C524,".",9)</f>
        <v>15.1.9</v>
      </c>
      <c r="D535" s="180">
        <v>9</v>
      </c>
      <c r="E535" s="15"/>
      <c r="F535" s="100" t="s">
        <v>620</v>
      </c>
      <c r="G535" s="120"/>
    </row>
    <row r="536" spans="1:7" ht="15.75" hidden="1" thickBot="1" x14ac:dyDescent="0.3">
      <c r="A536" s="42" t="str">
        <f t="shared" si="26"/>
        <v>S_II</v>
      </c>
      <c r="B536" s="43" t="s">
        <v>215</v>
      </c>
      <c r="C536" s="60" t="str">
        <f>CONCATENATE(C524,".",10)</f>
        <v>15.1.10</v>
      </c>
      <c r="D536" s="180">
        <v>10</v>
      </c>
      <c r="E536" s="33"/>
      <c r="F536" s="100" t="s">
        <v>620</v>
      </c>
      <c r="G536" s="120"/>
    </row>
    <row r="537" spans="1:7" ht="15.75" hidden="1" thickBot="1" x14ac:dyDescent="0.3">
      <c r="A537" s="113" t="str">
        <f t="shared" si="26"/>
        <v>S_II</v>
      </c>
      <c r="B537" s="114" t="str">
        <f>B524</f>
        <v>S_II</v>
      </c>
      <c r="C537" s="115"/>
      <c r="D537" s="29"/>
      <c r="E537" s="125" t="s">
        <v>523</v>
      </c>
      <c r="F537" s="126">
        <f>SUM(F527:F536)</f>
        <v>0</v>
      </c>
      <c r="G537" s="30"/>
    </row>
    <row r="538" spans="1:7" ht="15.75" hidden="1" thickBot="1" x14ac:dyDescent="0.3">
      <c r="A538" s="42" t="str">
        <f t="shared" si="26"/>
        <v>S_II</v>
      </c>
      <c r="B538" s="46" t="str">
        <f>IF(OR(B524=Listen!$I$5,B524=Listen!$I$3), Listen!$I$5, IF(OR(B524=Listen!$I$6, B524=Listen!$I$4), Listen!$I$6, Listen!$I$7))</f>
        <v>S_II</v>
      </c>
      <c r="C538" s="9"/>
      <c r="D538" s="30"/>
      <c r="E538" s="164" t="s">
        <v>35</v>
      </c>
      <c r="F538" s="165" t="s">
        <v>49</v>
      </c>
    </row>
    <row r="539" spans="1:7" ht="15.75" hidden="1" thickBot="1" x14ac:dyDescent="0.3">
      <c r="A539" s="42" t="str">
        <f t="shared" si="26"/>
        <v>S_II</v>
      </c>
      <c r="B539" s="46" t="str">
        <f>IF(OR(B525=Listen!$I$5,B525=Listen!$I$3), Listen!$I$5, IF(OR(B525=Listen!$I$6, B525=Listen!$I$4), Listen!$I$6, Listen!$I$7))</f>
        <v>S_II</v>
      </c>
      <c r="C539" s="9"/>
      <c r="D539" s="28" t="s">
        <v>36</v>
      </c>
      <c r="E539" s="20" t="s">
        <v>38</v>
      </c>
      <c r="F539" s="137" t="s">
        <v>621</v>
      </c>
    </row>
    <row r="540" spans="1:7" ht="15.75" hidden="1" thickBot="1" x14ac:dyDescent="0.3">
      <c r="A540" s="42" t="str">
        <f t="shared" si="26"/>
        <v>S_II</v>
      </c>
      <c r="B540" s="46" t="str">
        <f>IF(OR(B526=Listen!$I$5,B526=Listen!$I$3), Listen!$I$5, IF(OR(B526=Listen!$I$6, B526=Listen!$I$4), Listen!$I$6, Listen!$I$7))</f>
        <v>S_II</v>
      </c>
      <c r="C540" s="9"/>
      <c r="D540" s="28" t="s">
        <v>36</v>
      </c>
      <c r="E540" s="17" t="s">
        <v>39</v>
      </c>
      <c r="F540" s="137" t="s">
        <v>621</v>
      </c>
    </row>
    <row r="541" spans="1:7" ht="51.75" hidden="1" thickBot="1" x14ac:dyDescent="0.3">
      <c r="A541" s="42" t="str">
        <f t="shared" si="26"/>
        <v>S_II</v>
      </c>
      <c r="B541" s="43" t="str">
        <f>B524</f>
        <v>S_II</v>
      </c>
      <c r="C541" s="9"/>
      <c r="D541" s="22" t="s">
        <v>622</v>
      </c>
      <c r="E541" s="6"/>
      <c r="F541" s="10"/>
    </row>
    <row r="542" spans="1:7" ht="15.75" hidden="1" thickBot="1" x14ac:dyDescent="0.3">
      <c r="A542" s="113" t="str">
        <f t="shared" si="26"/>
        <v>S_II</v>
      </c>
      <c r="B542" s="114" t="str">
        <f>B524</f>
        <v>S_II</v>
      </c>
      <c r="C542" s="115"/>
      <c r="D542" s="30"/>
      <c r="E542" s="30"/>
      <c r="F542" s="30"/>
      <c r="G542" s="30"/>
    </row>
    <row r="543" spans="1:7" ht="16.5" hidden="1" thickBot="1" x14ac:dyDescent="0.3">
      <c r="A543" s="42" t="str">
        <f t="shared" si="26"/>
        <v>S_II</v>
      </c>
      <c r="B543" s="56" t="str">
        <f>IF(B544&lt;&gt;B546, IF(AND(B544&lt;&gt;Listen!I527,B546&lt;&gt;Listen!$I$7), CONCATENATE(B544, "; ", B546), IF(B544=Listen!$I$7, B546, B544)), B544)</f>
        <v>nicht anzeigen</v>
      </c>
      <c r="C543" s="58" t="str">
        <f>CONCATENATE(C522,".",2)</f>
        <v>15.2</v>
      </c>
      <c r="D543" s="58"/>
      <c r="E543" s="18" t="s">
        <v>605</v>
      </c>
      <c r="F543" s="36"/>
    </row>
    <row r="544" spans="1:7" ht="15.75" hidden="1" thickBot="1" x14ac:dyDescent="0.3">
      <c r="A544" s="42" t="str">
        <f t="shared" si="26"/>
        <v>S_II</v>
      </c>
      <c r="B544" s="54" t="s">
        <v>215</v>
      </c>
      <c r="C544" s="58" t="str">
        <f>CONCATENATE(C522,".",2,".",1)</f>
        <v>15.2.1</v>
      </c>
      <c r="D544" s="58"/>
      <c r="E544" s="15" t="s">
        <v>606</v>
      </c>
      <c r="F544" s="136" t="s">
        <v>44</v>
      </c>
    </row>
    <row r="545" spans="1:7" ht="15.75" hidden="1" thickBot="1" x14ac:dyDescent="0.3">
      <c r="A545" s="42" t="str">
        <f t="shared" si="26"/>
        <v>S_II</v>
      </c>
      <c r="B545" s="51" t="str">
        <f>B544</f>
        <v>nicht anzeigen</v>
      </c>
      <c r="C545" s="58" t="str">
        <f>CONCATENATE(C522,".",2,".",2)</f>
        <v>15.2.2</v>
      </c>
      <c r="D545" s="58"/>
      <c r="E545" s="15" t="s">
        <v>607</v>
      </c>
      <c r="F545" s="136" t="s">
        <v>44</v>
      </c>
    </row>
    <row r="546" spans="1:7" ht="15.75" hidden="1" thickBot="1" x14ac:dyDescent="0.3">
      <c r="A546" s="42" t="str">
        <f t="shared" si="26"/>
        <v>S_II</v>
      </c>
      <c r="B546" s="55" t="str">
        <f>IF(ISERROR(FIND(Listen!$I$2,A522)),Listen!$I$7,IF(ISERROR(FIND(Listen!$I$2,B544)),Listen!$I$2,Listen!$I$7))</f>
        <v>nicht anzeigen</v>
      </c>
      <c r="C546" s="58" t="str">
        <f>CONCATENATE(C522,".",2,".",3)</f>
        <v>15.2.3</v>
      </c>
      <c r="D546" s="58"/>
      <c r="E546" s="15" t="s">
        <v>612</v>
      </c>
      <c r="F546" s="136" t="s">
        <v>44</v>
      </c>
    </row>
    <row r="547" spans="1:7" ht="51.75" hidden="1" thickBot="1" x14ac:dyDescent="0.3">
      <c r="A547" s="42" t="str">
        <f t="shared" si="26"/>
        <v>S_II</v>
      </c>
      <c r="B547" s="47" t="str">
        <f>B543</f>
        <v>nicht anzeigen</v>
      </c>
      <c r="C547" s="9"/>
      <c r="D547" s="23" t="s">
        <v>316</v>
      </c>
      <c r="E547" s="7"/>
    </row>
    <row r="548" spans="1:7" ht="15.75" hidden="1" thickBot="1" x14ac:dyDescent="0.3">
      <c r="A548" s="113" t="str">
        <f t="shared" si="26"/>
        <v>S_II</v>
      </c>
      <c r="B548" s="123" t="str">
        <f>B543</f>
        <v>nicht anzeigen</v>
      </c>
      <c r="C548" s="115"/>
      <c r="D548" s="30"/>
      <c r="E548" s="124"/>
      <c r="F548" s="30"/>
      <c r="G548" s="30"/>
    </row>
    <row r="549" spans="1:7" ht="80.25" hidden="1" thickBot="1" x14ac:dyDescent="0.3">
      <c r="A549" s="42" t="str">
        <f>A548</f>
        <v>S_II</v>
      </c>
      <c r="B549" s="49" t="s">
        <v>215</v>
      </c>
      <c r="C549" s="58" t="str">
        <f>CONCATENATE(C522,".",3,)</f>
        <v>15.3</v>
      </c>
      <c r="D549" s="58"/>
      <c r="E549" s="122" t="s">
        <v>688</v>
      </c>
      <c r="F549" s="73"/>
      <c r="G549" s="14" t="str">
        <f>CONCATENATE(COUNTIF(G551:G560,Listen!$C$3)+COUNTIF(G551:G560,Listen!$C$4)+COUNTIF(G551:G560,Listen!$C$5)," bewertete Maßnahmen")</f>
        <v>0 bewertete Maßnahmen</v>
      </c>
    </row>
    <row r="550" spans="1:7" ht="28.5" hidden="1" thickBot="1" x14ac:dyDescent="0.3">
      <c r="A550" s="42" t="str">
        <f t="shared" si="26"/>
        <v>S_II</v>
      </c>
      <c r="B550" s="45" t="str">
        <f t="shared" si="26"/>
        <v>nicht anzeigen</v>
      </c>
      <c r="C550" s="9"/>
      <c r="D550" s="58"/>
      <c r="E550" s="25" t="s">
        <v>55</v>
      </c>
      <c r="F550" s="25" t="s">
        <v>528</v>
      </c>
      <c r="G550" s="118" t="s">
        <v>609</v>
      </c>
    </row>
    <row r="551" spans="1:7" ht="24.75" hidden="1" thickBot="1" x14ac:dyDescent="0.3">
      <c r="A551" s="42" t="str">
        <f>A550</f>
        <v>S_II</v>
      </c>
      <c r="B551" s="45" t="str">
        <f>B550</f>
        <v>nicht anzeigen</v>
      </c>
      <c r="C551" s="111"/>
      <c r="D551" s="121" t="s">
        <v>594</v>
      </c>
      <c r="E551" s="7" t="s">
        <v>604</v>
      </c>
      <c r="F551" s="135" t="s">
        <v>44</v>
      </c>
      <c r="G551" s="135" t="s">
        <v>44</v>
      </c>
    </row>
    <row r="552" spans="1:7" ht="24.75" hidden="1" thickBot="1" x14ac:dyDescent="0.3">
      <c r="A552" s="42" t="str">
        <f t="shared" ref="A552:B561" si="27">A551</f>
        <v>S_II</v>
      </c>
      <c r="B552" s="45" t="str">
        <f t="shared" si="27"/>
        <v>nicht anzeigen</v>
      </c>
      <c r="C552" s="111"/>
      <c r="D552" s="121" t="s">
        <v>594</v>
      </c>
      <c r="E552" s="7" t="s">
        <v>603</v>
      </c>
      <c r="F552" s="135"/>
      <c r="G552" s="135"/>
    </row>
    <row r="553" spans="1:7" ht="15.75" hidden="1" thickBot="1" x14ac:dyDescent="0.3">
      <c r="A553" s="42" t="str">
        <f t="shared" si="27"/>
        <v>S_II</v>
      </c>
      <c r="B553" s="45" t="str">
        <f t="shared" si="27"/>
        <v>nicht anzeigen</v>
      </c>
      <c r="C553" s="8"/>
      <c r="D553" s="58"/>
      <c r="E553" s="7"/>
      <c r="F553" s="135"/>
      <c r="G553" s="135"/>
    </row>
    <row r="554" spans="1:7" ht="15.75" hidden="1" thickBot="1" x14ac:dyDescent="0.3">
      <c r="A554" s="42" t="str">
        <f t="shared" si="27"/>
        <v>S_II</v>
      </c>
      <c r="B554" s="45" t="str">
        <f t="shared" si="27"/>
        <v>nicht anzeigen</v>
      </c>
      <c r="C554" s="8"/>
      <c r="D554" s="58"/>
      <c r="E554" s="7"/>
      <c r="F554" s="135"/>
      <c r="G554" s="135"/>
    </row>
    <row r="555" spans="1:7" ht="15.75" hidden="1" thickBot="1" x14ac:dyDescent="0.3">
      <c r="A555" s="42" t="str">
        <f t="shared" si="27"/>
        <v>S_II</v>
      </c>
      <c r="B555" s="45" t="str">
        <f t="shared" si="27"/>
        <v>nicht anzeigen</v>
      </c>
      <c r="C555" s="8"/>
      <c r="D555" s="58"/>
      <c r="E555" s="7"/>
      <c r="F555" s="135"/>
      <c r="G555" s="135"/>
    </row>
    <row r="556" spans="1:7" ht="15.75" hidden="1" thickBot="1" x14ac:dyDescent="0.3">
      <c r="A556" s="42" t="str">
        <f t="shared" si="27"/>
        <v>S_II</v>
      </c>
      <c r="B556" s="45" t="str">
        <f t="shared" si="27"/>
        <v>nicht anzeigen</v>
      </c>
      <c r="C556" s="8"/>
      <c r="D556" s="58"/>
      <c r="E556" s="7"/>
      <c r="F556" s="135"/>
      <c r="G556" s="135"/>
    </row>
    <row r="557" spans="1:7" ht="15.75" hidden="1" thickBot="1" x14ac:dyDescent="0.3">
      <c r="A557" s="42" t="str">
        <f t="shared" si="27"/>
        <v>S_II</v>
      </c>
      <c r="B557" s="45" t="str">
        <f t="shared" si="27"/>
        <v>nicht anzeigen</v>
      </c>
      <c r="C557" s="8"/>
      <c r="D557" s="58"/>
      <c r="E557" s="7"/>
      <c r="F557" s="135"/>
      <c r="G557" s="135"/>
    </row>
    <row r="558" spans="1:7" ht="15.75" hidden="1" thickBot="1" x14ac:dyDescent="0.3">
      <c r="A558" s="42" t="str">
        <f t="shared" si="27"/>
        <v>S_II</v>
      </c>
      <c r="B558" s="45" t="str">
        <f t="shared" si="27"/>
        <v>nicht anzeigen</v>
      </c>
      <c r="C558" s="8"/>
      <c r="D558" s="58"/>
      <c r="E558" s="7"/>
      <c r="F558" s="135"/>
      <c r="G558" s="135"/>
    </row>
    <row r="559" spans="1:7" ht="15.75" hidden="1" thickBot="1" x14ac:dyDescent="0.3">
      <c r="A559" s="42" t="str">
        <f t="shared" si="27"/>
        <v>S_II</v>
      </c>
      <c r="B559" s="45" t="str">
        <f t="shared" si="27"/>
        <v>nicht anzeigen</v>
      </c>
      <c r="C559" s="8"/>
      <c r="D559" s="58"/>
      <c r="E559" s="7"/>
      <c r="F559" s="135"/>
      <c r="G559" s="135"/>
    </row>
    <row r="560" spans="1:7" ht="15.75" hidden="1" thickBot="1" x14ac:dyDescent="0.3">
      <c r="A560" s="42" t="str">
        <f t="shared" si="27"/>
        <v>S_II</v>
      </c>
      <c r="B560" s="45" t="str">
        <f t="shared" si="27"/>
        <v>nicht anzeigen</v>
      </c>
      <c r="C560" s="8"/>
      <c r="D560" s="58"/>
      <c r="E560" s="7"/>
      <c r="F560" s="135"/>
      <c r="G560" s="135"/>
    </row>
    <row r="561" spans="1:7" ht="15.75" hidden="1" thickBot="1" x14ac:dyDescent="0.3">
      <c r="A561" s="42" t="str">
        <f t="shared" si="27"/>
        <v>S_II</v>
      </c>
      <c r="B561" s="44" t="str">
        <f>A522</f>
        <v>S_II</v>
      </c>
      <c r="C561" s="9"/>
      <c r="D561" s="10"/>
      <c r="E561" s="10"/>
      <c r="F561" s="10"/>
    </row>
    <row r="562" spans="1:7" ht="21.75" hidden="1" thickBot="1" x14ac:dyDescent="0.3">
      <c r="A562" s="50" t="s">
        <v>201</v>
      </c>
      <c r="B562" s="42" t="str">
        <f>A562</f>
        <v>S_II</v>
      </c>
      <c r="C562" s="57">
        <v>16</v>
      </c>
      <c r="D562" s="169" t="s">
        <v>401</v>
      </c>
      <c r="E562" s="168"/>
      <c r="F562" s="168"/>
      <c r="G562" s="89"/>
    </row>
    <row r="563" spans="1:7" ht="17.25" hidden="1" thickTop="1" thickBot="1" x14ac:dyDescent="0.3">
      <c r="A563" s="113" t="str">
        <f>A562</f>
        <v>S_II</v>
      </c>
      <c r="B563" s="42" t="str">
        <f>B562</f>
        <v>S_II</v>
      </c>
      <c r="C563" s="9"/>
      <c r="D563" s="11"/>
      <c r="E563" s="12"/>
      <c r="F563" s="12"/>
      <c r="G563" s="19" t="s">
        <v>51</v>
      </c>
    </row>
    <row r="564" spans="1:7" ht="32.25" hidden="1" thickBot="1" x14ac:dyDescent="0.3">
      <c r="A564" s="42" t="str">
        <f t="shared" ref="A564:B590" si="28">A563</f>
        <v>S_II</v>
      </c>
      <c r="B564" s="48" t="s">
        <v>201</v>
      </c>
      <c r="C564" s="58" t="str">
        <f>CONCATENATE(C562,".",1)</f>
        <v>16.1</v>
      </c>
      <c r="D564" s="58"/>
      <c r="E564" s="18" t="s">
        <v>623</v>
      </c>
      <c r="F564" s="117" t="str">
        <f>CONCATENATE(ROUND(F577/1680,2)," VBÄ")</f>
        <v>0 VBÄ</v>
      </c>
      <c r="G564" s="14"/>
    </row>
    <row r="565" spans="1:7" ht="15.75" hidden="1" thickBot="1" x14ac:dyDescent="0.3">
      <c r="A565" s="42" t="str">
        <f t="shared" si="28"/>
        <v>S_II</v>
      </c>
      <c r="B565" s="43" t="str">
        <f>IF(E565="",Listen!$I$7,B564)</f>
        <v>S_II</v>
      </c>
      <c r="C565" s="8"/>
      <c r="D565" s="59"/>
      <c r="E565" s="166" t="s">
        <v>24</v>
      </c>
      <c r="F565" s="167" t="s">
        <v>596</v>
      </c>
      <c r="G565" s="32"/>
    </row>
    <row r="566" spans="1:7" ht="15.75" hidden="1" thickBot="1" x14ac:dyDescent="0.3">
      <c r="A566" s="113" t="str">
        <f t="shared" si="28"/>
        <v>S_II</v>
      </c>
      <c r="B566" s="114" t="str">
        <f>IF(E566="",Listen!$I$7,B565)</f>
        <v>S_II</v>
      </c>
      <c r="C566" s="115"/>
      <c r="D566" s="134"/>
      <c r="E566" s="112" t="s">
        <v>598</v>
      </c>
      <c r="F566" s="117" t="s">
        <v>597</v>
      </c>
      <c r="G566" s="119"/>
    </row>
    <row r="567" spans="1:7" ht="15.75" hidden="1" thickBot="1" x14ac:dyDescent="0.3">
      <c r="A567" s="42" t="str">
        <f t="shared" si="28"/>
        <v>S_II</v>
      </c>
      <c r="B567" s="43" t="s">
        <v>201</v>
      </c>
      <c r="C567" s="60" t="str">
        <f>CONCATENATE(C564,".",1)</f>
        <v>16.1.1</v>
      </c>
      <c r="D567" s="180">
        <v>1</v>
      </c>
      <c r="E567" s="15" t="s">
        <v>305</v>
      </c>
      <c r="F567" s="100" t="s">
        <v>620</v>
      </c>
      <c r="G567" s="120" t="s">
        <v>202</v>
      </c>
    </row>
    <row r="568" spans="1:7" ht="15.75" hidden="1" thickBot="1" x14ac:dyDescent="0.3">
      <c r="A568" s="42" t="str">
        <f t="shared" si="28"/>
        <v>S_II</v>
      </c>
      <c r="B568" s="43" t="s">
        <v>201</v>
      </c>
      <c r="C568" s="60" t="str">
        <f>CONCATENATE(C564,".",2)</f>
        <v>16.1.2</v>
      </c>
      <c r="D568" s="180">
        <v>2</v>
      </c>
      <c r="E568" s="16" t="s">
        <v>27</v>
      </c>
      <c r="F568" s="100" t="s">
        <v>620</v>
      </c>
      <c r="G568" s="120" t="s">
        <v>29</v>
      </c>
    </row>
    <row r="569" spans="1:7" ht="15.75" hidden="1" thickBot="1" x14ac:dyDescent="0.3">
      <c r="A569" s="42" t="str">
        <f t="shared" si="28"/>
        <v>S_II</v>
      </c>
      <c r="B569" s="43" t="s">
        <v>201</v>
      </c>
      <c r="C569" s="60" t="str">
        <f>CONCATENATE(C564,".",3)</f>
        <v>16.1.3</v>
      </c>
      <c r="D569" s="180">
        <v>3</v>
      </c>
      <c r="E569" s="15" t="s">
        <v>25</v>
      </c>
      <c r="F569" s="100" t="s">
        <v>620</v>
      </c>
      <c r="G569" s="120" t="s">
        <v>29</v>
      </c>
    </row>
    <row r="570" spans="1:7" ht="15.75" hidden="1" thickBot="1" x14ac:dyDescent="0.3">
      <c r="A570" s="42" t="str">
        <f t="shared" si="28"/>
        <v>S_II</v>
      </c>
      <c r="B570" s="43" t="s">
        <v>201</v>
      </c>
      <c r="C570" s="60" t="str">
        <f>CONCATENATE(C564,".",4)</f>
        <v>16.1.4</v>
      </c>
      <c r="D570" s="180">
        <v>4</v>
      </c>
      <c r="E570" s="15" t="s">
        <v>26</v>
      </c>
      <c r="F570" s="100" t="s">
        <v>620</v>
      </c>
      <c r="G570" s="120" t="s">
        <v>29</v>
      </c>
    </row>
    <row r="571" spans="1:7" ht="15.75" hidden="1" thickBot="1" x14ac:dyDescent="0.3">
      <c r="A571" s="42" t="str">
        <f t="shared" si="28"/>
        <v>S_II</v>
      </c>
      <c r="B571" s="43" t="s">
        <v>201</v>
      </c>
      <c r="C571" s="60" t="str">
        <f>CONCATENATE(C564,".",5)</f>
        <v>16.1.5</v>
      </c>
      <c r="D571" s="180">
        <v>5</v>
      </c>
      <c r="E571" s="15" t="s">
        <v>658</v>
      </c>
      <c r="F571" s="100" t="s">
        <v>620</v>
      </c>
      <c r="G571" s="120" t="s">
        <v>202</v>
      </c>
    </row>
    <row r="572" spans="1:7" ht="15.75" hidden="1" thickBot="1" x14ac:dyDescent="0.3">
      <c r="A572" s="42" t="str">
        <f t="shared" si="28"/>
        <v>S_II</v>
      </c>
      <c r="B572" s="43" t="s">
        <v>201</v>
      </c>
      <c r="C572" s="60" t="str">
        <f>CONCATENATE(C564,".",6)</f>
        <v>16.1.6</v>
      </c>
      <c r="D572" s="180">
        <v>6</v>
      </c>
      <c r="E572" s="15" t="s">
        <v>659</v>
      </c>
      <c r="F572" s="100" t="s">
        <v>620</v>
      </c>
      <c r="G572" s="120" t="s">
        <v>29</v>
      </c>
    </row>
    <row r="573" spans="1:7" ht="15.75" hidden="1" thickBot="1" x14ac:dyDescent="0.3">
      <c r="A573" s="42" t="str">
        <f t="shared" si="28"/>
        <v>S_II</v>
      </c>
      <c r="B573" s="43" t="s">
        <v>215</v>
      </c>
      <c r="C573" s="60" t="str">
        <f>CONCATENATE(C564,".",7)</f>
        <v>16.1.7</v>
      </c>
      <c r="D573" s="180">
        <v>7</v>
      </c>
      <c r="E573" s="15"/>
      <c r="F573" s="100" t="s">
        <v>620</v>
      </c>
      <c r="G573" s="120"/>
    </row>
    <row r="574" spans="1:7" ht="15.75" hidden="1" thickBot="1" x14ac:dyDescent="0.3">
      <c r="A574" s="42" t="str">
        <f t="shared" si="28"/>
        <v>S_II</v>
      </c>
      <c r="B574" s="43" t="s">
        <v>215</v>
      </c>
      <c r="C574" s="60" t="str">
        <f>CONCATENATE(C564,".",8)</f>
        <v>16.1.8</v>
      </c>
      <c r="D574" s="180">
        <v>8</v>
      </c>
      <c r="E574" s="15"/>
      <c r="F574" s="100" t="s">
        <v>620</v>
      </c>
      <c r="G574" s="120"/>
    </row>
    <row r="575" spans="1:7" ht="15.75" hidden="1" thickBot="1" x14ac:dyDescent="0.3">
      <c r="A575" s="42" t="str">
        <f>A574</f>
        <v>S_II</v>
      </c>
      <c r="B575" s="43" t="s">
        <v>215</v>
      </c>
      <c r="C575" s="60" t="str">
        <f>CONCATENATE(C564,".",9)</f>
        <v>16.1.9</v>
      </c>
      <c r="D575" s="180">
        <v>9</v>
      </c>
      <c r="E575" s="15"/>
      <c r="F575" s="100" t="s">
        <v>620</v>
      </c>
      <c r="G575" s="120"/>
    </row>
    <row r="576" spans="1:7" ht="15.75" hidden="1" thickBot="1" x14ac:dyDescent="0.3">
      <c r="A576" s="42" t="str">
        <f t="shared" si="28"/>
        <v>S_II</v>
      </c>
      <c r="B576" s="43" t="s">
        <v>215</v>
      </c>
      <c r="C576" s="60" t="str">
        <f>CONCATENATE(C564,".",10)</f>
        <v>16.1.10</v>
      </c>
      <c r="D576" s="180">
        <v>10</v>
      </c>
      <c r="E576" s="33"/>
      <c r="F576" s="100" t="s">
        <v>620</v>
      </c>
      <c r="G576" s="120"/>
    </row>
    <row r="577" spans="1:7" ht="15.75" hidden="1" thickBot="1" x14ac:dyDescent="0.3">
      <c r="A577" s="113" t="str">
        <f t="shared" si="28"/>
        <v>S_II</v>
      </c>
      <c r="B577" s="114" t="str">
        <f>B564</f>
        <v>S_II</v>
      </c>
      <c r="C577" s="115"/>
      <c r="D577" s="29"/>
      <c r="E577" s="125" t="s">
        <v>523</v>
      </c>
      <c r="F577" s="126">
        <f>SUM(F567:F576)</f>
        <v>0</v>
      </c>
      <c r="G577" s="30"/>
    </row>
    <row r="578" spans="1:7" ht="15.75" hidden="1" thickBot="1" x14ac:dyDescent="0.3">
      <c r="A578" s="42" t="str">
        <f t="shared" si="28"/>
        <v>S_II</v>
      </c>
      <c r="B578" s="46" t="str">
        <f>IF(OR(B564=Listen!$I$5,B564=Listen!$I$3), Listen!$I$5, IF(OR(B564=Listen!$I$6, B564=Listen!$I$4), Listen!$I$6, Listen!$I$7))</f>
        <v>S_II</v>
      </c>
      <c r="C578" s="9"/>
      <c r="D578" s="30"/>
      <c r="E578" s="164" t="s">
        <v>35</v>
      </c>
      <c r="F578" s="165" t="s">
        <v>49</v>
      </c>
    </row>
    <row r="579" spans="1:7" ht="15.75" hidden="1" thickBot="1" x14ac:dyDescent="0.3">
      <c r="A579" s="42" t="str">
        <f t="shared" si="28"/>
        <v>S_II</v>
      </c>
      <c r="B579" s="46" t="str">
        <f>IF(OR(B565=Listen!$I$5,B565=Listen!$I$3), Listen!$I$5, IF(OR(B565=Listen!$I$6, B565=Listen!$I$4), Listen!$I$6, Listen!$I$7))</f>
        <v>S_II</v>
      </c>
      <c r="C579" s="9"/>
      <c r="D579" s="28" t="s">
        <v>36</v>
      </c>
      <c r="E579" s="20" t="s">
        <v>38</v>
      </c>
      <c r="F579" s="137" t="s">
        <v>621</v>
      </c>
    </row>
    <row r="580" spans="1:7" ht="15.75" hidden="1" thickBot="1" x14ac:dyDescent="0.3">
      <c r="A580" s="42" t="str">
        <f t="shared" si="28"/>
        <v>S_II</v>
      </c>
      <c r="B580" s="46" t="str">
        <f>IF(OR(B566=Listen!$I$5,B566=Listen!$I$3), Listen!$I$5, IF(OR(B566=Listen!$I$6, B566=Listen!$I$4), Listen!$I$6, Listen!$I$7))</f>
        <v>S_II</v>
      </c>
      <c r="C580" s="9"/>
      <c r="D580" s="28" t="s">
        <v>36</v>
      </c>
      <c r="E580" s="17" t="s">
        <v>39</v>
      </c>
      <c r="F580" s="137" t="s">
        <v>621</v>
      </c>
    </row>
    <row r="581" spans="1:7" ht="51.75" hidden="1" thickBot="1" x14ac:dyDescent="0.3">
      <c r="A581" s="42" t="str">
        <f t="shared" si="28"/>
        <v>S_II</v>
      </c>
      <c r="B581" s="43" t="str">
        <f>B564</f>
        <v>S_II</v>
      </c>
      <c r="C581" s="9"/>
      <c r="D581" s="22" t="s">
        <v>622</v>
      </c>
      <c r="E581" s="6"/>
      <c r="F581" s="10"/>
    </row>
    <row r="582" spans="1:7" ht="15.75" hidden="1" thickBot="1" x14ac:dyDescent="0.3">
      <c r="A582" s="113" t="str">
        <f t="shared" si="28"/>
        <v>S_II</v>
      </c>
      <c r="B582" s="114" t="str">
        <f>B564</f>
        <v>S_II</v>
      </c>
      <c r="C582" s="115"/>
      <c r="D582" s="30"/>
      <c r="E582" s="30"/>
      <c r="F582" s="30"/>
      <c r="G582" s="30"/>
    </row>
    <row r="583" spans="1:7" ht="16.5" hidden="1" thickBot="1" x14ac:dyDescent="0.3">
      <c r="A583" s="42" t="str">
        <f t="shared" si="28"/>
        <v>S_II</v>
      </c>
      <c r="B583" s="56" t="str">
        <f>IF(B584&lt;&gt;B586, IF(AND(B584&lt;&gt;Listen!I567,B586&lt;&gt;Listen!$I$7), CONCATENATE(B584, "; ", B586), IF(B584=Listen!$I$7, B586, B584)), B584)</f>
        <v>nicht anzeigen</v>
      </c>
      <c r="C583" s="58" t="str">
        <f>CONCATENATE(C562,".",2)</f>
        <v>16.2</v>
      </c>
      <c r="D583" s="58"/>
      <c r="E583" s="18" t="s">
        <v>605</v>
      </c>
      <c r="F583" s="36"/>
    </row>
    <row r="584" spans="1:7" ht="15.75" hidden="1" thickBot="1" x14ac:dyDescent="0.3">
      <c r="A584" s="42" t="str">
        <f t="shared" si="28"/>
        <v>S_II</v>
      </c>
      <c r="B584" s="54" t="s">
        <v>215</v>
      </c>
      <c r="C584" s="58" t="str">
        <f>CONCATENATE(C562,".",2,".",1)</f>
        <v>16.2.1</v>
      </c>
      <c r="D584" s="58"/>
      <c r="E584" s="15" t="s">
        <v>606</v>
      </c>
      <c r="F584" s="136" t="s">
        <v>44</v>
      </c>
    </row>
    <row r="585" spans="1:7" ht="15.75" hidden="1" thickBot="1" x14ac:dyDescent="0.3">
      <c r="A585" s="42" t="str">
        <f t="shared" si="28"/>
        <v>S_II</v>
      </c>
      <c r="B585" s="51" t="str">
        <f>B584</f>
        <v>nicht anzeigen</v>
      </c>
      <c r="C585" s="58" t="str">
        <f>CONCATENATE(C562,".",2,".",2)</f>
        <v>16.2.2</v>
      </c>
      <c r="D585" s="58"/>
      <c r="E585" s="15" t="s">
        <v>607</v>
      </c>
      <c r="F585" s="136" t="s">
        <v>44</v>
      </c>
    </row>
    <row r="586" spans="1:7" ht="15.75" hidden="1" thickBot="1" x14ac:dyDescent="0.3">
      <c r="A586" s="42" t="str">
        <f t="shared" si="28"/>
        <v>S_II</v>
      </c>
      <c r="B586" s="55" t="str">
        <f>IF(ISERROR(FIND(Listen!$I$2,A562)),Listen!$I$7,IF(ISERROR(FIND(Listen!$I$2,B584)),Listen!$I$2,Listen!$I$7))</f>
        <v>nicht anzeigen</v>
      </c>
      <c r="C586" s="58" t="str">
        <f>CONCATENATE(C562,".",2,".",3)</f>
        <v>16.2.3</v>
      </c>
      <c r="D586" s="58"/>
      <c r="E586" s="15" t="s">
        <v>612</v>
      </c>
      <c r="F586" s="136" t="s">
        <v>44</v>
      </c>
    </row>
    <row r="587" spans="1:7" ht="51.75" hidden="1" thickBot="1" x14ac:dyDescent="0.3">
      <c r="A587" s="42" t="str">
        <f t="shared" si="28"/>
        <v>S_II</v>
      </c>
      <c r="B587" s="47" t="str">
        <f>B583</f>
        <v>nicht anzeigen</v>
      </c>
      <c r="C587" s="9"/>
      <c r="D587" s="23" t="s">
        <v>316</v>
      </c>
      <c r="E587" s="7"/>
    </row>
    <row r="588" spans="1:7" ht="15.75" hidden="1" thickBot="1" x14ac:dyDescent="0.3">
      <c r="A588" s="113" t="str">
        <f t="shared" si="28"/>
        <v>S_II</v>
      </c>
      <c r="B588" s="123" t="str">
        <f>B583</f>
        <v>nicht anzeigen</v>
      </c>
      <c r="C588" s="115"/>
      <c r="D588" s="30"/>
      <c r="E588" s="124"/>
      <c r="F588" s="30"/>
      <c r="G588" s="30"/>
    </row>
    <row r="589" spans="1:7" ht="80.25" hidden="1" thickBot="1" x14ac:dyDescent="0.3">
      <c r="A589" s="42" t="str">
        <f>A588</f>
        <v>S_II</v>
      </c>
      <c r="B589" s="49" t="s">
        <v>215</v>
      </c>
      <c r="C589" s="58" t="str">
        <f>CONCATENATE(C562,".",3,)</f>
        <v>16.3</v>
      </c>
      <c r="D589" s="58"/>
      <c r="E589" s="122" t="s">
        <v>688</v>
      </c>
      <c r="F589" s="73"/>
      <c r="G589" s="14" t="str">
        <f>CONCATENATE(COUNTIF(G591:G600,Listen!$C$3)+COUNTIF(G591:G600,Listen!$C$4)+COUNTIF(G591:G600,Listen!$C$5)," bewertete Maßnahmen")</f>
        <v>0 bewertete Maßnahmen</v>
      </c>
    </row>
    <row r="590" spans="1:7" ht="28.5" hidden="1" thickBot="1" x14ac:dyDescent="0.3">
      <c r="A590" s="42" t="str">
        <f t="shared" si="28"/>
        <v>S_II</v>
      </c>
      <c r="B590" s="45" t="str">
        <f t="shared" si="28"/>
        <v>nicht anzeigen</v>
      </c>
      <c r="C590" s="9"/>
      <c r="D590" s="58"/>
      <c r="E590" s="25" t="s">
        <v>55</v>
      </c>
      <c r="F590" s="25" t="s">
        <v>528</v>
      </c>
      <c r="G590" s="118" t="s">
        <v>609</v>
      </c>
    </row>
    <row r="591" spans="1:7" ht="24.75" hidden="1" thickBot="1" x14ac:dyDescent="0.3">
      <c r="A591" s="42" t="str">
        <f>A590</f>
        <v>S_II</v>
      </c>
      <c r="B591" s="45" t="str">
        <f>B590</f>
        <v>nicht anzeigen</v>
      </c>
      <c r="C591" s="111"/>
      <c r="D591" s="121" t="s">
        <v>594</v>
      </c>
      <c r="E591" s="7" t="s">
        <v>604</v>
      </c>
      <c r="F591" s="135" t="s">
        <v>44</v>
      </c>
      <c r="G591" s="135" t="s">
        <v>44</v>
      </c>
    </row>
    <row r="592" spans="1:7" ht="24.75" hidden="1" thickBot="1" x14ac:dyDescent="0.3">
      <c r="A592" s="42" t="str">
        <f t="shared" ref="A592:B601" si="29">A591</f>
        <v>S_II</v>
      </c>
      <c r="B592" s="45" t="str">
        <f t="shared" si="29"/>
        <v>nicht anzeigen</v>
      </c>
      <c r="C592" s="111"/>
      <c r="D592" s="121" t="s">
        <v>594</v>
      </c>
      <c r="E592" s="7" t="s">
        <v>603</v>
      </c>
      <c r="F592" s="135"/>
      <c r="G592" s="135"/>
    </row>
    <row r="593" spans="1:7" ht="15.75" hidden="1" thickBot="1" x14ac:dyDescent="0.3">
      <c r="A593" s="42" t="str">
        <f t="shared" si="29"/>
        <v>S_II</v>
      </c>
      <c r="B593" s="45" t="str">
        <f t="shared" si="29"/>
        <v>nicht anzeigen</v>
      </c>
      <c r="C593" s="8"/>
      <c r="D593" s="58"/>
      <c r="E593" s="7"/>
      <c r="F593" s="135"/>
      <c r="G593" s="135"/>
    </row>
    <row r="594" spans="1:7" ht="15.75" hidden="1" thickBot="1" x14ac:dyDescent="0.3">
      <c r="A594" s="42" t="str">
        <f t="shared" si="29"/>
        <v>S_II</v>
      </c>
      <c r="B594" s="45" t="str">
        <f t="shared" si="29"/>
        <v>nicht anzeigen</v>
      </c>
      <c r="C594" s="8"/>
      <c r="D594" s="58"/>
      <c r="E594" s="7"/>
      <c r="F594" s="135"/>
      <c r="G594" s="135"/>
    </row>
    <row r="595" spans="1:7" ht="15.75" hidden="1" thickBot="1" x14ac:dyDescent="0.3">
      <c r="A595" s="42" t="str">
        <f t="shared" si="29"/>
        <v>S_II</v>
      </c>
      <c r="B595" s="45" t="str">
        <f t="shared" si="29"/>
        <v>nicht anzeigen</v>
      </c>
      <c r="C595" s="8"/>
      <c r="D595" s="58"/>
      <c r="E595" s="7"/>
      <c r="F595" s="135"/>
      <c r="G595" s="135"/>
    </row>
    <row r="596" spans="1:7" ht="15.75" hidden="1" thickBot="1" x14ac:dyDescent="0.3">
      <c r="A596" s="42" t="str">
        <f t="shared" si="29"/>
        <v>S_II</v>
      </c>
      <c r="B596" s="45" t="str">
        <f t="shared" si="29"/>
        <v>nicht anzeigen</v>
      </c>
      <c r="C596" s="8"/>
      <c r="D596" s="58"/>
      <c r="E596" s="7"/>
      <c r="F596" s="135"/>
      <c r="G596" s="135"/>
    </row>
    <row r="597" spans="1:7" ht="15.75" hidden="1" thickBot="1" x14ac:dyDescent="0.3">
      <c r="A597" s="42" t="str">
        <f t="shared" si="29"/>
        <v>S_II</v>
      </c>
      <c r="B597" s="45" t="str">
        <f t="shared" si="29"/>
        <v>nicht anzeigen</v>
      </c>
      <c r="C597" s="8"/>
      <c r="D597" s="58"/>
      <c r="E597" s="7"/>
      <c r="F597" s="135"/>
      <c r="G597" s="135"/>
    </row>
    <row r="598" spans="1:7" ht="15.75" hidden="1" thickBot="1" x14ac:dyDescent="0.3">
      <c r="A598" s="42" t="str">
        <f t="shared" si="29"/>
        <v>S_II</v>
      </c>
      <c r="B598" s="45" t="str">
        <f t="shared" si="29"/>
        <v>nicht anzeigen</v>
      </c>
      <c r="C598" s="8"/>
      <c r="D598" s="58"/>
      <c r="E598" s="7"/>
      <c r="F598" s="135"/>
      <c r="G598" s="135"/>
    </row>
    <row r="599" spans="1:7" ht="15.75" hidden="1" thickBot="1" x14ac:dyDescent="0.3">
      <c r="A599" s="42" t="str">
        <f t="shared" si="29"/>
        <v>S_II</v>
      </c>
      <c r="B599" s="45" t="str">
        <f t="shared" si="29"/>
        <v>nicht anzeigen</v>
      </c>
      <c r="C599" s="8"/>
      <c r="D599" s="58"/>
      <c r="E599" s="7"/>
      <c r="F599" s="135"/>
      <c r="G599" s="135"/>
    </row>
    <row r="600" spans="1:7" ht="15.75" hidden="1" thickBot="1" x14ac:dyDescent="0.3">
      <c r="A600" s="42" t="str">
        <f t="shared" si="29"/>
        <v>S_II</v>
      </c>
      <c r="B600" s="45" t="str">
        <f t="shared" si="29"/>
        <v>nicht anzeigen</v>
      </c>
      <c r="C600" s="8"/>
      <c r="D600" s="58"/>
      <c r="E600" s="7"/>
      <c r="F600" s="135"/>
      <c r="G600" s="135"/>
    </row>
    <row r="601" spans="1:7" ht="15.75" hidden="1" thickBot="1" x14ac:dyDescent="0.3">
      <c r="A601" s="42" t="str">
        <f t="shared" si="29"/>
        <v>S_II</v>
      </c>
      <c r="B601" s="44" t="str">
        <f>A562</f>
        <v>S_II</v>
      </c>
      <c r="C601" s="9"/>
      <c r="D601" s="10"/>
      <c r="E601" s="10"/>
      <c r="F601" s="10"/>
    </row>
    <row r="602" spans="1:7" ht="21.75" hidden="1" thickBot="1" x14ac:dyDescent="0.3">
      <c r="A602" s="50" t="s">
        <v>201</v>
      </c>
      <c r="B602" s="42" t="str">
        <f>A602</f>
        <v>S_II</v>
      </c>
      <c r="C602" s="57">
        <v>17</v>
      </c>
      <c r="D602" s="169" t="s">
        <v>397</v>
      </c>
      <c r="E602" s="168"/>
      <c r="F602" s="168"/>
      <c r="G602" s="89"/>
    </row>
    <row r="603" spans="1:7" ht="17.25" hidden="1" thickTop="1" thickBot="1" x14ac:dyDescent="0.3">
      <c r="A603" s="113" t="str">
        <f>A602</f>
        <v>S_II</v>
      </c>
      <c r="B603" s="42" t="str">
        <f>B602</f>
        <v>S_II</v>
      </c>
      <c r="C603" s="9"/>
      <c r="D603" s="11"/>
      <c r="E603" s="12"/>
      <c r="F603" s="12"/>
      <c r="G603" s="19" t="s">
        <v>51</v>
      </c>
    </row>
    <row r="604" spans="1:7" ht="32.25" hidden="1" thickBot="1" x14ac:dyDescent="0.3">
      <c r="A604" s="42" t="str">
        <f t="shared" ref="A604:B630" si="30">A603</f>
        <v>S_II</v>
      </c>
      <c r="B604" s="48" t="s">
        <v>201</v>
      </c>
      <c r="C604" s="58" t="str">
        <f>CONCATENATE(C602,".",1)</f>
        <v>17.1</v>
      </c>
      <c r="D604" s="58"/>
      <c r="E604" s="18" t="s">
        <v>623</v>
      </c>
      <c r="F604" s="117" t="str">
        <f>CONCATENATE(ROUND(F617/1680,2)," VBÄ")</f>
        <v>0 VBÄ</v>
      </c>
      <c r="G604" s="14"/>
    </row>
    <row r="605" spans="1:7" ht="15.75" hidden="1" thickBot="1" x14ac:dyDescent="0.3">
      <c r="A605" s="42" t="str">
        <f t="shared" si="30"/>
        <v>S_II</v>
      </c>
      <c r="B605" s="43" t="str">
        <f>IF(E605="",Listen!$I$7,B604)</f>
        <v>S_II</v>
      </c>
      <c r="C605" s="8"/>
      <c r="D605" s="59"/>
      <c r="E605" s="166" t="s">
        <v>24</v>
      </c>
      <c r="F605" s="167" t="s">
        <v>596</v>
      </c>
      <c r="G605" s="32"/>
    </row>
    <row r="606" spans="1:7" ht="15.75" hidden="1" thickBot="1" x14ac:dyDescent="0.3">
      <c r="A606" s="113" t="str">
        <f t="shared" si="30"/>
        <v>S_II</v>
      </c>
      <c r="B606" s="114" t="str">
        <f>IF(E606="",Listen!$I$7,B605)</f>
        <v>S_II</v>
      </c>
      <c r="C606" s="115"/>
      <c r="D606" s="134"/>
      <c r="E606" s="112" t="s">
        <v>598</v>
      </c>
      <c r="F606" s="117" t="s">
        <v>597</v>
      </c>
      <c r="G606" s="119"/>
    </row>
    <row r="607" spans="1:7" ht="15.75" hidden="1" thickBot="1" x14ac:dyDescent="0.3">
      <c r="A607" s="42" t="str">
        <f t="shared" si="30"/>
        <v>S_II</v>
      </c>
      <c r="B607" s="43" t="s">
        <v>201</v>
      </c>
      <c r="C607" s="60" t="str">
        <f>CONCATENATE(C604,".",1)</f>
        <v>17.1.1</v>
      </c>
      <c r="D607" s="180">
        <v>1</v>
      </c>
      <c r="E607" s="15" t="s">
        <v>305</v>
      </c>
      <c r="F607" s="100" t="s">
        <v>620</v>
      </c>
      <c r="G607" s="120" t="s">
        <v>202</v>
      </c>
    </row>
    <row r="608" spans="1:7" ht="15.75" hidden="1" thickBot="1" x14ac:dyDescent="0.3">
      <c r="A608" s="42" t="str">
        <f t="shared" si="30"/>
        <v>S_II</v>
      </c>
      <c r="B608" s="43" t="s">
        <v>201</v>
      </c>
      <c r="C608" s="60" t="str">
        <f>CONCATENATE(C604,".",2)</f>
        <v>17.1.2</v>
      </c>
      <c r="D608" s="180">
        <v>2</v>
      </c>
      <c r="E608" s="16" t="s">
        <v>27</v>
      </c>
      <c r="F608" s="100" t="s">
        <v>620</v>
      </c>
      <c r="G608" s="120" t="s">
        <v>29</v>
      </c>
    </row>
    <row r="609" spans="1:7" ht="15.75" hidden="1" thickBot="1" x14ac:dyDescent="0.3">
      <c r="A609" s="42" t="str">
        <f t="shared" si="30"/>
        <v>S_II</v>
      </c>
      <c r="B609" s="43" t="s">
        <v>201</v>
      </c>
      <c r="C609" s="60" t="str">
        <f>CONCATENATE(C604,".",3)</f>
        <v>17.1.3</v>
      </c>
      <c r="D609" s="180">
        <v>3</v>
      </c>
      <c r="E609" s="15" t="s">
        <v>25</v>
      </c>
      <c r="F609" s="100" t="s">
        <v>620</v>
      </c>
      <c r="G609" s="120" t="s">
        <v>29</v>
      </c>
    </row>
    <row r="610" spans="1:7" ht="15.75" hidden="1" thickBot="1" x14ac:dyDescent="0.3">
      <c r="A610" s="42" t="str">
        <f t="shared" si="30"/>
        <v>S_II</v>
      </c>
      <c r="B610" s="43" t="s">
        <v>201</v>
      </c>
      <c r="C610" s="60" t="str">
        <f>CONCATENATE(C604,".",4)</f>
        <v>17.1.4</v>
      </c>
      <c r="D610" s="180">
        <v>4</v>
      </c>
      <c r="E610" s="15" t="s">
        <v>26</v>
      </c>
      <c r="F610" s="100" t="s">
        <v>620</v>
      </c>
      <c r="G610" s="120" t="s">
        <v>29</v>
      </c>
    </row>
    <row r="611" spans="1:7" ht="15.75" hidden="1" thickBot="1" x14ac:dyDescent="0.3">
      <c r="A611" s="42" t="str">
        <f t="shared" si="30"/>
        <v>S_II</v>
      </c>
      <c r="B611" s="43" t="s">
        <v>201</v>
      </c>
      <c r="C611" s="60" t="str">
        <f>CONCATENATE(C604,".",5)</f>
        <v>17.1.5</v>
      </c>
      <c r="D611" s="180">
        <v>5</v>
      </c>
      <c r="E611" s="15" t="s">
        <v>658</v>
      </c>
      <c r="F611" s="100" t="s">
        <v>620</v>
      </c>
      <c r="G611" s="120" t="s">
        <v>202</v>
      </c>
    </row>
    <row r="612" spans="1:7" ht="15.75" hidden="1" thickBot="1" x14ac:dyDescent="0.3">
      <c r="A612" s="42" t="str">
        <f t="shared" si="30"/>
        <v>S_II</v>
      </c>
      <c r="B612" s="43" t="s">
        <v>201</v>
      </c>
      <c r="C612" s="60" t="str">
        <f>CONCATENATE(C604,".",6)</f>
        <v>17.1.6</v>
      </c>
      <c r="D612" s="180">
        <v>6</v>
      </c>
      <c r="E612" s="15" t="s">
        <v>659</v>
      </c>
      <c r="F612" s="100" t="s">
        <v>620</v>
      </c>
      <c r="G612" s="120" t="s">
        <v>29</v>
      </c>
    </row>
    <row r="613" spans="1:7" ht="15.75" hidden="1" thickBot="1" x14ac:dyDescent="0.3">
      <c r="A613" s="42" t="str">
        <f t="shared" si="30"/>
        <v>S_II</v>
      </c>
      <c r="B613" s="43" t="s">
        <v>215</v>
      </c>
      <c r="C613" s="60" t="str">
        <f>CONCATENATE(C604,".",7)</f>
        <v>17.1.7</v>
      </c>
      <c r="D613" s="180">
        <v>7</v>
      </c>
      <c r="E613" s="15"/>
      <c r="F613" s="100" t="s">
        <v>620</v>
      </c>
      <c r="G613" s="120"/>
    </row>
    <row r="614" spans="1:7" ht="15.75" hidden="1" thickBot="1" x14ac:dyDescent="0.3">
      <c r="A614" s="42" t="str">
        <f t="shared" si="30"/>
        <v>S_II</v>
      </c>
      <c r="B614" s="43" t="s">
        <v>215</v>
      </c>
      <c r="C614" s="60" t="str">
        <f>CONCATENATE(C604,".",8)</f>
        <v>17.1.8</v>
      </c>
      <c r="D614" s="180">
        <v>8</v>
      </c>
      <c r="E614" s="15"/>
      <c r="F614" s="100" t="s">
        <v>620</v>
      </c>
      <c r="G614" s="120"/>
    </row>
    <row r="615" spans="1:7" ht="15.75" hidden="1" thickBot="1" x14ac:dyDescent="0.3">
      <c r="A615" s="42" t="str">
        <f>A614</f>
        <v>S_II</v>
      </c>
      <c r="B615" s="43" t="s">
        <v>215</v>
      </c>
      <c r="C615" s="60" t="str">
        <f>CONCATENATE(C604,".",9)</f>
        <v>17.1.9</v>
      </c>
      <c r="D615" s="180">
        <v>9</v>
      </c>
      <c r="E615" s="15"/>
      <c r="F615" s="100" t="s">
        <v>620</v>
      </c>
      <c r="G615" s="120"/>
    </row>
    <row r="616" spans="1:7" ht="15.75" hidden="1" thickBot="1" x14ac:dyDescent="0.3">
      <c r="A616" s="42" t="str">
        <f t="shared" si="30"/>
        <v>S_II</v>
      </c>
      <c r="B616" s="43" t="s">
        <v>215</v>
      </c>
      <c r="C616" s="60" t="str">
        <f>CONCATENATE(C604,".",10)</f>
        <v>17.1.10</v>
      </c>
      <c r="D616" s="180">
        <v>10</v>
      </c>
      <c r="E616" s="33"/>
      <c r="F616" s="100" t="s">
        <v>620</v>
      </c>
      <c r="G616" s="120"/>
    </row>
    <row r="617" spans="1:7" ht="15.75" hidden="1" thickBot="1" x14ac:dyDescent="0.3">
      <c r="A617" s="113" t="str">
        <f t="shared" si="30"/>
        <v>S_II</v>
      </c>
      <c r="B617" s="114" t="str">
        <f>B604</f>
        <v>S_II</v>
      </c>
      <c r="C617" s="115"/>
      <c r="D617" s="29"/>
      <c r="E617" s="125" t="s">
        <v>523</v>
      </c>
      <c r="F617" s="126">
        <f>SUM(F607:F616)</f>
        <v>0</v>
      </c>
      <c r="G617" s="30"/>
    </row>
    <row r="618" spans="1:7" ht="15.75" hidden="1" thickBot="1" x14ac:dyDescent="0.3">
      <c r="A618" s="42" t="str">
        <f t="shared" si="30"/>
        <v>S_II</v>
      </c>
      <c r="B618" s="46" t="str">
        <f>IF(OR(B604=Listen!$I$5,B604=Listen!$I$3), Listen!$I$5, IF(OR(B604=Listen!$I$6, B604=Listen!$I$4), Listen!$I$6, Listen!$I$7))</f>
        <v>S_II</v>
      </c>
      <c r="C618" s="9"/>
      <c r="D618" s="30"/>
      <c r="E618" s="164" t="s">
        <v>35</v>
      </c>
      <c r="F618" s="165" t="s">
        <v>49</v>
      </c>
    </row>
    <row r="619" spans="1:7" ht="15.75" hidden="1" thickBot="1" x14ac:dyDescent="0.3">
      <c r="A619" s="42" t="str">
        <f t="shared" si="30"/>
        <v>S_II</v>
      </c>
      <c r="B619" s="46" t="str">
        <f>IF(OR(B605=Listen!$I$5,B605=Listen!$I$3), Listen!$I$5, IF(OR(B605=Listen!$I$6, B605=Listen!$I$4), Listen!$I$6, Listen!$I$7))</f>
        <v>S_II</v>
      </c>
      <c r="C619" s="9"/>
      <c r="D619" s="28" t="s">
        <v>36</v>
      </c>
      <c r="E619" s="20" t="s">
        <v>38</v>
      </c>
      <c r="F619" s="137" t="s">
        <v>621</v>
      </c>
    </row>
    <row r="620" spans="1:7" ht="15.75" hidden="1" thickBot="1" x14ac:dyDescent="0.3">
      <c r="A620" s="42" t="str">
        <f t="shared" si="30"/>
        <v>S_II</v>
      </c>
      <c r="B620" s="46" t="str">
        <f>IF(OR(B606=Listen!$I$5,B606=Listen!$I$3), Listen!$I$5, IF(OR(B606=Listen!$I$6, B606=Listen!$I$4), Listen!$I$6, Listen!$I$7))</f>
        <v>S_II</v>
      </c>
      <c r="C620" s="9"/>
      <c r="D620" s="28" t="s">
        <v>36</v>
      </c>
      <c r="E620" s="17" t="s">
        <v>39</v>
      </c>
      <c r="F620" s="137" t="s">
        <v>621</v>
      </c>
    </row>
    <row r="621" spans="1:7" ht="51.75" hidden="1" thickBot="1" x14ac:dyDescent="0.3">
      <c r="A621" s="42" t="str">
        <f t="shared" si="30"/>
        <v>S_II</v>
      </c>
      <c r="B621" s="43" t="str">
        <f>B604</f>
        <v>S_II</v>
      </c>
      <c r="C621" s="9"/>
      <c r="D621" s="22" t="s">
        <v>622</v>
      </c>
      <c r="E621" s="6"/>
      <c r="F621" s="10"/>
    </row>
    <row r="622" spans="1:7" ht="15.75" hidden="1" thickBot="1" x14ac:dyDescent="0.3">
      <c r="A622" s="113" t="str">
        <f t="shared" si="30"/>
        <v>S_II</v>
      </c>
      <c r="B622" s="114" t="str">
        <f>B604</f>
        <v>S_II</v>
      </c>
      <c r="C622" s="115"/>
      <c r="D622" s="30"/>
      <c r="E622" s="30"/>
      <c r="F622" s="30"/>
      <c r="G622" s="30"/>
    </row>
    <row r="623" spans="1:7" ht="16.5" hidden="1" thickBot="1" x14ac:dyDescent="0.3">
      <c r="A623" s="42" t="str">
        <f t="shared" si="30"/>
        <v>S_II</v>
      </c>
      <c r="B623" s="56" t="str">
        <f>IF(B624&lt;&gt;B626, IF(AND(B624&lt;&gt;Listen!I607,B626&lt;&gt;Listen!$I$7), CONCATENATE(B624, "; ", B626), IF(B624=Listen!$I$7, B626, B624)), B624)</f>
        <v>nicht anzeigen</v>
      </c>
      <c r="C623" s="58" t="str">
        <f>CONCATENATE(C602,".",2)</f>
        <v>17.2</v>
      </c>
      <c r="D623" s="58"/>
      <c r="E623" s="18" t="s">
        <v>605</v>
      </c>
      <c r="F623" s="36"/>
    </row>
    <row r="624" spans="1:7" ht="15.75" hidden="1" thickBot="1" x14ac:dyDescent="0.3">
      <c r="A624" s="42" t="str">
        <f t="shared" si="30"/>
        <v>S_II</v>
      </c>
      <c r="B624" s="54" t="s">
        <v>215</v>
      </c>
      <c r="C624" s="58" t="str">
        <f>CONCATENATE(C602,".",2,".",1)</f>
        <v>17.2.1</v>
      </c>
      <c r="D624" s="58"/>
      <c r="E624" s="15" t="s">
        <v>606</v>
      </c>
      <c r="F624" s="136" t="s">
        <v>44</v>
      </c>
    </row>
    <row r="625" spans="1:7" ht="15.75" hidden="1" thickBot="1" x14ac:dyDescent="0.3">
      <c r="A625" s="42" t="str">
        <f t="shared" si="30"/>
        <v>S_II</v>
      </c>
      <c r="B625" s="51" t="str">
        <f>B624</f>
        <v>nicht anzeigen</v>
      </c>
      <c r="C625" s="58" t="str">
        <f>CONCATENATE(C602,".",2,".",2)</f>
        <v>17.2.2</v>
      </c>
      <c r="D625" s="58"/>
      <c r="E625" s="15" t="s">
        <v>607</v>
      </c>
      <c r="F625" s="136" t="s">
        <v>44</v>
      </c>
    </row>
    <row r="626" spans="1:7" ht="15.75" hidden="1" thickBot="1" x14ac:dyDescent="0.3">
      <c r="A626" s="42" t="str">
        <f t="shared" si="30"/>
        <v>S_II</v>
      </c>
      <c r="B626" s="55" t="str">
        <f>IF(ISERROR(FIND(Listen!$I$2,A602)),Listen!$I$7,IF(ISERROR(FIND(Listen!$I$2,B624)),Listen!$I$2,Listen!$I$7))</f>
        <v>nicht anzeigen</v>
      </c>
      <c r="C626" s="58" t="str">
        <f>CONCATENATE(C602,".",2,".",3)</f>
        <v>17.2.3</v>
      </c>
      <c r="D626" s="58"/>
      <c r="E626" s="15" t="s">
        <v>612</v>
      </c>
      <c r="F626" s="136" t="s">
        <v>44</v>
      </c>
    </row>
    <row r="627" spans="1:7" ht="51.75" hidden="1" thickBot="1" x14ac:dyDescent="0.3">
      <c r="A627" s="42" t="str">
        <f t="shared" si="30"/>
        <v>S_II</v>
      </c>
      <c r="B627" s="47" t="str">
        <f>B623</f>
        <v>nicht anzeigen</v>
      </c>
      <c r="C627" s="9"/>
      <c r="D627" s="23" t="s">
        <v>316</v>
      </c>
      <c r="E627" s="7"/>
    </row>
    <row r="628" spans="1:7" ht="15.75" hidden="1" thickBot="1" x14ac:dyDescent="0.3">
      <c r="A628" s="113" t="str">
        <f t="shared" si="30"/>
        <v>S_II</v>
      </c>
      <c r="B628" s="123" t="str">
        <f>B623</f>
        <v>nicht anzeigen</v>
      </c>
      <c r="C628" s="115"/>
      <c r="D628" s="30"/>
      <c r="E628" s="124"/>
      <c r="F628" s="30"/>
      <c r="G628" s="30"/>
    </row>
    <row r="629" spans="1:7" ht="80.25" hidden="1" thickBot="1" x14ac:dyDescent="0.3">
      <c r="A629" s="42" t="str">
        <f>A628</f>
        <v>S_II</v>
      </c>
      <c r="B629" s="49" t="s">
        <v>215</v>
      </c>
      <c r="C629" s="58" t="str">
        <f>CONCATENATE(C602,".",3,)</f>
        <v>17.3</v>
      </c>
      <c r="D629" s="58"/>
      <c r="E629" s="122" t="s">
        <v>688</v>
      </c>
      <c r="F629" s="73"/>
      <c r="G629" s="14" t="str">
        <f>CONCATENATE(COUNTIF(G631:G640,Listen!$C$3)+COUNTIF(G631:G640,Listen!$C$4)+COUNTIF(G631:G640,Listen!$C$5)," bewertete Maßnahmen")</f>
        <v>0 bewertete Maßnahmen</v>
      </c>
    </row>
    <row r="630" spans="1:7" ht="28.5" hidden="1" thickBot="1" x14ac:dyDescent="0.3">
      <c r="A630" s="42" t="str">
        <f t="shared" si="30"/>
        <v>S_II</v>
      </c>
      <c r="B630" s="45" t="str">
        <f t="shared" si="30"/>
        <v>nicht anzeigen</v>
      </c>
      <c r="C630" s="9"/>
      <c r="D630" s="58"/>
      <c r="E630" s="25" t="s">
        <v>55</v>
      </c>
      <c r="F630" s="25" t="s">
        <v>528</v>
      </c>
      <c r="G630" s="118" t="s">
        <v>609</v>
      </c>
    </row>
    <row r="631" spans="1:7" ht="24.75" hidden="1" thickBot="1" x14ac:dyDescent="0.3">
      <c r="A631" s="42" t="str">
        <f>A630</f>
        <v>S_II</v>
      </c>
      <c r="B631" s="45" t="str">
        <f>B630</f>
        <v>nicht anzeigen</v>
      </c>
      <c r="C631" s="111"/>
      <c r="D631" s="121" t="s">
        <v>594</v>
      </c>
      <c r="E631" s="7" t="s">
        <v>604</v>
      </c>
      <c r="F631" s="135" t="s">
        <v>44</v>
      </c>
      <c r="G631" s="135" t="s">
        <v>44</v>
      </c>
    </row>
    <row r="632" spans="1:7" ht="24.75" hidden="1" thickBot="1" x14ac:dyDescent="0.3">
      <c r="A632" s="42" t="str">
        <f t="shared" ref="A632:B641" si="31">A631</f>
        <v>S_II</v>
      </c>
      <c r="B632" s="45" t="str">
        <f t="shared" si="31"/>
        <v>nicht anzeigen</v>
      </c>
      <c r="C632" s="111"/>
      <c r="D632" s="121" t="s">
        <v>594</v>
      </c>
      <c r="E632" s="7" t="s">
        <v>603</v>
      </c>
      <c r="F632" s="135"/>
      <c r="G632" s="135"/>
    </row>
    <row r="633" spans="1:7" ht="15.75" hidden="1" thickBot="1" x14ac:dyDescent="0.3">
      <c r="A633" s="42" t="str">
        <f t="shared" si="31"/>
        <v>S_II</v>
      </c>
      <c r="B633" s="45" t="str">
        <f t="shared" si="31"/>
        <v>nicht anzeigen</v>
      </c>
      <c r="C633" s="8"/>
      <c r="D633" s="58"/>
      <c r="E633" s="7"/>
      <c r="F633" s="135"/>
      <c r="G633" s="135"/>
    </row>
    <row r="634" spans="1:7" ht="15.75" hidden="1" thickBot="1" x14ac:dyDescent="0.3">
      <c r="A634" s="42" t="str">
        <f t="shared" si="31"/>
        <v>S_II</v>
      </c>
      <c r="B634" s="45" t="str">
        <f t="shared" si="31"/>
        <v>nicht anzeigen</v>
      </c>
      <c r="C634" s="8"/>
      <c r="D634" s="58"/>
      <c r="E634" s="7"/>
      <c r="F634" s="135"/>
      <c r="G634" s="135"/>
    </row>
    <row r="635" spans="1:7" ht="15.75" hidden="1" thickBot="1" x14ac:dyDescent="0.3">
      <c r="A635" s="42" t="str">
        <f t="shared" si="31"/>
        <v>S_II</v>
      </c>
      <c r="B635" s="45" t="str">
        <f t="shared" si="31"/>
        <v>nicht anzeigen</v>
      </c>
      <c r="C635" s="8"/>
      <c r="D635" s="58"/>
      <c r="E635" s="7"/>
      <c r="F635" s="135"/>
      <c r="G635" s="135"/>
    </row>
    <row r="636" spans="1:7" ht="15.75" hidden="1" thickBot="1" x14ac:dyDescent="0.3">
      <c r="A636" s="42" t="str">
        <f t="shared" si="31"/>
        <v>S_II</v>
      </c>
      <c r="B636" s="45" t="str">
        <f t="shared" si="31"/>
        <v>nicht anzeigen</v>
      </c>
      <c r="C636" s="8"/>
      <c r="D636" s="58"/>
      <c r="E636" s="7"/>
      <c r="F636" s="135"/>
      <c r="G636" s="135"/>
    </row>
    <row r="637" spans="1:7" ht="15.75" hidden="1" thickBot="1" x14ac:dyDescent="0.3">
      <c r="A637" s="42" t="str">
        <f t="shared" si="31"/>
        <v>S_II</v>
      </c>
      <c r="B637" s="45" t="str">
        <f t="shared" si="31"/>
        <v>nicht anzeigen</v>
      </c>
      <c r="C637" s="8"/>
      <c r="D637" s="58"/>
      <c r="E637" s="7"/>
      <c r="F637" s="135"/>
      <c r="G637" s="135"/>
    </row>
    <row r="638" spans="1:7" ht="15.75" hidden="1" thickBot="1" x14ac:dyDescent="0.3">
      <c r="A638" s="42" t="str">
        <f t="shared" si="31"/>
        <v>S_II</v>
      </c>
      <c r="B638" s="45" t="str">
        <f t="shared" si="31"/>
        <v>nicht anzeigen</v>
      </c>
      <c r="C638" s="8"/>
      <c r="D638" s="58"/>
      <c r="E638" s="7"/>
      <c r="F638" s="135"/>
      <c r="G638" s="135"/>
    </row>
    <row r="639" spans="1:7" ht="15.75" hidden="1" thickBot="1" x14ac:dyDescent="0.3">
      <c r="A639" s="42" t="str">
        <f t="shared" si="31"/>
        <v>S_II</v>
      </c>
      <c r="B639" s="45" t="str">
        <f t="shared" si="31"/>
        <v>nicht anzeigen</v>
      </c>
      <c r="C639" s="8"/>
      <c r="D639" s="58"/>
      <c r="E639" s="7"/>
      <c r="F639" s="135"/>
      <c r="G639" s="135"/>
    </row>
    <row r="640" spans="1:7" ht="15.75" hidden="1" thickBot="1" x14ac:dyDescent="0.3">
      <c r="A640" s="42" t="str">
        <f t="shared" si="31"/>
        <v>S_II</v>
      </c>
      <c r="B640" s="45" t="str">
        <f t="shared" si="31"/>
        <v>nicht anzeigen</v>
      </c>
      <c r="C640" s="8"/>
      <c r="D640" s="58"/>
      <c r="E640" s="7"/>
      <c r="F640" s="135"/>
      <c r="G640" s="135"/>
    </row>
    <row r="641" spans="1:7" ht="15.75" hidden="1" thickBot="1" x14ac:dyDescent="0.3">
      <c r="A641" s="42" t="str">
        <f t="shared" si="31"/>
        <v>S_II</v>
      </c>
      <c r="B641" s="44" t="str">
        <f>A602</f>
        <v>S_II</v>
      </c>
      <c r="C641" s="9"/>
      <c r="D641" s="10"/>
      <c r="E641" s="10"/>
      <c r="F641" s="10"/>
    </row>
    <row r="642" spans="1:7" ht="21.75" hidden="1" thickBot="1" x14ac:dyDescent="0.3">
      <c r="A642" s="50" t="s">
        <v>201</v>
      </c>
      <c r="B642" s="42" t="str">
        <f>A642</f>
        <v>S_II</v>
      </c>
      <c r="C642" s="57">
        <v>18</v>
      </c>
      <c r="D642" s="169" t="s">
        <v>398</v>
      </c>
      <c r="E642" s="168"/>
      <c r="F642" s="168"/>
      <c r="G642" s="89"/>
    </row>
    <row r="643" spans="1:7" ht="17.25" hidden="1" thickTop="1" thickBot="1" x14ac:dyDescent="0.3">
      <c r="A643" s="113" t="str">
        <f>A642</f>
        <v>S_II</v>
      </c>
      <c r="B643" s="42" t="str">
        <f>B642</f>
        <v>S_II</v>
      </c>
      <c r="C643" s="9"/>
      <c r="D643" s="11"/>
      <c r="E643" s="12"/>
      <c r="F643" s="12"/>
      <c r="G643" s="19" t="s">
        <v>51</v>
      </c>
    </row>
    <row r="644" spans="1:7" ht="32.25" hidden="1" thickBot="1" x14ac:dyDescent="0.3">
      <c r="A644" s="42" t="str">
        <f t="shared" ref="A644:B670" si="32">A643</f>
        <v>S_II</v>
      </c>
      <c r="B644" s="48" t="s">
        <v>201</v>
      </c>
      <c r="C644" s="58" t="str">
        <f>CONCATENATE(C642,".",1)</f>
        <v>18.1</v>
      </c>
      <c r="D644" s="58"/>
      <c r="E644" s="18" t="s">
        <v>623</v>
      </c>
      <c r="F644" s="117" t="str">
        <f>CONCATENATE(ROUND(F657/1680,2)," VBÄ")</f>
        <v>0 VBÄ</v>
      </c>
      <c r="G644" s="14"/>
    </row>
    <row r="645" spans="1:7" ht="15.75" hidden="1" thickBot="1" x14ac:dyDescent="0.3">
      <c r="A645" s="42" t="str">
        <f t="shared" si="32"/>
        <v>S_II</v>
      </c>
      <c r="B645" s="43" t="str">
        <f>IF(E645="",Listen!$I$7,B644)</f>
        <v>S_II</v>
      </c>
      <c r="C645" s="8"/>
      <c r="D645" s="59"/>
      <c r="E645" s="166" t="s">
        <v>24</v>
      </c>
      <c r="F645" s="167" t="s">
        <v>596</v>
      </c>
      <c r="G645" s="32"/>
    </row>
    <row r="646" spans="1:7" ht="15.75" hidden="1" thickBot="1" x14ac:dyDescent="0.3">
      <c r="A646" s="113" t="str">
        <f t="shared" si="32"/>
        <v>S_II</v>
      </c>
      <c r="B646" s="114" t="str">
        <f>IF(E646="",Listen!$I$7,B645)</f>
        <v>S_II</v>
      </c>
      <c r="C646" s="115"/>
      <c r="D646" s="134"/>
      <c r="E646" s="112" t="s">
        <v>598</v>
      </c>
      <c r="F646" s="117" t="s">
        <v>597</v>
      </c>
      <c r="G646" s="119"/>
    </row>
    <row r="647" spans="1:7" ht="15.75" hidden="1" thickBot="1" x14ac:dyDescent="0.3">
      <c r="A647" s="42" t="str">
        <f t="shared" si="32"/>
        <v>S_II</v>
      </c>
      <c r="B647" s="43" t="s">
        <v>201</v>
      </c>
      <c r="C647" s="60" t="str">
        <f>CONCATENATE(C644,".",1)</f>
        <v>18.1.1</v>
      </c>
      <c r="D647" s="180">
        <v>1</v>
      </c>
      <c r="E647" s="15" t="s">
        <v>305</v>
      </c>
      <c r="F647" s="100" t="s">
        <v>620</v>
      </c>
      <c r="G647" s="120" t="s">
        <v>202</v>
      </c>
    </row>
    <row r="648" spans="1:7" ht="15.75" hidden="1" thickBot="1" x14ac:dyDescent="0.3">
      <c r="A648" s="42" t="str">
        <f t="shared" si="32"/>
        <v>S_II</v>
      </c>
      <c r="B648" s="43" t="s">
        <v>201</v>
      </c>
      <c r="C648" s="60" t="str">
        <f>CONCATENATE(C644,".",2)</f>
        <v>18.1.2</v>
      </c>
      <c r="D648" s="180">
        <v>2</v>
      </c>
      <c r="E648" s="16" t="s">
        <v>27</v>
      </c>
      <c r="F648" s="100" t="s">
        <v>620</v>
      </c>
      <c r="G648" s="120" t="s">
        <v>29</v>
      </c>
    </row>
    <row r="649" spans="1:7" ht="15.75" hidden="1" thickBot="1" x14ac:dyDescent="0.3">
      <c r="A649" s="42" t="str">
        <f t="shared" si="32"/>
        <v>S_II</v>
      </c>
      <c r="B649" s="43" t="s">
        <v>201</v>
      </c>
      <c r="C649" s="60" t="str">
        <f>CONCATENATE(C644,".",3)</f>
        <v>18.1.3</v>
      </c>
      <c r="D649" s="180">
        <v>3</v>
      </c>
      <c r="E649" s="15" t="s">
        <v>25</v>
      </c>
      <c r="F649" s="100" t="s">
        <v>620</v>
      </c>
      <c r="G649" s="120" t="s">
        <v>29</v>
      </c>
    </row>
    <row r="650" spans="1:7" ht="15.75" hidden="1" thickBot="1" x14ac:dyDescent="0.3">
      <c r="A650" s="42" t="str">
        <f t="shared" si="32"/>
        <v>S_II</v>
      </c>
      <c r="B650" s="43" t="s">
        <v>201</v>
      </c>
      <c r="C650" s="60" t="str">
        <f>CONCATENATE(C644,".",4)</f>
        <v>18.1.4</v>
      </c>
      <c r="D650" s="180">
        <v>4</v>
      </c>
      <c r="E650" s="15" t="s">
        <v>26</v>
      </c>
      <c r="F650" s="100" t="s">
        <v>620</v>
      </c>
      <c r="G650" s="120" t="s">
        <v>29</v>
      </c>
    </row>
    <row r="651" spans="1:7" ht="15.75" hidden="1" thickBot="1" x14ac:dyDescent="0.3">
      <c r="A651" s="42" t="str">
        <f t="shared" si="32"/>
        <v>S_II</v>
      </c>
      <c r="B651" s="43" t="s">
        <v>201</v>
      </c>
      <c r="C651" s="60" t="str">
        <f>CONCATENATE(C644,".",5)</f>
        <v>18.1.5</v>
      </c>
      <c r="D651" s="180">
        <v>5</v>
      </c>
      <c r="E651" s="15" t="s">
        <v>658</v>
      </c>
      <c r="F651" s="100" t="s">
        <v>620</v>
      </c>
      <c r="G651" s="120" t="s">
        <v>202</v>
      </c>
    </row>
    <row r="652" spans="1:7" ht="15.75" hidden="1" thickBot="1" x14ac:dyDescent="0.3">
      <c r="A652" s="42" t="str">
        <f t="shared" si="32"/>
        <v>S_II</v>
      </c>
      <c r="B652" s="43" t="s">
        <v>201</v>
      </c>
      <c r="C652" s="60" t="str">
        <f>CONCATENATE(C644,".",6)</f>
        <v>18.1.6</v>
      </c>
      <c r="D652" s="180">
        <v>6</v>
      </c>
      <c r="E652" s="15" t="s">
        <v>659</v>
      </c>
      <c r="F652" s="100" t="s">
        <v>620</v>
      </c>
      <c r="G652" s="120" t="s">
        <v>29</v>
      </c>
    </row>
    <row r="653" spans="1:7" ht="15.75" hidden="1" thickBot="1" x14ac:dyDescent="0.3">
      <c r="A653" s="42" t="str">
        <f t="shared" si="32"/>
        <v>S_II</v>
      </c>
      <c r="B653" s="43" t="s">
        <v>215</v>
      </c>
      <c r="C653" s="60" t="str">
        <f>CONCATENATE(C644,".",7)</f>
        <v>18.1.7</v>
      </c>
      <c r="D653" s="180">
        <v>7</v>
      </c>
      <c r="E653" s="15"/>
      <c r="F653" s="100" t="s">
        <v>620</v>
      </c>
      <c r="G653" s="120"/>
    </row>
    <row r="654" spans="1:7" ht="15.75" hidden="1" thickBot="1" x14ac:dyDescent="0.3">
      <c r="A654" s="42" t="str">
        <f t="shared" si="32"/>
        <v>S_II</v>
      </c>
      <c r="B654" s="43" t="s">
        <v>215</v>
      </c>
      <c r="C654" s="60" t="str">
        <f>CONCATENATE(C644,".",8)</f>
        <v>18.1.8</v>
      </c>
      <c r="D654" s="180">
        <v>8</v>
      </c>
      <c r="E654" s="15"/>
      <c r="F654" s="100" t="s">
        <v>620</v>
      </c>
      <c r="G654" s="120"/>
    </row>
    <row r="655" spans="1:7" ht="15.75" hidden="1" thickBot="1" x14ac:dyDescent="0.3">
      <c r="A655" s="42" t="str">
        <f>A654</f>
        <v>S_II</v>
      </c>
      <c r="B655" s="43" t="s">
        <v>215</v>
      </c>
      <c r="C655" s="60" t="str">
        <f>CONCATENATE(C644,".",9)</f>
        <v>18.1.9</v>
      </c>
      <c r="D655" s="180">
        <v>9</v>
      </c>
      <c r="E655" s="15"/>
      <c r="F655" s="100" t="s">
        <v>620</v>
      </c>
      <c r="G655" s="120"/>
    </row>
    <row r="656" spans="1:7" ht="15.75" hidden="1" thickBot="1" x14ac:dyDescent="0.3">
      <c r="A656" s="42" t="str">
        <f t="shared" si="32"/>
        <v>S_II</v>
      </c>
      <c r="B656" s="43" t="s">
        <v>215</v>
      </c>
      <c r="C656" s="60" t="str">
        <f>CONCATENATE(C644,".",10)</f>
        <v>18.1.10</v>
      </c>
      <c r="D656" s="180">
        <v>10</v>
      </c>
      <c r="E656" s="33"/>
      <c r="F656" s="100" t="s">
        <v>620</v>
      </c>
      <c r="G656" s="120"/>
    </row>
    <row r="657" spans="1:7" ht="15.75" hidden="1" thickBot="1" x14ac:dyDescent="0.3">
      <c r="A657" s="113" t="str">
        <f t="shared" si="32"/>
        <v>S_II</v>
      </c>
      <c r="B657" s="114" t="str">
        <f>B644</f>
        <v>S_II</v>
      </c>
      <c r="C657" s="115"/>
      <c r="D657" s="29"/>
      <c r="E657" s="125" t="s">
        <v>523</v>
      </c>
      <c r="F657" s="126">
        <f>SUM(F647:F656)</f>
        <v>0</v>
      </c>
      <c r="G657" s="30"/>
    </row>
    <row r="658" spans="1:7" ht="15.75" hidden="1" thickBot="1" x14ac:dyDescent="0.3">
      <c r="A658" s="42" t="str">
        <f t="shared" si="32"/>
        <v>S_II</v>
      </c>
      <c r="B658" s="46" t="str">
        <f>IF(OR(B644=Listen!$I$5,B644=Listen!$I$3), Listen!$I$5, IF(OR(B644=Listen!$I$6, B644=Listen!$I$4), Listen!$I$6, Listen!$I$7))</f>
        <v>S_II</v>
      </c>
      <c r="C658" s="9"/>
      <c r="D658" s="30"/>
      <c r="E658" s="164" t="s">
        <v>35</v>
      </c>
      <c r="F658" s="165" t="s">
        <v>49</v>
      </c>
    </row>
    <row r="659" spans="1:7" ht="15.75" hidden="1" thickBot="1" x14ac:dyDescent="0.3">
      <c r="A659" s="42" t="str">
        <f t="shared" si="32"/>
        <v>S_II</v>
      </c>
      <c r="B659" s="46" t="str">
        <f>IF(OR(B645=Listen!$I$5,B645=Listen!$I$3), Listen!$I$5, IF(OR(B645=Listen!$I$6, B645=Listen!$I$4), Listen!$I$6, Listen!$I$7))</f>
        <v>S_II</v>
      </c>
      <c r="C659" s="9"/>
      <c r="D659" s="28" t="s">
        <v>36</v>
      </c>
      <c r="E659" s="20" t="s">
        <v>38</v>
      </c>
      <c r="F659" s="137" t="s">
        <v>621</v>
      </c>
    </row>
    <row r="660" spans="1:7" ht="15.75" hidden="1" thickBot="1" x14ac:dyDescent="0.3">
      <c r="A660" s="42" t="str">
        <f t="shared" si="32"/>
        <v>S_II</v>
      </c>
      <c r="B660" s="46" t="str">
        <f>IF(OR(B646=Listen!$I$5,B646=Listen!$I$3), Listen!$I$5, IF(OR(B646=Listen!$I$6, B646=Listen!$I$4), Listen!$I$6, Listen!$I$7))</f>
        <v>S_II</v>
      </c>
      <c r="C660" s="9"/>
      <c r="D660" s="28" t="s">
        <v>36</v>
      </c>
      <c r="E660" s="17" t="s">
        <v>39</v>
      </c>
      <c r="F660" s="137" t="s">
        <v>621</v>
      </c>
    </row>
    <row r="661" spans="1:7" ht="51.75" hidden="1" thickBot="1" x14ac:dyDescent="0.3">
      <c r="A661" s="42" t="str">
        <f t="shared" si="32"/>
        <v>S_II</v>
      </c>
      <c r="B661" s="43" t="str">
        <f>B644</f>
        <v>S_II</v>
      </c>
      <c r="C661" s="9"/>
      <c r="D661" s="22" t="s">
        <v>622</v>
      </c>
      <c r="E661" s="6"/>
      <c r="F661" s="10"/>
    </row>
    <row r="662" spans="1:7" ht="15.75" hidden="1" thickBot="1" x14ac:dyDescent="0.3">
      <c r="A662" s="113" t="str">
        <f t="shared" si="32"/>
        <v>S_II</v>
      </c>
      <c r="B662" s="114" t="str">
        <f>B644</f>
        <v>S_II</v>
      </c>
      <c r="C662" s="115"/>
      <c r="D662" s="30"/>
      <c r="E662" s="30"/>
      <c r="F662" s="30"/>
      <c r="G662" s="30"/>
    </row>
    <row r="663" spans="1:7" ht="16.5" hidden="1" thickBot="1" x14ac:dyDescent="0.3">
      <c r="A663" s="42" t="str">
        <f t="shared" si="32"/>
        <v>S_II</v>
      </c>
      <c r="B663" s="56" t="str">
        <f>IF(B664&lt;&gt;B666, IF(AND(B664&lt;&gt;Listen!I647,B666&lt;&gt;Listen!$I$7), CONCATENATE(B664, "; ", B666), IF(B664=Listen!$I$7, B666, B664)), B664)</f>
        <v>nicht anzeigen</v>
      </c>
      <c r="C663" s="58" t="str">
        <f>CONCATENATE(C642,".",2)</f>
        <v>18.2</v>
      </c>
      <c r="D663" s="58"/>
      <c r="E663" s="18" t="s">
        <v>605</v>
      </c>
      <c r="F663" s="36"/>
    </row>
    <row r="664" spans="1:7" ht="15.75" hidden="1" thickBot="1" x14ac:dyDescent="0.3">
      <c r="A664" s="42" t="str">
        <f t="shared" si="32"/>
        <v>S_II</v>
      </c>
      <c r="B664" s="54" t="s">
        <v>215</v>
      </c>
      <c r="C664" s="58" t="str">
        <f>CONCATENATE(C642,".",2,".",1)</f>
        <v>18.2.1</v>
      </c>
      <c r="D664" s="58"/>
      <c r="E664" s="15" t="s">
        <v>606</v>
      </c>
      <c r="F664" s="136" t="s">
        <v>44</v>
      </c>
    </row>
    <row r="665" spans="1:7" ht="15.75" hidden="1" thickBot="1" x14ac:dyDescent="0.3">
      <c r="A665" s="42" t="str">
        <f t="shared" si="32"/>
        <v>S_II</v>
      </c>
      <c r="B665" s="51" t="str">
        <f>B664</f>
        <v>nicht anzeigen</v>
      </c>
      <c r="C665" s="58" t="str">
        <f>CONCATENATE(C642,".",2,".",2)</f>
        <v>18.2.2</v>
      </c>
      <c r="D665" s="58"/>
      <c r="E665" s="15" t="s">
        <v>607</v>
      </c>
      <c r="F665" s="136" t="s">
        <v>44</v>
      </c>
    </row>
    <row r="666" spans="1:7" ht="15.75" hidden="1" thickBot="1" x14ac:dyDescent="0.3">
      <c r="A666" s="42" t="str">
        <f t="shared" si="32"/>
        <v>S_II</v>
      </c>
      <c r="B666" s="55" t="str">
        <f>IF(ISERROR(FIND(Listen!$I$2,A642)),Listen!$I$7,IF(ISERROR(FIND(Listen!$I$2,B664)),Listen!$I$2,Listen!$I$7))</f>
        <v>nicht anzeigen</v>
      </c>
      <c r="C666" s="58" t="str">
        <f>CONCATENATE(C642,".",2,".",3)</f>
        <v>18.2.3</v>
      </c>
      <c r="D666" s="58"/>
      <c r="E666" s="15" t="s">
        <v>612</v>
      </c>
      <c r="F666" s="136" t="s">
        <v>44</v>
      </c>
    </row>
    <row r="667" spans="1:7" ht="51.75" hidden="1" thickBot="1" x14ac:dyDescent="0.3">
      <c r="A667" s="42" t="str">
        <f t="shared" si="32"/>
        <v>S_II</v>
      </c>
      <c r="B667" s="47" t="str">
        <f>B663</f>
        <v>nicht anzeigen</v>
      </c>
      <c r="C667" s="9"/>
      <c r="D667" s="23" t="s">
        <v>316</v>
      </c>
      <c r="E667" s="7"/>
    </row>
    <row r="668" spans="1:7" ht="15.75" hidden="1" thickBot="1" x14ac:dyDescent="0.3">
      <c r="A668" s="113" t="str">
        <f t="shared" si="32"/>
        <v>S_II</v>
      </c>
      <c r="B668" s="123" t="str">
        <f>B663</f>
        <v>nicht anzeigen</v>
      </c>
      <c r="C668" s="115"/>
      <c r="D668" s="30"/>
      <c r="E668" s="124"/>
      <c r="F668" s="30"/>
      <c r="G668" s="30"/>
    </row>
    <row r="669" spans="1:7" ht="80.25" hidden="1" thickBot="1" x14ac:dyDescent="0.3">
      <c r="A669" s="42" t="str">
        <f>A668</f>
        <v>S_II</v>
      </c>
      <c r="B669" s="49" t="s">
        <v>215</v>
      </c>
      <c r="C669" s="58" t="str">
        <f>CONCATENATE(C642,".",3,)</f>
        <v>18.3</v>
      </c>
      <c r="D669" s="58"/>
      <c r="E669" s="122" t="s">
        <v>688</v>
      </c>
      <c r="F669" s="73"/>
      <c r="G669" s="14" t="str">
        <f>CONCATENATE(COUNTIF(G671:G680,Listen!$C$3)+COUNTIF(G671:G680,Listen!$C$4)+COUNTIF(G671:G680,Listen!$C$5)," bewertete Maßnahmen")</f>
        <v>0 bewertete Maßnahmen</v>
      </c>
    </row>
    <row r="670" spans="1:7" ht="28.5" hidden="1" thickBot="1" x14ac:dyDescent="0.3">
      <c r="A670" s="42" t="str">
        <f t="shared" si="32"/>
        <v>S_II</v>
      </c>
      <c r="B670" s="45" t="str">
        <f t="shared" si="32"/>
        <v>nicht anzeigen</v>
      </c>
      <c r="C670" s="9"/>
      <c r="D670" s="58"/>
      <c r="E670" s="25" t="s">
        <v>55</v>
      </c>
      <c r="F670" s="25" t="s">
        <v>528</v>
      </c>
      <c r="G670" s="118" t="s">
        <v>609</v>
      </c>
    </row>
    <row r="671" spans="1:7" ht="24.75" hidden="1" thickBot="1" x14ac:dyDescent="0.3">
      <c r="A671" s="42" t="str">
        <f>A670</f>
        <v>S_II</v>
      </c>
      <c r="B671" s="45" t="str">
        <f>B670</f>
        <v>nicht anzeigen</v>
      </c>
      <c r="C671" s="111"/>
      <c r="D671" s="121" t="s">
        <v>594</v>
      </c>
      <c r="E671" s="7" t="s">
        <v>604</v>
      </c>
      <c r="F671" s="135" t="s">
        <v>44</v>
      </c>
      <c r="G671" s="135" t="s">
        <v>44</v>
      </c>
    </row>
    <row r="672" spans="1:7" ht="24.75" hidden="1" thickBot="1" x14ac:dyDescent="0.3">
      <c r="A672" s="42" t="str">
        <f t="shared" ref="A672:B681" si="33">A671</f>
        <v>S_II</v>
      </c>
      <c r="B672" s="45" t="str">
        <f t="shared" si="33"/>
        <v>nicht anzeigen</v>
      </c>
      <c r="C672" s="111"/>
      <c r="D672" s="121" t="s">
        <v>594</v>
      </c>
      <c r="E672" s="7" t="s">
        <v>603</v>
      </c>
      <c r="F672" s="135"/>
      <c r="G672" s="135"/>
    </row>
    <row r="673" spans="1:7" ht="15.75" hidden="1" thickBot="1" x14ac:dyDescent="0.3">
      <c r="A673" s="42" t="str">
        <f t="shared" si="33"/>
        <v>S_II</v>
      </c>
      <c r="B673" s="45" t="str">
        <f t="shared" si="33"/>
        <v>nicht anzeigen</v>
      </c>
      <c r="C673" s="8"/>
      <c r="D673" s="58"/>
      <c r="E673" s="7"/>
      <c r="F673" s="135"/>
      <c r="G673" s="135"/>
    </row>
    <row r="674" spans="1:7" ht="15.75" hidden="1" thickBot="1" x14ac:dyDescent="0.3">
      <c r="A674" s="42" t="str">
        <f t="shared" si="33"/>
        <v>S_II</v>
      </c>
      <c r="B674" s="45" t="str">
        <f t="shared" si="33"/>
        <v>nicht anzeigen</v>
      </c>
      <c r="C674" s="8"/>
      <c r="D674" s="58"/>
      <c r="E674" s="7"/>
      <c r="F674" s="135"/>
      <c r="G674" s="135"/>
    </row>
    <row r="675" spans="1:7" ht="15.75" hidden="1" thickBot="1" x14ac:dyDescent="0.3">
      <c r="A675" s="42" t="str">
        <f t="shared" si="33"/>
        <v>S_II</v>
      </c>
      <c r="B675" s="45" t="str">
        <f t="shared" si="33"/>
        <v>nicht anzeigen</v>
      </c>
      <c r="C675" s="8"/>
      <c r="D675" s="58"/>
      <c r="E675" s="7"/>
      <c r="F675" s="135"/>
      <c r="G675" s="135"/>
    </row>
    <row r="676" spans="1:7" ht="15.75" hidden="1" thickBot="1" x14ac:dyDescent="0.3">
      <c r="A676" s="42" t="str">
        <f t="shared" si="33"/>
        <v>S_II</v>
      </c>
      <c r="B676" s="45" t="str">
        <f t="shared" si="33"/>
        <v>nicht anzeigen</v>
      </c>
      <c r="C676" s="8"/>
      <c r="D676" s="58"/>
      <c r="E676" s="7"/>
      <c r="F676" s="135"/>
      <c r="G676" s="135"/>
    </row>
    <row r="677" spans="1:7" ht="15.75" hidden="1" thickBot="1" x14ac:dyDescent="0.3">
      <c r="A677" s="42" t="str">
        <f t="shared" si="33"/>
        <v>S_II</v>
      </c>
      <c r="B677" s="45" t="str">
        <f t="shared" si="33"/>
        <v>nicht anzeigen</v>
      </c>
      <c r="C677" s="8"/>
      <c r="D677" s="58"/>
      <c r="E677" s="7"/>
      <c r="F677" s="135"/>
      <c r="G677" s="135"/>
    </row>
    <row r="678" spans="1:7" ht="15.75" hidden="1" thickBot="1" x14ac:dyDescent="0.3">
      <c r="A678" s="42" t="str">
        <f t="shared" si="33"/>
        <v>S_II</v>
      </c>
      <c r="B678" s="45" t="str">
        <f t="shared" si="33"/>
        <v>nicht anzeigen</v>
      </c>
      <c r="C678" s="8"/>
      <c r="D678" s="58"/>
      <c r="E678" s="7"/>
      <c r="F678" s="135"/>
      <c r="G678" s="135"/>
    </row>
    <row r="679" spans="1:7" ht="15.75" hidden="1" thickBot="1" x14ac:dyDescent="0.3">
      <c r="A679" s="42" t="str">
        <f t="shared" si="33"/>
        <v>S_II</v>
      </c>
      <c r="B679" s="45" t="str">
        <f t="shared" si="33"/>
        <v>nicht anzeigen</v>
      </c>
      <c r="C679" s="8"/>
      <c r="D679" s="58"/>
      <c r="E679" s="7"/>
      <c r="F679" s="135"/>
      <c r="G679" s="135"/>
    </row>
    <row r="680" spans="1:7" ht="15.75" hidden="1" thickBot="1" x14ac:dyDescent="0.3">
      <c r="A680" s="42" t="str">
        <f t="shared" si="33"/>
        <v>S_II</v>
      </c>
      <c r="B680" s="45" t="str">
        <f t="shared" si="33"/>
        <v>nicht anzeigen</v>
      </c>
      <c r="C680" s="8"/>
      <c r="D680" s="58"/>
      <c r="E680" s="7"/>
      <c r="F680" s="135"/>
      <c r="G680" s="135"/>
    </row>
    <row r="681" spans="1:7" ht="15.75" hidden="1" thickBot="1" x14ac:dyDescent="0.3">
      <c r="A681" s="42" t="str">
        <f t="shared" si="33"/>
        <v>S_II</v>
      </c>
      <c r="B681" s="44" t="str">
        <f>A642</f>
        <v>S_II</v>
      </c>
      <c r="C681" s="9"/>
      <c r="D681" s="10"/>
      <c r="E681" s="10"/>
      <c r="F681" s="10"/>
    </row>
    <row r="682" spans="1:7" ht="21.75" hidden="1" thickBot="1" x14ac:dyDescent="0.3">
      <c r="A682" s="50" t="s">
        <v>201</v>
      </c>
      <c r="B682" s="42" t="str">
        <f>A682</f>
        <v>S_II</v>
      </c>
      <c r="C682" s="57">
        <v>19</v>
      </c>
      <c r="D682" s="169" t="s">
        <v>404</v>
      </c>
      <c r="E682" s="168"/>
      <c r="F682" s="168"/>
      <c r="G682" s="89"/>
    </row>
    <row r="683" spans="1:7" ht="17.25" hidden="1" thickTop="1" thickBot="1" x14ac:dyDescent="0.3">
      <c r="A683" s="113" t="str">
        <f>A682</f>
        <v>S_II</v>
      </c>
      <c r="B683" s="42" t="str">
        <f>B682</f>
        <v>S_II</v>
      </c>
      <c r="C683" s="9"/>
      <c r="D683" s="11"/>
      <c r="E683" s="12"/>
      <c r="F683" s="12"/>
      <c r="G683" s="19" t="s">
        <v>51</v>
      </c>
    </row>
    <row r="684" spans="1:7" ht="32.25" hidden="1" thickBot="1" x14ac:dyDescent="0.3">
      <c r="A684" s="42" t="str">
        <f t="shared" ref="A684:B710" si="34">A683</f>
        <v>S_II</v>
      </c>
      <c r="B684" s="48" t="s">
        <v>201</v>
      </c>
      <c r="C684" s="58" t="str">
        <f>CONCATENATE(C682,".",1)</f>
        <v>19.1</v>
      </c>
      <c r="D684" s="58"/>
      <c r="E684" s="18" t="s">
        <v>623</v>
      </c>
      <c r="F684" s="117" t="str">
        <f>CONCATENATE(ROUND(F697/1680,2)," VBÄ")</f>
        <v>0 VBÄ</v>
      </c>
      <c r="G684" s="14"/>
    </row>
    <row r="685" spans="1:7" ht="15.75" hidden="1" thickBot="1" x14ac:dyDescent="0.3">
      <c r="A685" s="42" t="str">
        <f t="shared" si="34"/>
        <v>S_II</v>
      </c>
      <c r="B685" s="43" t="str">
        <f>IF(E685="",Listen!$I$7,B684)</f>
        <v>S_II</v>
      </c>
      <c r="C685" s="8"/>
      <c r="D685" s="59"/>
      <c r="E685" s="166" t="s">
        <v>24</v>
      </c>
      <c r="F685" s="167" t="s">
        <v>596</v>
      </c>
      <c r="G685" s="32"/>
    </row>
    <row r="686" spans="1:7" ht="15.75" hidden="1" thickBot="1" x14ac:dyDescent="0.3">
      <c r="A686" s="113" t="str">
        <f t="shared" si="34"/>
        <v>S_II</v>
      </c>
      <c r="B686" s="114" t="str">
        <f>IF(E686="",Listen!$I$7,B685)</f>
        <v>S_II</v>
      </c>
      <c r="C686" s="115"/>
      <c r="D686" s="134"/>
      <c r="E686" s="112" t="s">
        <v>598</v>
      </c>
      <c r="F686" s="117" t="s">
        <v>597</v>
      </c>
      <c r="G686" s="119"/>
    </row>
    <row r="687" spans="1:7" ht="15.75" hidden="1" thickBot="1" x14ac:dyDescent="0.3">
      <c r="A687" s="42" t="str">
        <f t="shared" si="34"/>
        <v>S_II</v>
      </c>
      <c r="B687" s="43" t="s">
        <v>201</v>
      </c>
      <c r="C687" s="60" t="str">
        <f>CONCATENATE(C684,".",1)</f>
        <v>19.1.1</v>
      </c>
      <c r="D687" s="180">
        <v>1</v>
      </c>
      <c r="E687" s="15" t="s">
        <v>305</v>
      </c>
      <c r="F687" s="100" t="s">
        <v>620</v>
      </c>
      <c r="G687" s="120" t="s">
        <v>202</v>
      </c>
    </row>
    <row r="688" spans="1:7" ht="15.75" hidden="1" thickBot="1" x14ac:dyDescent="0.3">
      <c r="A688" s="42" t="str">
        <f t="shared" si="34"/>
        <v>S_II</v>
      </c>
      <c r="B688" s="43" t="s">
        <v>201</v>
      </c>
      <c r="C688" s="60" t="str">
        <f>CONCATENATE(C684,".",2)</f>
        <v>19.1.2</v>
      </c>
      <c r="D688" s="180">
        <v>2</v>
      </c>
      <c r="E688" s="16" t="s">
        <v>27</v>
      </c>
      <c r="F688" s="100" t="s">
        <v>620</v>
      </c>
      <c r="G688" s="120" t="s">
        <v>29</v>
      </c>
    </row>
    <row r="689" spans="1:7" ht="15.75" hidden="1" thickBot="1" x14ac:dyDescent="0.3">
      <c r="A689" s="42" t="str">
        <f t="shared" si="34"/>
        <v>S_II</v>
      </c>
      <c r="B689" s="43" t="s">
        <v>201</v>
      </c>
      <c r="C689" s="60" t="str">
        <f>CONCATENATE(C684,".",3)</f>
        <v>19.1.3</v>
      </c>
      <c r="D689" s="180">
        <v>3</v>
      </c>
      <c r="E689" s="15" t="s">
        <v>25</v>
      </c>
      <c r="F689" s="100" t="s">
        <v>620</v>
      </c>
      <c r="G689" s="120" t="s">
        <v>29</v>
      </c>
    </row>
    <row r="690" spans="1:7" ht="15.75" hidden="1" thickBot="1" x14ac:dyDescent="0.3">
      <c r="A690" s="42" t="str">
        <f t="shared" si="34"/>
        <v>S_II</v>
      </c>
      <c r="B690" s="43" t="s">
        <v>201</v>
      </c>
      <c r="C690" s="60" t="str">
        <f>CONCATENATE(C684,".",4)</f>
        <v>19.1.4</v>
      </c>
      <c r="D690" s="180">
        <v>4</v>
      </c>
      <c r="E690" s="15" t="s">
        <v>26</v>
      </c>
      <c r="F690" s="100" t="s">
        <v>620</v>
      </c>
      <c r="G690" s="120" t="s">
        <v>29</v>
      </c>
    </row>
    <row r="691" spans="1:7" ht="15.75" hidden="1" thickBot="1" x14ac:dyDescent="0.3">
      <c r="A691" s="42" t="str">
        <f t="shared" si="34"/>
        <v>S_II</v>
      </c>
      <c r="B691" s="43" t="s">
        <v>201</v>
      </c>
      <c r="C691" s="60" t="str">
        <f>CONCATENATE(C684,".",5)</f>
        <v>19.1.5</v>
      </c>
      <c r="D691" s="180">
        <v>5</v>
      </c>
      <c r="E691" s="15" t="s">
        <v>658</v>
      </c>
      <c r="F691" s="100" t="s">
        <v>620</v>
      </c>
      <c r="G691" s="120" t="s">
        <v>202</v>
      </c>
    </row>
    <row r="692" spans="1:7" ht="15.75" hidden="1" thickBot="1" x14ac:dyDescent="0.3">
      <c r="A692" s="42" t="str">
        <f t="shared" si="34"/>
        <v>S_II</v>
      </c>
      <c r="B692" s="43" t="s">
        <v>201</v>
      </c>
      <c r="C692" s="60" t="str">
        <f>CONCATENATE(C684,".",6)</f>
        <v>19.1.6</v>
      </c>
      <c r="D692" s="180">
        <v>6</v>
      </c>
      <c r="E692" s="15" t="s">
        <v>659</v>
      </c>
      <c r="F692" s="100" t="s">
        <v>620</v>
      </c>
      <c r="G692" s="120" t="s">
        <v>29</v>
      </c>
    </row>
    <row r="693" spans="1:7" ht="15.75" hidden="1" thickBot="1" x14ac:dyDescent="0.3">
      <c r="A693" s="42" t="str">
        <f t="shared" si="34"/>
        <v>S_II</v>
      </c>
      <c r="B693" s="43" t="s">
        <v>215</v>
      </c>
      <c r="C693" s="60" t="str">
        <f>CONCATENATE(C684,".",7)</f>
        <v>19.1.7</v>
      </c>
      <c r="D693" s="180">
        <v>7</v>
      </c>
      <c r="E693" s="15"/>
      <c r="F693" s="100" t="s">
        <v>620</v>
      </c>
      <c r="G693" s="120"/>
    </row>
    <row r="694" spans="1:7" ht="15.75" hidden="1" thickBot="1" x14ac:dyDescent="0.3">
      <c r="A694" s="42" t="str">
        <f t="shared" si="34"/>
        <v>S_II</v>
      </c>
      <c r="B694" s="43" t="s">
        <v>215</v>
      </c>
      <c r="C694" s="60" t="str">
        <f>CONCATENATE(C684,".",8)</f>
        <v>19.1.8</v>
      </c>
      <c r="D694" s="180">
        <v>8</v>
      </c>
      <c r="E694" s="15"/>
      <c r="F694" s="100" t="s">
        <v>620</v>
      </c>
      <c r="G694" s="120"/>
    </row>
    <row r="695" spans="1:7" ht="15.75" hidden="1" thickBot="1" x14ac:dyDescent="0.3">
      <c r="A695" s="42" t="str">
        <f>A694</f>
        <v>S_II</v>
      </c>
      <c r="B695" s="43" t="s">
        <v>215</v>
      </c>
      <c r="C695" s="60" t="str">
        <f>CONCATENATE(C684,".",9)</f>
        <v>19.1.9</v>
      </c>
      <c r="D695" s="180">
        <v>9</v>
      </c>
      <c r="E695" s="15"/>
      <c r="F695" s="100" t="s">
        <v>620</v>
      </c>
      <c r="G695" s="120"/>
    </row>
    <row r="696" spans="1:7" ht="15.75" hidden="1" thickBot="1" x14ac:dyDescent="0.3">
      <c r="A696" s="42" t="str">
        <f t="shared" si="34"/>
        <v>S_II</v>
      </c>
      <c r="B696" s="43" t="s">
        <v>215</v>
      </c>
      <c r="C696" s="60" t="str">
        <f>CONCATENATE(C684,".",10)</f>
        <v>19.1.10</v>
      </c>
      <c r="D696" s="180">
        <v>10</v>
      </c>
      <c r="E696" s="33"/>
      <c r="F696" s="100" t="s">
        <v>620</v>
      </c>
      <c r="G696" s="120"/>
    </row>
    <row r="697" spans="1:7" ht="15.75" hidden="1" thickBot="1" x14ac:dyDescent="0.3">
      <c r="A697" s="113" t="str">
        <f t="shared" si="34"/>
        <v>S_II</v>
      </c>
      <c r="B697" s="114" t="str">
        <f>B684</f>
        <v>S_II</v>
      </c>
      <c r="C697" s="115"/>
      <c r="D697" s="29"/>
      <c r="E697" s="125" t="s">
        <v>523</v>
      </c>
      <c r="F697" s="126">
        <f>SUM(F687:F696)</f>
        <v>0</v>
      </c>
      <c r="G697" s="30"/>
    </row>
    <row r="698" spans="1:7" ht="15.75" hidden="1" thickBot="1" x14ac:dyDescent="0.3">
      <c r="A698" s="42" t="str">
        <f t="shared" si="34"/>
        <v>S_II</v>
      </c>
      <c r="B698" s="46" t="str">
        <f>IF(OR(B684=Listen!$I$5,B684=Listen!$I$3), Listen!$I$5, IF(OR(B684=Listen!$I$6, B684=Listen!$I$4), Listen!$I$6, Listen!$I$7))</f>
        <v>S_II</v>
      </c>
      <c r="C698" s="9"/>
      <c r="D698" s="30"/>
      <c r="E698" s="164" t="s">
        <v>35</v>
      </c>
      <c r="F698" s="165" t="s">
        <v>49</v>
      </c>
    </row>
    <row r="699" spans="1:7" ht="15.75" hidden="1" thickBot="1" x14ac:dyDescent="0.3">
      <c r="A699" s="42" t="str">
        <f t="shared" si="34"/>
        <v>S_II</v>
      </c>
      <c r="B699" s="46" t="str">
        <f>IF(OR(B685=Listen!$I$5,B685=Listen!$I$3), Listen!$I$5, IF(OR(B685=Listen!$I$6, B685=Listen!$I$4), Listen!$I$6, Listen!$I$7))</f>
        <v>S_II</v>
      </c>
      <c r="C699" s="9"/>
      <c r="D699" s="28" t="s">
        <v>36</v>
      </c>
      <c r="E699" s="20" t="s">
        <v>38</v>
      </c>
      <c r="F699" s="137" t="s">
        <v>621</v>
      </c>
    </row>
    <row r="700" spans="1:7" ht="15.75" hidden="1" thickBot="1" x14ac:dyDescent="0.3">
      <c r="A700" s="42" t="str">
        <f t="shared" si="34"/>
        <v>S_II</v>
      </c>
      <c r="B700" s="46" t="str">
        <f>IF(OR(B686=Listen!$I$5,B686=Listen!$I$3), Listen!$I$5, IF(OR(B686=Listen!$I$6, B686=Listen!$I$4), Listen!$I$6, Listen!$I$7))</f>
        <v>S_II</v>
      </c>
      <c r="C700" s="9"/>
      <c r="D700" s="28" t="s">
        <v>36</v>
      </c>
      <c r="E700" s="17" t="s">
        <v>39</v>
      </c>
      <c r="F700" s="137" t="s">
        <v>621</v>
      </c>
    </row>
    <row r="701" spans="1:7" ht="51.75" hidden="1" thickBot="1" x14ac:dyDescent="0.3">
      <c r="A701" s="42" t="str">
        <f t="shared" si="34"/>
        <v>S_II</v>
      </c>
      <c r="B701" s="43" t="str">
        <f>B684</f>
        <v>S_II</v>
      </c>
      <c r="C701" s="9"/>
      <c r="D701" s="22" t="s">
        <v>622</v>
      </c>
      <c r="E701" s="6"/>
      <c r="F701" s="10"/>
    </row>
    <row r="702" spans="1:7" ht="15.75" hidden="1" thickBot="1" x14ac:dyDescent="0.3">
      <c r="A702" s="113" t="str">
        <f t="shared" si="34"/>
        <v>S_II</v>
      </c>
      <c r="B702" s="114" t="str">
        <f>B684</f>
        <v>S_II</v>
      </c>
      <c r="C702" s="115"/>
      <c r="D702" s="30"/>
      <c r="E702" s="30"/>
      <c r="F702" s="30"/>
      <c r="G702" s="30"/>
    </row>
    <row r="703" spans="1:7" ht="16.5" hidden="1" thickBot="1" x14ac:dyDescent="0.3">
      <c r="A703" s="42" t="str">
        <f t="shared" si="34"/>
        <v>S_II</v>
      </c>
      <c r="B703" s="56" t="str">
        <f>IF(B704&lt;&gt;B706, IF(AND(B704&lt;&gt;Listen!I687,B706&lt;&gt;Listen!$I$7), CONCATENATE(B704, "; ", B706), IF(B704=Listen!$I$7, B706, B704)), B704)</f>
        <v>nicht anzeigen</v>
      </c>
      <c r="C703" s="58" t="str">
        <f>CONCATENATE(C682,".",2)</f>
        <v>19.2</v>
      </c>
      <c r="D703" s="58"/>
      <c r="E703" s="18" t="s">
        <v>605</v>
      </c>
      <c r="F703" s="36"/>
    </row>
    <row r="704" spans="1:7" ht="15.75" hidden="1" thickBot="1" x14ac:dyDescent="0.3">
      <c r="A704" s="42" t="str">
        <f t="shared" si="34"/>
        <v>S_II</v>
      </c>
      <c r="B704" s="54" t="s">
        <v>215</v>
      </c>
      <c r="C704" s="58" t="str">
        <f>CONCATENATE(C682,".",2,".",1)</f>
        <v>19.2.1</v>
      </c>
      <c r="D704" s="58"/>
      <c r="E704" s="15" t="s">
        <v>606</v>
      </c>
      <c r="F704" s="136" t="s">
        <v>44</v>
      </c>
    </row>
    <row r="705" spans="1:7" ht="15.75" hidden="1" thickBot="1" x14ac:dyDescent="0.3">
      <c r="A705" s="42" t="str">
        <f t="shared" si="34"/>
        <v>S_II</v>
      </c>
      <c r="B705" s="51" t="str">
        <f>B704</f>
        <v>nicht anzeigen</v>
      </c>
      <c r="C705" s="58" t="str">
        <f>CONCATENATE(C682,".",2,".",2)</f>
        <v>19.2.2</v>
      </c>
      <c r="D705" s="58"/>
      <c r="E705" s="15" t="s">
        <v>607</v>
      </c>
      <c r="F705" s="136" t="s">
        <v>44</v>
      </c>
    </row>
    <row r="706" spans="1:7" ht="15.75" hidden="1" thickBot="1" x14ac:dyDescent="0.3">
      <c r="A706" s="42" t="str">
        <f t="shared" si="34"/>
        <v>S_II</v>
      </c>
      <c r="B706" s="55" t="str">
        <f>IF(ISERROR(FIND(Listen!$I$2,A682)),Listen!$I$7,IF(ISERROR(FIND(Listen!$I$2,B704)),Listen!$I$2,Listen!$I$7))</f>
        <v>nicht anzeigen</v>
      </c>
      <c r="C706" s="58" t="str">
        <f>CONCATENATE(C682,".",2,".",3)</f>
        <v>19.2.3</v>
      </c>
      <c r="D706" s="58"/>
      <c r="E706" s="15" t="s">
        <v>612</v>
      </c>
      <c r="F706" s="136" t="s">
        <v>44</v>
      </c>
    </row>
    <row r="707" spans="1:7" ht="51.75" hidden="1" thickBot="1" x14ac:dyDescent="0.3">
      <c r="A707" s="42" t="str">
        <f t="shared" si="34"/>
        <v>S_II</v>
      </c>
      <c r="B707" s="47" t="str">
        <f>B703</f>
        <v>nicht anzeigen</v>
      </c>
      <c r="C707" s="9"/>
      <c r="D707" s="23" t="s">
        <v>316</v>
      </c>
      <c r="E707" s="7"/>
    </row>
    <row r="708" spans="1:7" ht="15.75" hidden="1" thickBot="1" x14ac:dyDescent="0.3">
      <c r="A708" s="113" t="str">
        <f t="shared" si="34"/>
        <v>S_II</v>
      </c>
      <c r="B708" s="123" t="str">
        <f>B703</f>
        <v>nicht anzeigen</v>
      </c>
      <c r="C708" s="115"/>
      <c r="D708" s="30"/>
      <c r="E708" s="124"/>
      <c r="F708" s="30"/>
      <c r="G708" s="30"/>
    </row>
    <row r="709" spans="1:7" ht="80.25" hidden="1" thickBot="1" x14ac:dyDescent="0.3">
      <c r="A709" s="42" t="str">
        <f>A708</f>
        <v>S_II</v>
      </c>
      <c r="B709" s="49" t="s">
        <v>215</v>
      </c>
      <c r="C709" s="58" t="str">
        <f>CONCATENATE(C682,".",3,)</f>
        <v>19.3</v>
      </c>
      <c r="D709" s="58"/>
      <c r="E709" s="122" t="s">
        <v>688</v>
      </c>
      <c r="F709" s="73"/>
      <c r="G709" s="14" t="str">
        <f>CONCATENATE(COUNTIF(G711:G720,Listen!$C$3)+COUNTIF(G711:G720,Listen!$C$4)+COUNTIF(G711:G720,Listen!$C$5)," bewertete Maßnahmen")</f>
        <v>0 bewertete Maßnahmen</v>
      </c>
    </row>
    <row r="710" spans="1:7" ht="28.5" hidden="1" thickBot="1" x14ac:dyDescent="0.3">
      <c r="A710" s="42" t="str">
        <f t="shared" si="34"/>
        <v>S_II</v>
      </c>
      <c r="B710" s="45" t="str">
        <f t="shared" si="34"/>
        <v>nicht anzeigen</v>
      </c>
      <c r="C710" s="9"/>
      <c r="D710" s="58"/>
      <c r="E710" s="25" t="s">
        <v>55</v>
      </c>
      <c r="F710" s="25" t="s">
        <v>528</v>
      </c>
      <c r="G710" s="118" t="s">
        <v>609</v>
      </c>
    </row>
    <row r="711" spans="1:7" ht="24.75" hidden="1" thickBot="1" x14ac:dyDescent="0.3">
      <c r="A711" s="42" t="str">
        <f>A710</f>
        <v>S_II</v>
      </c>
      <c r="B711" s="45" t="str">
        <f>B710</f>
        <v>nicht anzeigen</v>
      </c>
      <c r="C711" s="111"/>
      <c r="D711" s="121" t="s">
        <v>594</v>
      </c>
      <c r="E711" s="7" t="s">
        <v>604</v>
      </c>
      <c r="F711" s="135" t="s">
        <v>44</v>
      </c>
      <c r="G711" s="135" t="s">
        <v>44</v>
      </c>
    </row>
    <row r="712" spans="1:7" ht="24.75" hidden="1" thickBot="1" x14ac:dyDescent="0.3">
      <c r="A712" s="42" t="str">
        <f t="shared" ref="A712:B721" si="35">A711</f>
        <v>S_II</v>
      </c>
      <c r="B712" s="45" t="str">
        <f t="shared" si="35"/>
        <v>nicht anzeigen</v>
      </c>
      <c r="C712" s="111"/>
      <c r="D712" s="121" t="s">
        <v>594</v>
      </c>
      <c r="E712" s="7" t="s">
        <v>603</v>
      </c>
      <c r="F712" s="135"/>
      <c r="G712" s="135"/>
    </row>
    <row r="713" spans="1:7" ht="15.75" hidden="1" thickBot="1" x14ac:dyDescent="0.3">
      <c r="A713" s="42" t="str">
        <f t="shared" si="35"/>
        <v>S_II</v>
      </c>
      <c r="B713" s="45" t="str">
        <f t="shared" si="35"/>
        <v>nicht anzeigen</v>
      </c>
      <c r="C713" s="8"/>
      <c r="D713" s="58"/>
      <c r="E713" s="7"/>
      <c r="F713" s="135"/>
      <c r="G713" s="135"/>
    </row>
    <row r="714" spans="1:7" ht="15.75" hidden="1" thickBot="1" x14ac:dyDescent="0.3">
      <c r="A714" s="42" t="str">
        <f t="shared" si="35"/>
        <v>S_II</v>
      </c>
      <c r="B714" s="45" t="str">
        <f t="shared" si="35"/>
        <v>nicht anzeigen</v>
      </c>
      <c r="C714" s="8"/>
      <c r="D714" s="58"/>
      <c r="E714" s="7"/>
      <c r="F714" s="135"/>
      <c r="G714" s="135"/>
    </row>
    <row r="715" spans="1:7" ht="15.75" hidden="1" thickBot="1" x14ac:dyDescent="0.3">
      <c r="A715" s="42" t="str">
        <f t="shared" si="35"/>
        <v>S_II</v>
      </c>
      <c r="B715" s="45" t="str">
        <f t="shared" si="35"/>
        <v>nicht anzeigen</v>
      </c>
      <c r="C715" s="8"/>
      <c r="D715" s="58"/>
      <c r="E715" s="7"/>
      <c r="F715" s="135"/>
      <c r="G715" s="135"/>
    </row>
    <row r="716" spans="1:7" ht="15.75" hidden="1" thickBot="1" x14ac:dyDescent="0.3">
      <c r="A716" s="42" t="str">
        <f t="shared" si="35"/>
        <v>S_II</v>
      </c>
      <c r="B716" s="45" t="str">
        <f t="shared" si="35"/>
        <v>nicht anzeigen</v>
      </c>
      <c r="C716" s="8"/>
      <c r="D716" s="58"/>
      <c r="E716" s="7"/>
      <c r="F716" s="135"/>
      <c r="G716" s="135"/>
    </row>
    <row r="717" spans="1:7" ht="15.75" hidden="1" thickBot="1" x14ac:dyDescent="0.3">
      <c r="A717" s="42" t="str">
        <f t="shared" si="35"/>
        <v>S_II</v>
      </c>
      <c r="B717" s="45" t="str">
        <f t="shared" si="35"/>
        <v>nicht anzeigen</v>
      </c>
      <c r="C717" s="8"/>
      <c r="D717" s="58"/>
      <c r="E717" s="7"/>
      <c r="F717" s="135"/>
      <c r="G717" s="135"/>
    </row>
    <row r="718" spans="1:7" ht="15.75" hidden="1" thickBot="1" x14ac:dyDescent="0.3">
      <c r="A718" s="42" t="str">
        <f t="shared" si="35"/>
        <v>S_II</v>
      </c>
      <c r="B718" s="45" t="str">
        <f t="shared" si="35"/>
        <v>nicht anzeigen</v>
      </c>
      <c r="C718" s="8"/>
      <c r="D718" s="58"/>
      <c r="E718" s="7"/>
      <c r="F718" s="135"/>
      <c r="G718" s="135"/>
    </row>
    <row r="719" spans="1:7" ht="15.75" hidden="1" thickBot="1" x14ac:dyDescent="0.3">
      <c r="A719" s="42" t="str">
        <f t="shared" si="35"/>
        <v>S_II</v>
      </c>
      <c r="B719" s="45" t="str">
        <f t="shared" si="35"/>
        <v>nicht anzeigen</v>
      </c>
      <c r="C719" s="8"/>
      <c r="D719" s="58"/>
      <c r="E719" s="7"/>
      <c r="F719" s="135"/>
      <c r="G719" s="135"/>
    </row>
    <row r="720" spans="1:7" ht="15.75" hidden="1" thickBot="1" x14ac:dyDescent="0.3">
      <c r="A720" s="42" t="str">
        <f t="shared" si="35"/>
        <v>S_II</v>
      </c>
      <c r="B720" s="45" t="str">
        <f t="shared" si="35"/>
        <v>nicht anzeigen</v>
      </c>
      <c r="C720" s="8"/>
      <c r="D720" s="58"/>
      <c r="E720" s="7"/>
      <c r="F720" s="135"/>
      <c r="G720" s="135"/>
    </row>
    <row r="721" spans="1:7" ht="15.75" hidden="1" thickBot="1" x14ac:dyDescent="0.3">
      <c r="A721" s="42" t="str">
        <f t="shared" si="35"/>
        <v>S_II</v>
      </c>
      <c r="B721" s="44" t="str">
        <f>A682</f>
        <v>S_II</v>
      </c>
      <c r="C721" s="9"/>
      <c r="D721" s="10"/>
      <c r="E721" s="10"/>
      <c r="F721" s="10"/>
    </row>
    <row r="722" spans="1:7" ht="21.75" thickBot="1" x14ac:dyDescent="0.3">
      <c r="A722" s="50" t="s">
        <v>213</v>
      </c>
      <c r="B722" s="42" t="str">
        <f>A722</f>
        <v>S_II; HHLO_alle</v>
      </c>
      <c r="C722" s="57">
        <v>20</v>
      </c>
      <c r="D722" s="169" t="s">
        <v>583</v>
      </c>
      <c r="E722" s="168"/>
      <c r="F722" s="168"/>
      <c r="G722" s="89"/>
    </row>
    <row r="723" spans="1:7" ht="17.25" thickTop="1" thickBot="1" x14ac:dyDescent="0.3">
      <c r="A723" s="113" t="str">
        <f>A722</f>
        <v>S_II; HHLO_alle</v>
      </c>
      <c r="B723" s="42" t="str">
        <f>B722</f>
        <v>S_II; HHLO_alle</v>
      </c>
      <c r="C723" s="9"/>
      <c r="D723" s="11"/>
      <c r="E723" s="12"/>
      <c r="F723" s="12"/>
      <c r="G723" s="19" t="s">
        <v>51</v>
      </c>
    </row>
    <row r="724" spans="1:7" ht="33" thickTop="1" thickBot="1" x14ac:dyDescent="0.3">
      <c r="A724" s="42" t="str">
        <f t="shared" ref="A724:B750" si="36">A723</f>
        <v>S_II; HHLO_alle</v>
      </c>
      <c r="B724" s="48" t="s">
        <v>213</v>
      </c>
      <c r="C724" s="58" t="str">
        <f>CONCATENATE(C722,".",1)</f>
        <v>20.1</v>
      </c>
      <c r="D724" s="58"/>
      <c r="E724" s="18" t="s">
        <v>623</v>
      </c>
      <c r="F724" s="117" t="str">
        <f>CONCATENATE(ROUND(F737/1680,2)," VBÄ")</f>
        <v>0 VBÄ</v>
      </c>
      <c r="G724" s="14"/>
    </row>
    <row r="725" spans="1:7" x14ac:dyDescent="0.25">
      <c r="A725" s="42" t="str">
        <f t="shared" si="36"/>
        <v>S_II; HHLO_alle</v>
      </c>
      <c r="B725" s="43" t="str">
        <f>IF(E725="",Listen!$I$7,B724)</f>
        <v>S_II; HHLO_alle</v>
      </c>
      <c r="C725" s="8"/>
      <c r="D725" s="59"/>
      <c r="E725" s="166" t="s">
        <v>24</v>
      </c>
      <c r="F725" s="167" t="s">
        <v>596</v>
      </c>
      <c r="G725" s="32"/>
    </row>
    <row r="726" spans="1:7" x14ac:dyDescent="0.25">
      <c r="A726" s="113" t="str">
        <f t="shared" si="36"/>
        <v>S_II; HHLO_alle</v>
      </c>
      <c r="B726" s="114" t="str">
        <f>IF(E726="",Listen!$I$7,B725)</f>
        <v>S_II; HHLO_alle</v>
      </c>
      <c r="C726" s="115"/>
      <c r="D726" s="134"/>
      <c r="E726" s="112" t="s">
        <v>598</v>
      </c>
      <c r="F726" s="117" t="s">
        <v>597</v>
      </c>
      <c r="G726" s="119"/>
    </row>
    <row r="727" spans="1:7" x14ac:dyDescent="0.25">
      <c r="A727" s="42" t="str">
        <f t="shared" si="36"/>
        <v>S_II; HHLO_alle</v>
      </c>
      <c r="B727" s="43" t="s">
        <v>213</v>
      </c>
      <c r="C727" s="60" t="str">
        <f>CONCATENATE(C724,".",1)</f>
        <v>20.1.1</v>
      </c>
      <c r="D727" s="180">
        <v>1</v>
      </c>
      <c r="E727" s="15" t="s">
        <v>305</v>
      </c>
      <c r="F727" s="100" t="s">
        <v>620</v>
      </c>
      <c r="G727" s="120" t="s">
        <v>202</v>
      </c>
    </row>
    <row r="728" spans="1:7" x14ac:dyDescent="0.25">
      <c r="A728" s="42" t="str">
        <f t="shared" si="36"/>
        <v>S_II; HHLO_alle</v>
      </c>
      <c r="B728" s="43" t="s">
        <v>213</v>
      </c>
      <c r="C728" s="60" t="str">
        <f>CONCATENATE(C724,".",2)</f>
        <v>20.1.2</v>
      </c>
      <c r="D728" s="180">
        <v>2</v>
      </c>
      <c r="E728" s="16" t="s">
        <v>27</v>
      </c>
      <c r="F728" s="100" t="s">
        <v>620</v>
      </c>
      <c r="G728" s="120" t="s">
        <v>29</v>
      </c>
    </row>
    <row r="729" spans="1:7" x14ac:dyDescent="0.25">
      <c r="A729" s="42" t="str">
        <f t="shared" si="36"/>
        <v>S_II; HHLO_alle</v>
      </c>
      <c r="B729" s="43" t="s">
        <v>213</v>
      </c>
      <c r="C729" s="60" t="str">
        <f>CONCATENATE(C724,".",3)</f>
        <v>20.1.3</v>
      </c>
      <c r="D729" s="180">
        <v>3</v>
      </c>
      <c r="E729" s="15" t="s">
        <v>25</v>
      </c>
      <c r="F729" s="100" t="s">
        <v>620</v>
      </c>
      <c r="G729" s="120" t="s">
        <v>29</v>
      </c>
    </row>
    <row r="730" spans="1:7" x14ac:dyDescent="0.25">
      <c r="A730" s="42" t="str">
        <f t="shared" si="36"/>
        <v>S_II; HHLO_alle</v>
      </c>
      <c r="B730" s="43" t="s">
        <v>213</v>
      </c>
      <c r="C730" s="60" t="str">
        <f>CONCATENATE(C724,".",4)</f>
        <v>20.1.4</v>
      </c>
      <c r="D730" s="180">
        <v>4</v>
      </c>
      <c r="E730" s="15" t="s">
        <v>26</v>
      </c>
      <c r="F730" s="100" t="s">
        <v>620</v>
      </c>
      <c r="G730" s="120" t="s">
        <v>29</v>
      </c>
    </row>
    <row r="731" spans="1:7" hidden="1" x14ac:dyDescent="0.25">
      <c r="A731" s="42" t="str">
        <f t="shared" si="36"/>
        <v>S_II; HHLO_alle</v>
      </c>
      <c r="B731" s="43" t="s">
        <v>215</v>
      </c>
      <c r="C731" s="60" t="str">
        <f>CONCATENATE(C724,".",5)</f>
        <v>20.1.5</v>
      </c>
      <c r="D731" s="180">
        <v>5</v>
      </c>
      <c r="E731" s="15"/>
      <c r="F731" s="100" t="s">
        <v>620</v>
      </c>
      <c r="G731" s="120"/>
    </row>
    <row r="732" spans="1:7" hidden="1" x14ac:dyDescent="0.25">
      <c r="A732" s="42" t="str">
        <f t="shared" si="36"/>
        <v>S_II; HHLO_alle</v>
      </c>
      <c r="B732" s="43" t="s">
        <v>215</v>
      </c>
      <c r="C732" s="60" t="str">
        <f>CONCATENATE(C724,".",6)</f>
        <v>20.1.6</v>
      </c>
      <c r="D732" s="180">
        <v>6</v>
      </c>
      <c r="E732" s="15"/>
      <c r="F732" s="100" t="s">
        <v>620</v>
      </c>
      <c r="G732" s="120"/>
    </row>
    <row r="733" spans="1:7" hidden="1" x14ac:dyDescent="0.25">
      <c r="A733" s="42" t="str">
        <f t="shared" si="36"/>
        <v>S_II; HHLO_alle</v>
      </c>
      <c r="B733" s="43" t="s">
        <v>215</v>
      </c>
      <c r="C733" s="60" t="str">
        <f>CONCATENATE(C724,".",7)</f>
        <v>20.1.7</v>
      </c>
      <c r="D733" s="180">
        <v>7</v>
      </c>
      <c r="E733" s="15"/>
      <c r="F733" s="100" t="s">
        <v>620</v>
      </c>
      <c r="G733" s="120"/>
    </row>
    <row r="734" spans="1:7" hidden="1" x14ac:dyDescent="0.25">
      <c r="A734" s="42" t="str">
        <f t="shared" si="36"/>
        <v>S_II; HHLO_alle</v>
      </c>
      <c r="B734" s="43" t="s">
        <v>215</v>
      </c>
      <c r="C734" s="60" t="str">
        <f>CONCATENATE(C724,".",8)</f>
        <v>20.1.8</v>
      </c>
      <c r="D734" s="180">
        <v>8</v>
      </c>
      <c r="E734" s="15"/>
      <c r="F734" s="100" t="s">
        <v>620</v>
      </c>
      <c r="G734" s="120"/>
    </row>
    <row r="735" spans="1:7" hidden="1" x14ac:dyDescent="0.25">
      <c r="A735" s="42" t="str">
        <f>A734</f>
        <v>S_II; HHLO_alle</v>
      </c>
      <c r="B735" s="43" t="s">
        <v>215</v>
      </c>
      <c r="C735" s="60" t="str">
        <f>CONCATENATE(C724,".",9)</f>
        <v>20.1.9</v>
      </c>
      <c r="D735" s="180">
        <v>9</v>
      </c>
      <c r="E735" s="15"/>
      <c r="F735" s="100" t="s">
        <v>620</v>
      </c>
      <c r="G735" s="120"/>
    </row>
    <row r="736" spans="1:7" hidden="1" x14ac:dyDescent="0.25">
      <c r="A736" s="42" t="str">
        <f t="shared" si="36"/>
        <v>S_II; HHLO_alle</v>
      </c>
      <c r="B736" s="43" t="s">
        <v>215</v>
      </c>
      <c r="C736" s="60" t="str">
        <f>CONCATENATE(C724,".",10)</f>
        <v>20.1.10</v>
      </c>
      <c r="D736" s="180">
        <v>10</v>
      </c>
      <c r="E736" s="33"/>
      <c r="F736" s="100" t="s">
        <v>620</v>
      </c>
      <c r="G736" s="120"/>
    </row>
    <row r="737" spans="1:7" x14ac:dyDescent="0.25">
      <c r="A737" s="113" t="str">
        <f t="shared" si="36"/>
        <v>S_II; HHLO_alle</v>
      </c>
      <c r="B737" s="114" t="str">
        <f>B724</f>
        <v>S_II; HHLO_alle</v>
      </c>
      <c r="C737" s="115"/>
      <c r="D737" s="29"/>
      <c r="E737" s="125" t="s">
        <v>523</v>
      </c>
      <c r="F737" s="126">
        <f>SUM(F727:F736)</f>
        <v>0</v>
      </c>
      <c r="G737" s="30"/>
    </row>
    <row r="738" spans="1:7" hidden="1" x14ac:dyDescent="0.25">
      <c r="A738" s="42" t="str">
        <f t="shared" si="36"/>
        <v>S_II; HHLO_alle</v>
      </c>
      <c r="B738" s="46" t="str">
        <f>IF(OR(B724=Listen!$I$5,B724=Listen!$I$3), Listen!$I$5, IF(OR(B724=Listen!$I$6, B724=Listen!$I$4), Listen!$I$6, Listen!$I$7))</f>
        <v>S_II</v>
      </c>
      <c r="C738" s="9"/>
      <c r="D738" s="30"/>
      <c r="E738" s="164" t="s">
        <v>35</v>
      </c>
      <c r="F738" s="165" t="s">
        <v>49</v>
      </c>
    </row>
    <row r="739" spans="1:7" hidden="1" x14ac:dyDescent="0.25">
      <c r="A739" s="42" t="str">
        <f t="shared" si="36"/>
        <v>S_II; HHLO_alle</v>
      </c>
      <c r="B739" s="46" t="str">
        <f>IF(OR(B725=Listen!$I$5,B725=Listen!$I$3), Listen!$I$5, IF(OR(B725=Listen!$I$6, B725=Listen!$I$4), Listen!$I$6, Listen!$I$7))</f>
        <v>S_II</v>
      </c>
      <c r="C739" s="9"/>
      <c r="D739" s="28" t="s">
        <v>36</v>
      </c>
      <c r="E739" s="20" t="s">
        <v>38</v>
      </c>
      <c r="F739" s="137" t="s">
        <v>621</v>
      </c>
    </row>
    <row r="740" spans="1:7" hidden="1" x14ac:dyDescent="0.25">
      <c r="A740" s="42" t="str">
        <f t="shared" si="36"/>
        <v>S_II; HHLO_alle</v>
      </c>
      <c r="B740" s="46" t="str">
        <f>IF(OR(B726=Listen!$I$5,B726=Listen!$I$3), Listen!$I$5, IF(OR(B726=Listen!$I$6, B726=Listen!$I$4), Listen!$I$6, Listen!$I$7))</f>
        <v>S_II</v>
      </c>
      <c r="C740" s="9"/>
      <c r="D740" s="28" t="s">
        <v>36</v>
      </c>
      <c r="E740" s="17" t="s">
        <v>39</v>
      </c>
      <c r="F740" s="137" t="s">
        <v>621</v>
      </c>
    </row>
    <row r="741" spans="1:7" ht="51" x14ac:dyDescent="0.25">
      <c r="A741" s="42" t="str">
        <f t="shared" si="36"/>
        <v>S_II; HHLO_alle</v>
      </c>
      <c r="B741" s="43" t="str">
        <f>B724</f>
        <v>S_II; HHLO_alle</v>
      </c>
      <c r="C741" s="9"/>
      <c r="D741" s="22" t="s">
        <v>622</v>
      </c>
      <c r="E741" s="6"/>
      <c r="F741" s="10"/>
    </row>
    <row r="742" spans="1:7" x14ac:dyDescent="0.25">
      <c r="A742" s="113" t="str">
        <f t="shared" si="36"/>
        <v>S_II; HHLO_alle</v>
      </c>
      <c r="B742" s="114" t="str">
        <f>B724</f>
        <v>S_II; HHLO_alle</v>
      </c>
      <c r="C742" s="115"/>
      <c r="D742" s="30"/>
      <c r="E742" s="30"/>
      <c r="F742" s="30"/>
      <c r="G742" s="30"/>
    </row>
    <row r="743" spans="1:7" ht="15.75" x14ac:dyDescent="0.25">
      <c r="A743" s="42" t="str">
        <f t="shared" si="36"/>
        <v>S_II; HHLO_alle</v>
      </c>
      <c r="B743" s="56" t="str">
        <f>IF(B744&lt;&gt;B746, IF(AND(B744&lt;&gt;Listen!I727,B746&lt;&gt;Listen!$I$7), CONCATENATE(B744, "; ", B746), IF(B744=Listen!$I$7, B746, B744)), B744)</f>
        <v>nicht anzeigen; HHLO_alle</v>
      </c>
      <c r="C743" s="58" t="str">
        <f>CONCATENATE(C722,".",2)</f>
        <v>20.2</v>
      </c>
      <c r="D743" s="58"/>
      <c r="E743" s="18" t="s">
        <v>605</v>
      </c>
      <c r="F743" s="36"/>
    </row>
    <row r="744" spans="1:7" ht="15.75" hidden="1" thickBot="1" x14ac:dyDescent="0.3">
      <c r="A744" s="42" t="str">
        <f t="shared" si="36"/>
        <v>S_II; HHLO_alle</v>
      </c>
      <c r="B744" s="54" t="s">
        <v>215</v>
      </c>
      <c r="C744" s="58" t="str">
        <f>CONCATENATE(C722,".",2,".",1)</f>
        <v>20.2.1</v>
      </c>
      <c r="D744" s="58"/>
      <c r="E744" s="15" t="s">
        <v>606</v>
      </c>
      <c r="F744" s="136" t="s">
        <v>44</v>
      </c>
    </row>
    <row r="745" spans="1:7" hidden="1" x14ac:dyDescent="0.25">
      <c r="A745" s="42" t="str">
        <f t="shared" si="36"/>
        <v>S_II; HHLO_alle</v>
      </c>
      <c r="B745" s="51" t="str">
        <f>B744</f>
        <v>nicht anzeigen</v>
      </c>
      <c r="C745" s="58" t="str">
        <f>CONCATENATE(C722,".",2,".",2)</f>
        <v>20.2.2</v>
      </c>
      <c r="D745" s="58"/>
      <c r="E745" s="15" t="s">
        <v>607</v>
      </c>
      <c r="F745" s="136" t="s">
        <v>44</v>
      </c>
    </row>
    <row r="746" spans="1:7" x14ac:dyDescent="0.25">
      <c r="A746" s="42" t="str">
        <f t="shared" si="36"/>
        <v>S_II; HHLO_alle</v>
      </c>
      <c r="B746" s="55" t="str">
        <f>IF(ISERROR(FIND(Listen!$I$2,A722)),Listen!$I$7,IF(ISERROR(FIND(Listen!$I$2,B744)),Listen!$I$2,Listen!$I$7))</f>
        <v>HHLO_alle</v>
      </c>
      <c r="C746" s="58" t="str">
        <f>CONCATENATE(C722,".",2,".",3)</f>
        <v>20.2.3</v>
      </c>
      <c r="D746" s="58"/>
      <c r="E746" s="15" t="s">
        <v>612</v>
      </c>
      <c r="F746" s="136" t="s">
        <v>44</v>
      </c>
    </row>
    <row r="747" spans="1:7" ht="51" x14ac:dyDescent="0.25">
      <c r="A747" s="42" t="str">
        <f t="shared" si="36"/>
        <v>S_II; HHLO_alle</v>
      </c>
      <c r="B747" s="47" t="str">
        <f>B743</f>
        <v>nicht anzeigen; HHLO_alle</v>
      </c>
      <c r="C747" s="9"/>
      <c r="D747" s="23" t="s">
        <v>316</v>
      </c>
      <c r="E747" s="7"/>
    </row>
    <row r="748" spans="1:7" ht="15.75" thickBot="1" x14ac:dyDescent="0.3">
      <c r="A748" s="113" t="str">
        <f t="shared" si="36"/>
        <v>S_II; HHLO_alle</v>
      </c>
      <c r="B748" s="123" t="str">
        <f>B743</f>
        <v>nicht anzeigen; HHLO_alle</v>
      </c>
      <c r="C748" s="115"/>
      <c r="D748" s="30"/>
      <c r="E748" s="124"/>
      <c r="F748" s="30"/>
      <c r="G748" s="30"/>
    </row>
    <row r="749" spans="1:7" ht="80.25" thickBot="1" x14ac:dyDescent="0.3">
      <c r="A749" s="42" t="str">
        <f>A748</f>
        <v>S_II; HHLO_alle</v>
      </c>
      <c r="B749" s="49" t="s">
        <v>212</v>
      </c>
      <c r="C749" s="58" t="str">
        <f>CONCATENATE(C722,".",3,)</f>
        <v>20.3</v>
      </c>
      <c r="D749" s="58"/>
      <c r="E749" s="122" t="s">
        <v>688</v>
      </c>
      <c r="F749" s="73"/>
      <c r="G749" s="14" t="str">
        <f>CONCATENATE(COUNTIF(G751:G760,Listen!$C$3)+COUNTIF(G751:G760,Listen!$C$4)+COUNTIF(G751:G760,Listen!$C$5)," bewertete Maßnahmen")</f>
        <v>0 bewertete Maßnahmen</v>
      </c>
    </row>
    <row r="750" spans="1:7" ht="27.75" x14ac:dyDescent="0.25">
      <c r="A750" s="42" t="str">
        <f t="shared" si="36"/>
        <v>S_II; HHLO_alle</v>
      </c>
      <c r="B750" s="45" t="str">
        <f t="shared" si="36"/>
        <v>HHLO_alle</v>
      </c>
      <c r="C750" s="9"/>
      <c r="D750" s="58"/>
      <c r="E750" s="25" t="s">
        <v>55</v>
      </c>
      <c r="F750" s="25" t="s">
        <v>528</v>
      </c>
      <c r="G750" s="118" t="s">
        <v>609</v>
      </c>
    </row>
    <row r="751" spans="1:7" ht="24" x14ac:dyDescent="0.25">
      <c r="A751" s="42" t="str">
        <f>A750</f>
        <v>S_II; HHLO_alle</v>
      </c>
      <c r="B751" s="45" t="str">
        <f>B750</f>
        <v>HHLO_alle</v>
      </c>
      <c r="C751" s="111"/>
      <c r="D751" s="121" t="s">
        <v>594</v>
      </c>
      <c r="E751" s="7" t="s">
        <v>604</v>
      </c>
      <c r="F751" s="135" t="s">
        <v>44</v>
      </c>
      <c r="G751" s="135" t="s">
        <v>44</v>
      </c>
    </row>
    <row r="752" spans="1:7" ht="24" x14ac:dyDescent="0.25">
      <c r="A752" s="42" t="str">
        <f t="shared" ref="A752:B761" si="37">A751</f>
        <v>S_II; HHLO_alle</v>
      </c>
      <c r="B752" s="45" t="str">
        <f t="shared" si="37"/>
        <v>HHLO_alle</v>
      </c>
      <c r="C752" s="111"/>
      <c r="D752" s="121" t="s">
        <v>594</v>
      </c>
      <c r="E752" s="7" t="s">
        <v>603</v>
      </c>
      <c r="F752" s="135"/>
      <c r="G752" s="135"/>
    </row>
    <row r="753" spans="1:7" x14ac:dyDescent="0.25">
      <c r="A753" s="42" t="str">
        <f t="shared" si="37"/>
        <v>S_II; HHLO_alle</v>
      </c>
      <c r="B753" s="45" t="str">
        <f t="shared" si="37"/>
        <v>HHLO_alle</v>
      </c>
      <c r="C753" s="8"/>
      <c r="D753" s="58"/>
      <c r="E753" s="7"/>
      <c r="F753" s="135"/>
      <c r="G753" s="135"/>
    </row>
    <row r="754" spans="1:7" x14ac:dyDescent="0.25">
      <c r="A754" s="42" t="str">
        <f t="shared" si="37"/>
        <v>S_II; HHLO_alle</v>
      </c>
      <c r="B754" s="45" t="str">
        <f t="shared" si="37"/>
        <v>HHLO_alle</v>
      </c>
      <c r="C754" s="8"/>
      <c r="D754" s="58"/>
      <c r="E754" s="7"/>
      <c r="F754" s="135"/>
      <c r="G754" s="135"/>
    </row>
    <row r="755" spans="1:7" x14ac:dyDescent="0.25">
      <c r="A755" s="42" t="str">
        <f t="shared" si="37"/>
        <v>S_II; HHLO_alle</v>
      </c>
      <c r="B755" s="45" t="str">
        <f t="shared" si="37"/>
        <v>HHLO_alle</v>
      </c>
      <c r="C755" s="8"/>
      <c r="D755" s="58"/>
      <c r="E755" s="7"/>
      <c r="F755" s="135"/>
      <c r="G755" s="135"/>
    </row>
    <row r="756" spans="1:7" x14ac:dyDescent="0.25">
      <c r="A756" s="42" t="str">
        <f t="shared" si="37"/>
        <v>S_II; HHLO_alle</v>
      </c>
      <c r="B756" s="45" t="str">
        <f t="shared" si="37"/>
        <v>HHLO_alle</v>
      </c>
      <c r="C756" s="8"/>
      <c r="D756" s="58"/>
      <c r="E756" s="7"/>
      <c r="F756" s="135"/>
      <c r="G756" s="135"/>
    </row>
    <row r="757" spans="1:7" x14ac:dyDescent="0.25">
      <c r="A757" s="42" t="str">
        <f t="shared" si="37"/>
        <v>S_II; HHLO_alle</v>
      </c>
      <c r="B757" s="45" t="str">
        <f t="shared" si="37"/>
        <v>HHLO_alle</v>
      </c>
      <c r="C757" s="8"/>
      <c r="D757" s="58"/>
      <c r="E757" s="7"/>
      <c r="F757" s="135"/>
      <c r="G757" s="135"/>
    </row>
    <row r="758" spans="1:7" x14ac:dyDescent="0.25">
      <c r="A758" s="42" t="str">
        <f t="shared" si="37"/>
        <v>S_II; HHLO_alle</v>
      </c>
      <c r="B758" s="45" t="str">
        <f t="shared" si="37"/>
        <v>HHLO_alle</v>
      </c>
      <c r="C758" s="8"/>
      <c r="D758" s="58"/>
      <c r="E758" s="7"/>
      <c r="F758" s="135"/>
      <c r="G758" s="135"/>
    </row>
    <row r="759" spans="1:7" x14ac:dyDescent="0.25">
      <c r="A759" s="42" t="str">
        <f t="shared" si="37"/>
        <v>S_II; HHLO_alle</v>
      </c>
      <c r="B759" s="45" t="str">
        <f t="shared" si="37"/>
        <v>HHLO_alle</v>
      </c>
      <c r="C759" s="8"/>
      <c r="D759" s="58"/>
      <c r="E759" s="7"/>
      <c r="F759" s="135"/>
      <c r="G759" s="135"/>
    </row>
    <row r="760" spans="1:7" x14ac:dyDescent="0.25">
      <c r="A760" s="42" t="str">
        <f t="shared" si="37"/>
        <v>S_II; HHLO_alle</v>
      </c>
      <c r="B760" s="45" t="str">
        <f t="shared" si="37"/>
        <v>HHLO_alle</v>
      </c>
      <c r="C760" s="8"/>
      <c r="D760" s="58"/>
      <c r="E760" s="7"/>
      <c r="F760" s="135"/>
      <c r="G760" s="135"/>
    </row>
    <row r="761" spans="1:7" ht="15.75" thickBot="1" x14ac:dyDescent="0.3">
      <c r="A761" s="42" t="str">
        <f t="shared" si="37"/>
        <v>S_II; HHLO_alle</v>
      </c>
      <c r="B761" s="44" t="str">
        <f>A722</f>
        <v>S_II; HHLO_alle</v>
      </c>
      <c r="C761" s="9"/>
      <c r="D761" s="10"/>
      <c r="E761" s="10"/>
      <c r="F761" s="10"/>
    </row>
    <row r="762" spans="1:7" ht="21.75" thickBot="1" x14ac:dyDescent="0.3">
      <c r="A762" s="50" t="s">
        <v>212</v>
      </c>
      <c r="B762" s="42" t="str">
        <f>A762</f>
        <v>HHLO_alle</v>
      </c>
      <c r="C762" s="57">
        <v>50</v>
      </c>
      <c r="D762" s="169" t="s">
        <v>410</v>
      </c>
      <c r="E762" s="168"/>
      <c r="F762" s="168"/>
      <c r="G762" s="89"/>
    </row>
    <row r="763" spans="1:7" ht="17.25" thickTop="1" thickBot="1" x14ac:dyDescent="0.3">
      <c r="A763" s="113" t="str">
        <f>A762</f>
        <v>HHLO_alle</v>
      </c>
      <c r="B763" s="42" t="str">
        <f>B762</f>
        <v>HHLO_alle</v>
      </c>
      <c r="C763" s="9"/>
      <c r="D763" s="11"/>
      <c r="E763" s="12"/>
      <c r="F763" s="12"/>
      <c r="G763" s="19" t="s">
        <v>51</v>
      </c>
    </row>
    <row r="764" spans="1:7" ht="64.5" thickTop="1" thickBot="1" x14ac:dyDescent="0.3">
      <c r="A764" s="42" t="str">
        <f t="shared" ref="A764:B790" si="38">A763</f>
        <v>HHLO_alle</v>
      </c>
      <c r="B764" s="48" t="s">
        <v>213</v>
      </c>
      <c r="C764" s="58" t="str">
        <f>CONCATENATE(C762,".",1)</f>
        <v>50.1</v>
      </c>
      <c r="D764" s="58"/>
      <c r="E764" s="18" t="s">
        <v>629</v>
      </c>
      <c r="F764" s="117" t="str">
        <f>CONCATENATE(ROUND(F777/1680,2)," VBÄ")</f>
        <v>0 VBÄ</v>
      </c>
      <c r="G764" s="14"/>
    </row>
    <row r="765" spans="1:7" x14ac:dyDescent="0.25">
      <c r="A765" s="42" t="str">
        <f t="shared" si="38"/>
        <v>HHLO_alle</v>
      </c>
      <c r="B765" s="43" t="str">
        <f>IF(E765="",Listen!$I$7,B764)</f>
        <v>S_II; HHLO_alle</v>
      </c>
      <c r="C765" s="8"/>
      <c r="D765" s="59"/>
      <c r="E765" s="166" t="s">
        <v>24</v>
      </c>
      <c r="F765" s="167" t="s">
        <v>596</v>
      </c>
      <c r="G765" s="32"/>
    </row>
    <row r="766" spans="1:7" x14ac:dyDescent="0.25">
      <c r="A766" s="113" t="str">
        <f t="shared" si="38"/>
        <v>HHLO_alle</v>
      </c>
      <c r="B766" s="114" t="str">
        <f>IF(E766="",Listen!$I$7,B765)</f>
        <v>S_II; HHLO_alle</v>
      </c>
      <c r="C766" s="115"/>
      <c r="D766" s="134"/>
      <c r="E766" s="112" t="s">
        <v>598</v>
      </c>
      <c r="F766" s="117" t="s">
        <v>597</v>
      </c>
      <c r="G766" s="119"/>
    </row>
    <row r="767" spans="1:7" x14ac:dyDescent="0.25">
      <c r="A767" s="42" t="str">
        <f t="shared" si="38"/>
        <v>HHLO_alle</v>
      </c>
      <c r="B767" s="43" t="s">
        <v>212</v>
      </c>
      <c r="C767" s="60" t="str">
        <f>CONCATENATE(C764,".",1)</f>
        <v>50.1.1</v>
      </c>
      <c r="D767" s="180">
        <v>1</v>
      </c>
      <c r="E767" s="15" t="s">
        <v>342</v>
      </c>
      <c r="F767" s="100" t="s">
        <v>620</v>
      </c>
      <c r="G767" s="120" t="s">
        <v>29</v>
      </c>
    </row>
    <row r="768" spans="1:7" x14ac:dyDescent="0.25">
      <c r="A768" s="42" t="str">
        <f t="shared" si="38"/>
        <v>HHLO_alle</v>
      </c>
      <c r="B768" s="43" t="s">
        <v>212</v>
      </c>
      <c r="C768" s="60" t="str">
        <f>CONCATENATE(C764,".",2)</f>
        <v>50.1.2</v>
      </c>
      <c r="D768" s="180">
        <v>2</v>
      </c>
      <c r="E768" s="16" t="s">
        <v>305</v>
      </c>
      <c r="F768" s="100" t="s">
        <v>620</v>
      </c>
      <c r="G768" s="120" t="s">
        <v>202</v>
      </c>
    </row>
    <row r="769" spans="1:7" x14ac:dyDescent="0.25">
      <c r="A769" s="42" t="str">
        <f t="shared" si="38"/>
        <v>HHLO_alle</v>
      </c>
      <c r="B769" s="43" t="s">
        <v>212</v>
      </c>
      <c r="C769" s="60" t="str">
        <f>CONCATENATE(C764,".",3)</f>
        <v>50.1.3</v>
      </c>
      <c r="D769" s="180">
        <v>3</v>
      </c>
      <c r="E769" s="15" t="s">
        <v>341</v>
      </c>
      <c r="F769" s="100" t="s">
        <v>620</v>
      </c>
      <c r="G769" s="120" t="s">
        <v>29</v>
      </c>
    </row>
    <row r="770" spans="1:7" x14ac:dyDescent="0.25">
      <c r="A770" s="42" t="str">
        <f t="shared" si="38"/>
        <v>HHLO_alle</v>
      </c>
      <c r="B770" s="43" t="s">
        <v>212</v>
      </c>
      <c r="C770" s="60" t="str">
        <f>CONCATENATE(C764,".",4)</f>
        <v>50.1.4</v>
      </c>
      <c r="D770" s="180">
        <v>4</v>
      </c>
      <c r="E770" s="15" t="s">
        <v>343</v>
      </c>
      <c r="F770" s="100" t="s">
        <v>620</v>
      </c>
      <c r="G770" s="120" t="s">
        <v>29</v>
      </c>
    </row>
    <row r="771" spans="1:7" x14ac:dyDescent="0.25">
      <c r="A771" s="42" t="str">
        <f t="shared" si="38"/>
        <v>HHLO_alle</v>
      </c>
      <c r="B771" s="43" t="s">
        <v>212</v>
      </c>
      <c r="C771" s="60" t="str">
        <f>CONCATENATE(C764,".",5)</f>
        <v>50.1.5</v>
      </c>
      <c r="D771" s="180">
        <v>5</v>
      </c>
      <c r="E771" s="15" t="s">
        <v>344</v>
      </c>
      <c r="F771" s="100" t="s">
        <v>620</v>
      </c>
      <c r="G771" s="120" t="s">
        <v>29</v>
      </c>
    </row>
    <row r="772" spans="1:7" hidden="1" x14ac:dyDescent="0.25">
      <c r="A772" s="42" t="str">
        <f t="shared" si="38"/>
        <v>HHLO_alle</v>
      </c>
      <c r="B772" s="43" t="s">
        <v>201</v>
      </c>
      <c r="C772" s="60" t="str">
        <f>CONCATENATE(C764,".",6)</f>
        <v>50.1.6</v>
      </c>
      <c r="D772" s="180">
        <v>6</v>
      </c>
      <c r="E772" s="15" t="s">
        <v>345</v>
      </c>
      <c r="F772" s="100" t="s">
        <v>620</v>
      </c>
      <c r="G772" s="120" t="s">
        <v>202</v>
      </c>
    </row>
    <row r="773" spans="1:7" hidden="1" x14ac:dyDescent="0.25">
      <c r="A773" s="42" t="str">
        <f t="shared" si="38"/>
        <v>HHLO_alle</v>
      </c>
      <c r="B773" s="43" t="s">
        <v>201</v>
      </c>
      <c r="C773" s="60" t="str">
        <f>CONCATENATE(C764,".",7)</f>
        <v>50.1.7</v>
      </c>
      <c r="D773" s="180">
        <v>7</v>
      </c>
      <c r="E773" s="15" t="s">
        <v>346</v>
      </c>
      <c r="F773" s="100" t="s">
        <v>620</v>
      </c>
      <c r="G773" s="120" t="s">
        <v>29</v>
      </c>
    </row>
    <row r="774" spans="1:7" hidden="1" x14ac:dyDescent="0.25">
      <c r="A774" s="42" t="str">
        <f t="shared" si="38"/>
        <v>HHLO_alle</v>
      </c>
      <c r="B774" s="43" t="s">
        <v>201</v>
      </c>
      <c r="C774" s="60" t="str">
        <f>CONCATENATE(C764,".",8)</f>
        <v>50.1.8</v>
      </c>
      <c r="D774" s="180">
        <v>8</v>
      </c>
      <c r="E774" s="15" t="s">
        <v>347</v>
      </c>
      <c r="F774" s="100" t="s">
        <v>620</v>
      </c>
      <c r="G774" s="120" t="s">
        <v>29</v>
      </c>
    </row>
    <row r="775" spans="1:7" hidden="1" x14ac:dyDescent="0.25">
      <c r="A775" s="42" t="str">
        <f>A774</f>
        <v>HHLO_alle</v>
      </c>
      <c r="B775" s="43" t="s">
        <v>201</v>
      </c>
      <c r="C775" s="60" t="str">
        <f>CONCATENATE(C764,".",9)</f>
        <v>50.1.9</v>
      </c>
      <c r="D775" s="180">
        <v>9</v>
      </c>
      <c r="E775" s="15" t="s">
        <v>348</v>
      </c>
      <c r="F775" s="100" t="s">
        <v>620</v>
      </c>
      <c r="G775" s="120" t="s">
        <v>29</v>
      </c>
    </row>
    <row r="776" spans="1:7" hidden="1" x14ac:dyDescent="0.25">
      <c r="A776" s="42" t="str">
        <f t="shared" si="38"/>
        <v>HHLO_alle</v>
      </c>
      <c r="B776" s="43" t="s">
        <v>215</v>
      </c>
      <c r="C776" s="60" t="str">
        <f>CONCATENATE(C764,".",10)</f>
        <v>50.1.10</v>
      </c>
      <c r="D776" s="180">
        <v>10</v>
      </c>
      <c r="E776" s="33"/>
      <c r="F776" s="100" t="s">
        <v>620</v>
      </c>
      <c r="G776" s="120"/>
    </row>
    <row r="777" spans="1:7" x14ac:dyDescent="0.25">
      <c r="A777" s="113" t="str">
        <f t="shared" si="38"/>
        <v>HHLO_alle</v>
      </c>
      <c r="B777" s="114" t="str">
        <f>B764</f>
        <v>S_II; HHLO_alle</v>
      </c>
      <c r="C777" s="115"/>
      <c r="D777" s="29"/>
      <c r="E777" s="125" t="s">
        <v>523</v>
      </c>
      <c r="F777" s="126">
        <f>SUM(F767:F776)</f>
        <v>0</v>
      </c>
      <c r="G777" s="30"/>
    </row>
    <row r="778" spans="1:7" hidden="1" x14ac:dyDescent="0.25">
      <c r="A778" s="42" t="str">
        <f t="shared" si="38"/>
        <v>HHLO_alle</v>
      </c>
      <c r="B778" s="46" t="str">
        <f>IF(OR(B764=Listen!$I$5,B764=Listen!$I$3), Listen!$I$5, IF(OR(B764=Listen!$I$6, B764=Listen!$I$4), Listen!$I$6, Listen!$I$7))</f>
        <v>S_II</v>
      </c>
      <c r="C778" s="9"/>
      <c r="D778" s="30"/>
      <c r="E778" s="164" t="s">
        <v>35</v>
      </c>
      <c r="F778" s="165" t="s">
        <v>49</v>
      </c>
    </row>
    <row r="779" spans="1:7" hidden="1" x14ac:dyDescent="0.25">
      <c r="A779" s="42" t="str">
        <f t="shared" si="38"/>
        <v>HHLO_alle</v>
      </c>
      <c r="B779" s="46" t="str">
        <f>IF(OR(B765=Listen!$I$5,B765=Listen!$I$3), Listen!$I$5, IF(OR(B765=Listen!$I$6, B765=Listen!$I$4), Listen!$I$6, Listen!$I$7))</f>
        <v>S_II</v>
      </c>
      <c r="C779" s="9"/>
      <c r="D779" s="28" t="s">
        <v>36</v>
      </c>
      <c r="E779" s="20" t="s">
        <v>38</v>
      </c>
      <c r="F779" s="137" t="s">
        <v>621</v>
      </c>
    </row>
    <row r="780" spans="1:7" hidden="1" x14ac:dyDescent="0.25">
      <c r="A780" s="42" t="str">
        <f t="shared" si="38"/>
        <v>HHLO_alle</v>
      </c>
      <c r="B780" s="46" t="str">
        <f>IF(OR(B766=Listen!$I$5,B766=Listen!$I$3), Listen!$I$5, IF(OR(B766=Listen!$I$6, B766=Listen!$I$4), Listen!$I$6, Listen!$I$7))</f>
        <v>S_II</v>
      </c>
      <c r="C780" s="9"/>
      <c r="D780" s="28" t="s">
        <v>36</v>
      </c>
      <c r="E780" s="17" t="s">
        <v>39</v>
      </c>
      <c r="F780" s="137" t="s">
        <v>621</v>
      </c>
    </row>
    <row r="781" spans="1:7" ht="51" x14ac:dyDescent="0.25">
      <c r="A781" s="42" t="str">
        <f t="shared" si="38"/>
        <v>HHLO_alle</v>
      </c>
      <c r="B781" s="43" t="str">
        <f>B764</f>
        <v>S_II; HHLO_alle</v>
      </c>
      <c r="C781" s="9"/>
      <c r="D781" s="22" t="s">
        <v>622</v>
      </c>
      <c r="E781" s="6"/>
      <c r="F781" s="10"/>
    </row>
    <row r="782" spans="1:7" x14ac:dyDescent="0.25">
      <c r="A782" s="113" t="str">
        <f t="shared" si="38"/>
        <v>HHLO_alle</v>
      </c>
      <c r="B782" s="114" t="str">
        <f>B764</f>
        <v>S_II; HHLO_alle</v>
      </c>
      <c r="C782" s="115"/>
      <c r="D782" s="30"/>
      <c r="E782" s="30"/>
      <c r="F782" s="30"/>
      <c r="G782" s="30"/>
    </row>
    <row r="783" spans="1:7" ht="15.75" x14ac:dyDescent="0.25">
      <c r="A783" s="42" t="str">
        <f t="shared" si="38"/>
        <v>HHLO_alle</v>
      </c>
      <c r="B783" s="56" t="str">
        <f>IF(B784&lt;&gt;B786, IF(AND(B784&lt;&gt;Listen!I767,B786&lt;&gt;Listen!$I$7), CONCATENATE(B784, "; ", B786), IF(B784=Listen!$I$7, B786, B784)), B784)</f>
        <v>nicht anzeigen; HHLO_alle</v>
      </c>
      <c r="C783" s="58" t="str">
        <f>CONCATENATE(C762,".",2)</f>
        <v>50.2</v>
      </c>
      <c r="D783" s="58"/>
      <c r="E783" s="18" t="s">
        <v>605</v>
      </c>
      <c r="F783" s="36"/>
    </row>
    <row r="784" spans="1:7" ht="15.75" hidden="1" thickBot="1" x14ac:dyDescent="0.3">
      <c r="A784" s="42" t="str">
        <f t="shared" si="38"/>
        <v>HHLO_alle</v>
      </c>
      <c r="B784" s="54" t="s">
        <v>215</v>
      </c>
      <c r="C784" s="58" t="str">
        <f>CONCATENATE(C762,".",2,".",1)</f>
        <v>50.2.1</v>
      </c>
      <c r="D784" s="58"/>
      <c r="E784" s="15" t="s">
        <v>606</v>
      </c>
      <c r="F784" s="136" t="s">
        <v>44</v>
      </c>
    </row>
    <row r="785" spans="1:7" hidden="1" x14ac:dyDescent="0.25">
      <c r="A785" s="42" t="str">
        <f t="shared" si="38"/>
        <v>HHLO_alle</v>
      </c>
      <c r="B785" s="51" t="str">
        <f>B784</f>
        <v>nicht anzeigen</v>
      </c>
      <c r="C785" s="58" t="str">
        <f>CONCATENATE(C762,".",2,".",2)</f>
        <v>50.2.2</v>
      </c>
      <c r="D785" s="58"/>
      <c r="E785" s="15" t="s">
        <v>607</v>
      </c>
      <c r="F785" s="136" t="s">
        <v>44</v>
      </c>
    </row>
    <row r="786" spans="1:7" x14ac:dyDescent="0.25">
      <c r="A786" s="42" t="str">
        <f t="shared" si="38"/>
        <v>HHLO_alle</v>
      </c>
      <c r="B786" s="55" t="str">
        <f>IF(ISERROR(FIND(Listen!$I$2,A762)),Listen!$I$7,IF(ISERROR(FIND(Listen!$I$2,B784)),Listen!$I$2,Listen!$I$7))</f>
        <v>HHLO_alle</v>
      </c>
      <c r="C786" s="58" t="str">
        <f>CONCATENATE(C762,".",2,".",3)</f>
        <v>50.2.3</v>
      </c>
      <c r="D786" s="58"/>
      <c r="E786" s="15" t="s">
        <v>612</v>
      </c>
      <c r="F786" s="136" t="s">
        <v>44</v>
      </c>
    </row>
    <row r="787" spans="1:7" ht="51" x14ac:dyDescent="0.25">
      <c r="A787" s="42" t="str">
        <f t="shared" si="38"/>
        <v>HHLO_alle</v>
      </c>
      <c r="B787" s="47" t="str">
        <f>B783</f>
        <v>nicht anzeigen; HHLO_alle</v>
      </c>
      <c r="C787" s="9"/>
      <c r="D787" s="23" t="s">
        <v>316</v>
      </c>
      <c r="E787" s="7"/>
    </row>
    <row r="788" spans="1:7" ht="15.75" thickBot="1" x14ac:dyDescent="0.3">
      <c r="A788" s="113" t="str">
        <f t="shared" si="38"/>
        <v>HHLO_alle</v>
      </c>
      <c r="B788" s="123" t="str">
        <f>B783</f>
        <v>nicht anzeigen; HHLO_alle</v>
      </c>
      <c r="C788" s="115"/>
      <c r="D788" s="30"/>
      <c r="E788" s="124"/>
      <c r="F788" s="30"/>
      <c r="G788" s="30"/>
    </row>
    <row r="789" spans="1:7" ht="80.25" thickBot="1" x14ac:dyDescent="0.3">
      <c r="A789" s="42" t="str">
        <f>A788</f>
        <v>HHLO_alle</v>
      </c>
      <c r="B789" s="49" t="s">
        <v>212</v>
      </c>
      <c r="C789" s="58" t="str">
        <f>CONCATENATE(C762,".",3,)</f>
        <v>50.3</v>
      </c>
      <c r="D789" s="58"/>
      <c r="E789" s="122" t="s">
        <v>688</v>
      </c>
      <c r="F789" s="73"/>
      <c r="G789" s="14" t="str">
        <f>CONCATENATE(COUNTIF(G791:G800,Listen!$C$3)+COUNTIF(G791:G800,Listen!$C$4)+COUNTIF(G791:G800,Listen!$C$5)," bewertete Maßnahmen")</f>
        <v>0 bewertete Maßnahmen</v>
      </c>
    </row>
    <row r="790" spans="1:7" ht="27.75" x14ac:dyDescent="0.25">
      <c r="A790" s="42" t="str">
        <f t="shared" si="38"/>
        <v>HHLO_alle</v>
      </c>
      <c r="B790" s="45" t="str">
        <f t="shared" si="38"/>
        <v>HHLO_alle</v>
      </c>
      <c r="C790" s="9"/>
      <c r="D790" s="58"/>
      <c r="E790" s="25" t="s">
        <v>55</v>
      </c>
      <c r="F790" s="25" t="s">
        <v>528</v>
      </c>
      <c r="G790" s="118" t="s">
        <v>609</v>
      </c>
    </row>
    <row r="791" spans="1:7" ht="24" x14ac:dyDescent="0.25">
      <c r="A791" s="42" t="str">
        <f>A790</f>
        <v>HHLO_alle</v>
      </c>
      <c r="B791" s="45" t="str">
        <f>B790</f>
        <v>HHLO_alle</v>
      </c>
      <c r="C791" s="111"/>
      <c r="D791" s="121" t="s">
        <v>594</v>
      </c>
      <c r="E791" s="7" t="s">
        <v>604</v>
      </c>
      <c r="F791" s="135" t="s">
        <v>44</v>
      </c>
      <c r="G791" s="135" t="s">
        <v>44</v>
      </c>
    </row>
    <row r="792" spans="1:7" ht="24" x14ac:dyDescent="0.25">
      <c r="A792" s="42" t="str">
        <f t="shared" ref="A792:B801" si="39">A791</f>
        <v>HHLO_alle</v>
      </c>
      <c r="B792" s="45" t="str">
        <f t="shared" si="39"/>
        <v>HHLO_alle</v>
      </c>
      <c r="C792" s="111"/>
      <c r="D792" s="121" t="s">
        <v>594</v>
      </c>
      <c r="E792" s="7" t="s">
        <v>603</v>
      </c>
      <c r="F792" s="135"/>
      <c r="G792" s="135"/>
    </row>
    <row r="793" spans="1:7" x14ac:dyDescent="0.25">
      <c r="A793" s="42" t="str">
        <f t="shared" si="39"/>
        <v>HHLO_alle</v>
      </c>
      <c r="B793" s="45" t="str">
        <f t="shared" si="39"/>
        <v>HHLO_alle</v>
      </c>
      <c r="C793" s="8"/>
      <c r="D793" s="58"/>
      <c r="E793" s="7"/>
      <c r="F793" s="135"/>
      <c r="G793" s="135"/>
    </row>
    <row r="794" spans="1:7" x14ac:dyDescent="0.25">
      <c r="A794" s="42" t="str">
        <f t="shared" si="39"/>
        <v>HHLO_alle</v>
      </c>
      <c r="B794" s="45" t="str">
        <f t="shared" si="39"/>
        <v>HHLO_alle</v>
      </c>
      <c r="C794" s="8"/>
      <c r="D794" s="58"/>
      <c r="E794" s="7"/>
      <c r="F794" s="135"/>
      <c r="G794" s="135"/>
    </row>
    <row r="795" spans="1:7" x14ac:dyDescent="0.25">
      <c r="A795" s="42" t="str">
        <f t="shared" si="39"/>
        <v>HHLO_alle</v>
      </c>
      <c r="B795" s="45" t="str">
        <f t="shared" si="39"/>
        <v>HHLO_alle</v>
      </c>
      <c r="C795" s="8"/>
      <c r="D795" s="58"/>
      <c r="E795" s="7"/>
      <c r="F795" s="135"/>
      <c r="G795" s="135"/>
    </row>
    <row r="796" spans="1:7" x14ac:dyDescent="0.25">
      <c r="A796" s="42" t="str">
        <f t="shared" si="39"/>
        <v>HHLO_alle</v>
      </c>
      <c r="B796" s="45" t="str">
        <f t="shared" si="39"/>
        <v>HHLO_alle</v>
      </c>
      <c r="C796" s="8"/>
      <c r="D796" s="58"/>
      <c r="E796" s="7"/>
      <c r="F796" s="135"/>
      <c r="G796" s="135"/>
    </row>
    <row r="797" spans="1:7" x14ac:dyDescent="0.25">
      <c r="A797" s="42" t="str">
        <f t="shared" si="39"/>
        <v>HHLO_alle</v>
      </c>
      <c r="B797" s="45" t="str">
        <f t="shared" si="39"/>
        <v>HHLO_alle</v>
      </c>
      <c r="C797" s="8"/>
      <c r="D797" s="58"/>
      <c r="E797" s="7"/>
      <c r="F797" s="135"/>
      <c r="G797" s="135"/>
    </row>
    <row r="798" spans="1:7" x14ac:dyDescent="0.25">
      <c r="A798" s="42" t="str">
        <f t="shared" si="39"/>
        <v>HHLO_alle</v>
      </c>
      <c r="B798" s="45" t="str">
        <f t="shared" si="39"/>
        <v>HHLO_alle</v>
      </c>
      <c r="C798" s="8"/>
      <c r="D798" s="58"/>
      <c r="E798" s="7"/>
      <c r="F798" s="135"/>
      <c r="G798" s="135"/>
    </row>
    <row r="799" spans="1:7" x14ac:dyDescent="0.25">
      <c r="A799" s="42" t="str">
        <f t="shared" si="39"/>
        <v>HHLO_alle</v>
      </c>
      <c r="B799" s="45" t="str">
        <f t="shared" si="39"/>
        <v>HHLO_alle</v>
      </c>
      <c r="C799" s="8"/>
      <c r="D799" s="58"/>
      <c r="E799" s="7"/>
      <c r="F799" s="135"/>
      <c r="G799" s="135"/>
    </row>
    <row r="800" spans="1:7" x14ac:dyDescent="0.25">
      <c r="A800" s="42" t="str">
        <f t="shared" si="39"/>
        <v>HHLO_alle</v>
      </c>
      <c r="B800" s="45" t="str">
        <f t="shared" si="39"/>
        <v>HHLO_alle</v>
      </c>
      <c r="C800" s="8"/>
      <c r="D800" s="58"/>
      <c r="E800" s="7"/>
      <c r="F800" s="135"/>
      <c r="G800" s="135"/>
    </row>
    <row r="801" spans="1:7" ht="15.75" thickBot="1" x14ac:dyDescent="0.3">
      <c r="A801" s="42" t="str">
        <f t="shared" si="39"/>
        <v>HHLO_alle</v>
      </c>
      <c r="B801" s="44" t="str">
        <f>A762</f>
        <v>HHLO_alle</v>
      </c>
      <c r="C801" s="9"/>
      <c r="D801" s="10"/>
      <c r="E801" s="10"/>
      <c r="F801" s="10"/>
    </row>
    <row r="802" spans="1:7" ht="21.75" hidden="1" thickBot="1" x14ac:dyDescent="0.3">
      <c r="A802" s="50" t="s">
        <v>201</v>
      </c>
      <c r="B802" s="42" t="str">
        <f>A802</f>
        <v>S_II</v>
      </c>
      <c r="C802" s="57">
        <v>1</v>
      </c>
      <c r="D802" s="169" t="s">
        <v>416</v>
      </c>
      <c r="E802" s="168"/>
      <c r="F802" s="168"/>
      <c r="G802" s="89"/>
    </row>
    <row r="803" spans="1:7" ht="17.25" hidden="1" thickTop="1" thickBot="1" x14ac:dyDescent="0.3">
      <c r="A803" s="113" t="str">
        <f>A802</f>
        <v>S_II</v>
      </c>
      <c r="B803" s="42" t="str">
        <f>B802</f>
        <v>S_II</v>
      </c>
      <c r="C803" s="9"/>
      <c r="D803" s="11"/>
      <c r="E803" s="12"/>
      <c r="F803" s="12"/>
      <c r="G803" s="19" t="s">
        <v>51</v>
      </c>
    </row>
    <row r="804" spans="1:7" ht="63.75" hidden="1" thickBot="1" x14ac:dyDescent="0.3">
      <c r="A804" s="42" t="str">
        <f t="shared" ref="A804:B830" si="40">A803</f>
        <v>S_II</v>
      </c>
      <c r="B804" s="48" t="s">
        <v>201</v>
      </c>
      <c r="C804" s="58" t="str">
        <f>CONCATENATE(C802,".",1)</f>
        <v>1.1</v>
      </c>
      <c r="D804" s="58"/>
      <c r="E804" s="18" t="s">
        <v>629</v>
      </c>
      <c r="F804" s="117" t="str">
        <f>CONCATENATE(ROUND(F817/1680,2)," VBÄ")</f>
        <v>0 VBÄ</v>
      </c>
      <c r="G804" s="14"/>
    </row>
    <row r="805" spans="1:7" ht="15.75" hidden="1" thickBot="1" x14ac:dyDescent="0.3">
      <c r="A805" s="42" t="str">
        <f t="shared" si="40"/>
        <v>S_II</v>
      </c>
      <c r="B805" s="43" t="str">
        <f>IF(E805="",Listen!$I$7,B804)</f>
        <v>S_II</v>
      </c>
      <c r="C805" s="8"/>
      <c r="D805" s="59"/>
      <c r="E805" s="166" t="s">
        <v>24</v>
      </c>
      <c r="F805" s="167" t="s">
        <v>596</v>
      </c>
      <c r="G805" s="32"/>
    </row>
    <row r="806" spans="1:7" ht="15.75" hidden="1" thickBot="1" x14ac:dyDescent="0.3">
      <c r="A806" s="113" t="str">
        <f t="shared" si="40"/>
        <v>S_II</v>
      </c>
      <c r="B806" s="114" t="str">
        <f>IF(E806="",Listen!$I$7,B805)</f>
        <v>S_II</v>
      </c>
      <c r="C806" s="115"/>
      <c r="D806" s="134"/>
      <c r="E806" s="112" t="s">
        <v>598</v>
      </c>
      <c r="F806" s="117" t="s">
        <v>597</v>
      </c>
      <c r="G806" s="119"/>
    </row>
    <row r="807" spans="1:7" ht="15.75" hidden="1" thickBot="1" x14ac:dyDescent="0.3">
      <c r="A807" s="42" t="str">
        <f t="shared" si="40"/>
        <v>S_II</v>
      </c>
      <c r="B807" s="43" t="s">
        <v>201</v>
      </c>
      <c r="C807" s="60" t="str">
        <f>CONCATENATE(C804,".",1)</f>
        <v>1.1.1</v>
      </c>
      <c r="D807" s="180">
        <v>1</v>
      </c>
      <c r="E807" s="15" t="s">
        <v>448</v>
      </c>
      <c r="F807" s="100" t="s">
        <v>620</v>
      </c>
      <c r="G807" s="120" t="s">
        <v>29</v>
      </c>
    </row>
    <row r="808" spans="1:7" ht="15.75" hidden="1" thickBot="1" x14ac:dyDescent="0.3">
      <c r="A808" s="42" t="str">
        <f t="shared" si="40"/>
        <v>S_II</v>
      </c>
      <c r="B808" s="43" t="s">
        <v>201</v>
      </c>
      <c r="C808" s="60" t="str">
        <f>CONCATENATE(C804,".",2)</f>
        <v>1.1.2</v>
      </c>
      <c r="D808" s="180">
        <v>2</v>
      </c>
      <c r="E808" s="16" t="s">
        <v>449</v>
      </c>
      <c r="F808" s="100" t="s">
        <v>620</v>
      </c>
      <c r="G808" s="120" t="s">
        <v>29</v>
      </c>
    </row>
    <row r="809" spans="1:7" ht="15.75" hidden="1" thickBot="1" x14ac:dyDescent="0.3">
      <c r="A809" s="42" t="str">
        <f t="shared" si="40"/>
        <v>S_II</v>
      </c>
      <c r="B809" s="43" t="s">
        <v>201</v>
      </c>
      <c r="C809" s="60" t="str">
        <f>CONCATENATE(C804,".",3)</f>
        <v>1.1.3</v>
      </c>
      <c r="D809" s="180">
        <v>3</v>
      </c>
      <c r="E809" s="15" t="s">
        <v>450</v>
      </c>
      <c r="F809" s="100" t="s">
        <v>620</v>
      </c>
      <c r="G809" s="120" t="s">
        <v>29</v>
      </c>
    </row>
    <row r="810" spans="1:7" ht="15.75" hidden="1" thickBot="1" x14ac:dyDescent="0.3">
      <c r="A810" s="42" t="str">
        <f t="shared" si="40"/>
        <v>S_II</v>
      </c>
      <c r="B810" s="43" t="s">
        <v>201</v>
      </c>
      <c r="C810" s="60" t="str">
        <f>CONCATENATE(C804,".",4)</f>
        <v>1.1.4</v>
      </c>
      <c r="D810" s="180">
        <v>4</v>
      </c>
      <c r="E810" s="15" t="s">
        <v>451</v>
      </c>
      <c r="F810" s="100" t="s">
        <v>620</v>
      </c>
      <c r="G810" s="120" t="s">
        <v>29</v>
      </c>
    </row>
    <row r="811" spans="1:7" ht="15.75" hidden="1" thickBot="1" x14ac:dyDescent="0.3">
      <c r="A811" s="42" t="str">
        <f t="shared" si="40"/>
        <v>S_II</v>
      </c>
      <c r="B811" s="43" t="s">
        <v>201</v>
      </c>
      <c r="C811" s="60" t="str">
        <f>CONCATENATE(C804,".",5)</f>
        <v>1.1.5</v>
      </c>
      <c r="D811" s="180">
        <v>5</v>
      </c>
      <c r="E811" s="15" t="s">
        <v>658</v>
      </c>
      <c r="F811" s="100" t="s">
        <v>620</v>
      </c>
      <c r="G811" s="120" t="s">
        <v>202</v>
      </c>
    </row>
    <row r="812" spans="1:7" ht="15.75" hidden="1" thickBot="1" x14ac:dyDescent="0.3">
      <c r="A812" s="42" t="str">
        <f t="shared" si="40"/>
        <v>S_II</v>
      </c>
      <c r="B812" s="43" t="s">
        <v>201</v>
      </c>
      <c r="C812" s="60" t="str">
        <f>CONCATENATE(C804,".",6)</f>
        <v>1.1.6</v>
      </c>
      <c r="D812" s="180">
        <v>6</v>
      </c>
      <c r="E812" s="15" t="s">
        <v>659</v>
      </c>
      <c r="F812" s="100" t="s">
        <v>620</v>
      </c>
      <c r="G812" s="120" t="s">
        <v>29</v>
      </c>
    </row>
    <row r="813" spans="1:7" ht="15.75" hidden="1" thickBot="1" x14ac:dyDescent="0.3">
      <c r="A813" s="42" t="str">
        <f t="shared" si="40"/>
        <v>S_II</v>
      </c>
      <c r="B813" s="43" t="s">
        <v>215</v>
      </c>
      <c r="C813" s="60" t="str">
        <f>CONCATENATE(C804,".",7)</f>
        <v>1.1.7</v>
      </c>
      <c r="D813" s="180">
        <v>7</v>
      </c>
      <c r="E813" s="15"/>
      <c r="F813" s="100" t="s">
        <v>620</v>
      </c>
      <c r="G813" s="120"/>
    </row>
    <row r="814" spans="1:7" ht="15.75" hidden="1" thickBot="1" x14ac:dyDescent="0.3">
      <c r="A814" s="42" t="str">
        <f t="shared" si="40"/>
        <v>S_II</v>
      </c>
      <c r="B814" s="43" t="s">
        <v>215</v>
      </c>
      <c r="C814" s="60" t="str">
        <f>CONCATENATE(C804,".",8)</f>
        <v>1.1.8</v>
      </c>
      <c r="D814" s="180">
        <v>8</v>
      </c>
      <c r="E814" s="15"/>
      <c r="F814" s="100" t="s">
        <v>620</v>
      </c>
      <c r="G814" s="120"/>
    </row>
    <row r="815" spans="1:7" ht="15.75" hidden="1" thickBot="1" x14ac:dyDescent="0.3">
      <c r="A815" s="42" t="str">
        <f>A814</f>
        <v>S_II</v>
      </c>
      <c r="B815" s="43" t="s">
        <v>215</v>
      </c>
      <c r="C815" s="60" t="str">
        <f>CONCATENATE(C804,".",9)</f>
        <v>1.1.9</v>
      </c>
      <c r="D815" s="180">
        <v>9</v>
      </c>
      <c r="E815" s="15"/>
      <c r="F815" s="100" t="s">
        <v>620</v>
      </c>
      <c r="G815" s="120"/>
    </row>
    <row r="816" spans="1:7" ht="15.75" hidden="1" thickBot="1" x14ac:dyDescent="0.3">
      <c r="A816" s="42" t="str">
        <f t="shared" si="40"/>
        <v>S_II</v>
      </c>
      <c r="B816" s="43" t="s">
        <v>215</v>
      </c>
      <c r="C816" s="60" t="str">
        <f>CONCATENATE(C804,".",10)</f>
        <v>1.1.10</v>
      </c>
      <c r="D816" s="180">
        <v>10</v>
      </c>
      <c r="E816" s="33"/>
      <c r="F816" s="100" t="s">
        <v>620</v>
      </c>
      <c r="G816" s="120"/>
    </row>
    <row r="817" spans="1:7" ht="15.75" hidden="1" thickBot="1" x14ac:dyDescent="0.3">
      <c r="A817" s="113" t="str">
        <f t="shared" si="40"/>
        <v>S_II</v>
      </c>
      <c r="B817" s="114" t="str">
        <f>B804</f>
        <v>S_II</v>
      </c>
      <c r="C817" s="115"/>
      <c r="D817" s="29"/>
      <c r="E817" s="125" t="s">
        <v>523</v>
      </c>
      <c r="F817" s="126">
        <f>SUM(F807:F816)</f>
        <v>0</v>
      </c>
      <c r="G817" s="30"/>
    </row>
    <row r="818" spans="1:7" ht="15.75" hidden="1" thickBot="1" x14ac:dyDescent="0.3">
      <c r="A818" s="42" t="str">
        <f t="shared" si="40"/>
        <v>S_II</v>
      </c>
      <c r="B818" s="46" t="str">
        <f>IF(OR(B804=Listen!$I$5,B804=Listen!$I$3), Listen!$I$5, IF(OR(B804=Listen!$I$6, B804=Listen!$I$4), Listen!$I$6, Listen!$I$7))</f>
        <v>S_II</v>
      </c>
      <c r="C818" s="9"/>
      <c r="D818" s="30"/>
      <c r="E818" s="164" t="s">
        <v>35</v>
      </c>
      <c r="F818" s="165" t="s">
        <v>49</v>
      </c>
    </row>
    <row r="819" spans="1:7" ht="15.75" hidden="1" thickBot="1" x14ac:dyDescent="0.3">
      <c r="A819" s="42" t="str">
        <f t="shared" si="40"/>
        <v>S_II</v>
      </c>
      <c r="B819" s="46" t="str">
        <f>IF(OR(B805=Listen!$I$5,B805=Listen!$I$3), Listen!$I$5, IF(OR(B805=Listen!$I$6, B805=Listen!$I$4), Listen!$I$6, Listen!$I$7))</f>
        <v>S_II</v>
      </c>
      <c r="C819" s="9"/>
      <c r="D819" s="28" t="s">
        <v>36</v>
      </c>
      <c r="E819" s="20" t="s">
        <v>38</v>
      </c>
      <c r="F819" s="137" t="s">
        <v>621</v>
      </c>
    </row>
    <row r="820" spans="1:7" ht="15.75" hidden="1" thickBot="1" x14ac:dyDescent="0.3">
      <c r="A820" s="42" t="str">
        <f t="shared" si="40"/>
        <v>S_II</v>
      </c>
      <c r="B820" s="46" t="str">
        <f>IF(OR(B806=Listen!$I$5,B806=Listen!$I$3), Listen!$I$5, IF(OR(B806=Listen!$I$6, B806=Listen!$I$4), Listen!$I$6, Listen!$I$7))</f>
        <v>S_II</v>
      </c>
      <c r="C820" s="9"/>
      <c r="D820" s="28" t="s">
        <v>36</v>
      </c>
      <c r="E820" s="17" t="s">
        <v>39</v>
      </c>
      <c r="F820" s="137" t="s">
        <v>621</v>
      </c>
    </row>
    <row r="821" spans="1:7" ht="51.75" hidden="1" thickBot="1" x14ac:dyDescent="0.3">
      <c r="A821" s="42" t="str">
        <f t="shared" si="40"/>
        <v>S_II</v>
      </c>
      <c r="B821" s="43" t="str">
        <f>B804</f>
        <v>S_II</v>
      </c>
      <c r="C821" s="9"/>
      <c r="D821" s="22" t="s">
        <v>622</v>
      </c>
      <c r="E821" s="6"/>
      <c r="F821" s="10"/>
    </row>
    <row r="822" spans="1:7" ht="15.75" hidden="1" thickBot="1" x14ac:dyDescent="0.3">
      <c r="A822" s="113" t="str">
        <f t="shared" si="40"/>
        <v>S_II</v>
      </c>
      <c r="B822" s="114" t="str">
        <f>B804</f>
        <v>S_II</v>
      </c>
      <c r="C822" s="115"/>
      <c r="D822" s="30"/>
      <c r="E822" s="30"/>
      <c r="F822" s="30"/>
      <c r="G822" s="30"/>
    </row>
    <row r="823" spans="1:7" ht="16.5" hidden="1" thickBot="1" x14ac:dyDescent="0.3">
      <c r="A823" s="42" t="str">
        <f t="shared" si="40"/>
        <v>S_II</v>
      </c>
      <c r="B823" s="56" t="str">
        <f>IF(B824&lt;&gt;B826, IF(AND(B824&lt;&gt;Listen!I807,B826&lt;&gt;Listen!$I$7), CONCATENATE(B824, "; ", B826), IF(B824=Listen!$I$7, B826, B824)), B824)</f>
        <v>nicht anzeigen</v>
      </c>
      <c r="C823" s="58" t="str">
        <f>CONCATENATE(C802,".",2)</f>
        <v>1.2</v>
      </c>
      <c r="D823" s="58"/>
      <c r="E823" s="18" t="s">
        <v>605</v>
      </c>
      <c r="F823" s="36"/>
    </row>
    <row r="824" spans="1:7" ht="15.75" hidden="1" thickBot="1" x14ac:dyDescent="0.3">
      <c r="A824" s="42" t="str">
        <f t="shared" si="40"/>
        <v>S_II</v>
      </c>
      <c r="B824" s="54" t="s">
        <v>215</v>
      </c>
      <c r="C824" s="58" t="str">
        <f>CONCATENATE(C802,".",2,".",1)</f>
        <v>1.2.1</v>
      </c>
      <c r="D824" s="58"/>
      <c r="E824" s="15" t="s">
        <v>606</v>
      </c>
      <c r="F824" s="136" t="s">
        <v>44</v>
      </c>
    </row>
    <row r="825" spans="1:7" ht="15.75" hidden="1" thickBot="1" x14ac:dyDescent="0.3">
      <c r="A825" s="42" t="str">
        <f t="shared" si="40"/>
        <v>S_II</v>
      </c>
      <c r="B825" s="51" t="str">
        <f>B824</f>
        <v>nicht anzeigen</v>
      </c>
      <c r="C825" s="58" t="str">
        <f>CONCATENATE(C802,".",2,".",2)</f>
        <v>1.2.2</v>
      </c>
      <c r="D825" s="58"/>
      <c r="E825" s="15" t="s">
        <v>607</v>
      </c>
      <c r="F825" s="136" t="s">
        <v>44</v>
      </c>
    </row>
    <row r="826" spans="1:7" ht="15.75" hidden="1" thickBot="1" x14ac:dyDescent="0.3">
      <c r="A826" s="42" t="str">
        <f t="shared" si="40"/>
        <v>S_II</v>
      </c>
      <c r="B826" s="55" t="str">
        <f>IF(ISERROR(FIND(Listen!$I$2,A802)),Listen!$I$7,IF(ISERROR(FIND(Listen!$I$2,B824)),Listen!$I$2,Listen!$I$7))</f>
        <v>nicht anzeigen</v>
      </c>
      <c r="C826" s="58" t="str">
        <f>CONCATENATE(C802,".",2,".",3)</f>
        <v>1.2.3</v>
      </c>
      <c r="D826" s="58"/>
      <c r="E826" s="15" t="s">
        <v>612</v>
      </c>
      <c r="F826" s="136" t="s">
        <v>44</v>
      </c>
    </row>
    <row r="827" spans="1:7" ht="51.75" hidden="1" thickBot="1" x14ac:dyDescent="0.3">
      <c r="A827" s="42" t="str">
        <f t="shared" si="40"/>
        <v>S_II</v>
      </c>
      <c r="B827" s="47" t="str">
        <f>B823</f>
        <v>nicht anzeigen</v>
      </c>
      <c r="C827" s="9"/>
      <c r="D827" s="23" t="s">
        <v>316</v>
      </c>
      <c r="E827" s="7"/>
    </row>
    <row r="828" spans="1:7" ht="15.75" hidden="1" thickBot="1" x14ac:dyDescent="0.3">
      <c r="A828" s="113" t="str">
        <f t="shared" si="40"/>
        <v>S_II</v>
      </c>
      <c r="B828" s="123" t="str">
        <f>B823</f>
        <v>nicht anzeigen</v>
      </c>
      <c r="C828" s="115"/>
      <c r="D828" s="30"/>
      <c r="E828" s="124"/>
      <c r="F828" s="30"/>
      <c r="G828" s="30"/>
    </row>
    <row r="829" spans="1:7" ht="80.25" hidden="1" thickBot="1" x14ac:dyDescent="0.3">
      <c r="A829" s="42" t="str">
        <f>A828</f>
        <v>S_II</v>
      </c>
      <c r="B829" s="49" t="s">
        <v>215</v>
      </c>
      <c r="C829" s="58" t="str">
        <f>CONCATENATE(C802,".",3,)</f>
        <v>1.3</v>
      </c>
      <c r="D829" s="58"/>
      <c r="E829" s="122" t="s">
        <v>688</v>
      </c>
      <c r="F829" s="73"/>
      <c r="G829" s="14" t="str">
        <f>CONCATENATE(COUNTIF(G831:G840,Listen!$C$3)+COUNTIF(G831:G840,Listen!$C$4)+COUNTIF(G831:G840,Listen!$C$5)," bewertete Maßnahmen")</f>
        <v>0 bewertete Maßnahmen</v>
      </c>
    </row>
    <row r="830" spans="1:7" ht="28.5" hidden="1" thickBot="1" x14ac:dyDescent="0.3">
      <c r="A830" s="42" t="str">
        <f t="shared" si="40"/>
        <v>S_II</v>
      </c>
      <c r="B830" s="45" t="str">
        <f t="shared" si="40"/>
        <v>nicht anzeigen</v>
      </c>
      <c r="C830" s="9"/>
      <c r="D830" s="58"/>
      <c r="E830" s="25" t="s">
        <v>55</v>
      </c>
      <c r="F830" s="25" t="s">
        <v>528</v>
      </c>
      <c r="G830" s="118" t="s">
        <v>609</v>
      </c>
    </row>
    <row r="831" spans="1:7" ht="24.75" hidden="1" thickBot="1" x14ac:dyDescent="0.3">
      <c r="A831" s="42" t="str">
        <f>A830</f>
        <v>S_II</v>
      </c>
      <c r="B831" s="45" t="str">
        <f>B830</f>
        <v>nicht anzeigen</v>
      </c>
      <c r="C831" s="111"/>
      <c r="D831" s="121" t="s">
        <v>594</v>
      </c>
      <c r="E831" s="7" t="s">
        <v>604</v>
      </c>
      <c r="F831" s="135" t="s">
        <v>44</v>
      </c>
      <c r="G831" s="135" t="s">
        <v>44</v>
      </c>
    </row>
    <row r="832" spans="1:7" ht="24.75" hidden="1" thickBot="1" x14ac:dyDescent="0.3">
      <c r="A832" s="42" t="str">
        <f t="shared" ref="A832:B841" si="41">A831</f>
        <v>S_II</v>
      </c>
      <c r="B832" s="45" t="str">
        <f t="shared" si="41"/>
        <v>nicht anzeigen</v>
      </c>
      <c r="C832" s="111"/>
      <c r="D832" s="121" t="s">
        <v>594</v>
      </c>
      <c r="E832" s="7" t="s">
        <v>603</v>
      </c>
      <c r="F832" s="135"/>
      <c r="G832" s="135"/>
    </row>
    <row r="833" spans="1:7" ht="15.75" hidden="1" thickBot="1" x14ac:dyDescent="0.3">
      <c r="A833" s="42" t="str">
        <f t="shared" si="41"/>
        <v>S_II</v>
      </c>
      <c r="B833" s="45" t="str">
        <f t="shared" si="41"/>
        <v>nicht anzeigen</v>
      </c>
      <c r="C833" s="8"/>
      <c r="D833" s="58"/>
      <c r="E833" s="7"/>
      <c r="F833" s="135"/>
      <c r="G833" s="135"/>
    </row>
    <row r="834" spans="1:7" ht="15.75" hidden="1" thickBot="1" x14ac:dyDescent="0.3">
      <c r="A834" s="42" t="str">
        <f t="shared" si="41"/>
        <v>S_II</v>
      </c>
      <c r="B834" s="45" t="str">
        <f t="shared" si="41"/>
        <v>nicht anzeigen</v>
      </c>
      <c r="C834" s="8"/>
      <c r="D834" s="58"/>
      <c r="E834" s="7"/>
      <c r="F834" s="135"/>
      <c r="G834" s="135"/>
    </row>
    <row r="835" spans="1:7" ht="15.75" hidden="1" thickBot="1" x14ac:dyDescent="0.3">
      <c r="A835" s="42" t="str">
        <f t="shared" si="41"/>
        <v>S_II</v>
      </c>
      <c r="B835" s="45" t="str">
        <f t="shared" si="41"/>
        <v>nicht anzeigen</v>
      </c>
      <c r="C835" s="8"/>
      <c r="D835" s="58"/>
      <c r="E835" s="7"/>
      <c r="F835" s="135"/>
      <c r="G835" s="135"/>
    </row>
    <row r="836" spans="1:7" ht="15.75" hidden="1" thickBot="1" x14ac:dyDescent="0.3">
      <c r="A836" s="42" t="str">
        <f t="shared" si="41"/>
        <v>S_II</v>
      </c>
      <c r="B836" s="45" t="str">
        <f t="shared" si="41"/>
        <v>nicht anzeigen</v>
      </c>
      <c r="C836" s="8"/>
      <c r="D836" s="58"/>
      <c r="E836" s="7"/>
      <c r="F836" s="135"/>
      <c r="G836" s="135"/>
    </row>
    <row r="837" spans="1:7" ht="15.75" hidden="1" thickBot="1" x14ac:dyDescent="0.3">
      <c r="A837" s="42" t="str">
        <f t="shared" si="41"/>
        <v>S_II</v>
      </c>
      <c r="B837" s="45" t="str">
        <f t="shared" si="41"/>
        <v>nicht anzeigen</v>
      </c>
      <c r="C837" s="8"/>
      <c r="D837" s="58"/>
      <c r="E837" s="7"/>
      <c r="F837" s="135"/>
      <c r="G837" s="135"/>
    </row>
    <row r="838" spans="1:7" ht="15.75" hidden="1" thickBot="1" x14ac:dyDescent="0.3">
      <c r="A838" s="42" t="str">
        <f t="shared" si="41"/>
        <v>S_II</v>
      </c>
      <c r="B838" s="45" t="str">
        <f t="shared" si="41"/>
        <v>nicht anzeigen</v>
      </c>
      <c r="C838" s="8"/>
      <c r="D838" s="58"/>
      <c r="E838" s="7"/>
      <c r="F838" s="135"/>
      <c r="G838" s="135"/>
    </row>
    <row r="839" spans="1:7" ht="15.75" hidden="1" thickBot="1" x14ac:dyDescent="0.3">
      <c r="A839" s="42" t="str">
        <f t="shared" si="41"/>
        <v>S_II</v>
      </c>
      <c r="B839" s="45" t="str">
        <f t="shared" si="41"/>
        <v>nicht anzeigen</v>
      </c>
      <c r="C839" s="8"/>
      <c r="D839" s="58"/>
      <c r="E839" s="7"/>
      <c r="F839" s="135"/>
      <c r="G839" s="135"/>
    </row>
    <row r="840" spans="1:7" ht="15.75" hidden="1" thickBot="1" x14ac:dyDescent="0.3">
      <c r="A840" s="42" t="str">
        <f t="shared" si="41"/>
        <v>S_II</v>
      </c>
      <c r="B840" s="45" t="str">
        <f t="shared" si="41"/>
        <v>nicht anzeigen</v>
      </c>
      <c r="C840" s="8"/>
      <c r="D840" s="58"/>
      <c r="E840" s="7"/>
      <c r="F840" s="135"/>
      <c r="G840" s="135"/>
    </row>
    <row r="841" spans="1:7" ht="15.75" hidden="1" thickBot="1" x14ac:dyDescent="0.3">
      <c r="A841" s="42" t="str">
        <f t="shared" si="41"/>
        <v>S_II</v>
      </c>
      <c r="B841" s="44" t="str">
        <f>A802</f>
        <v>S_II</v>
      </c>
      <c r="C841" s="9"/>
      <c r="D841" s="10"/>
      <c r="E841" s="10"/>
      <c r="F841" s="10"/>
    </row>
    <row r="842" spans="1:7" ht="21.75" hidden="1" thickBot="1" x14ac:dyDescent="0.3">
      <c r="A842" s="50" t="s">
        <v>215</v>
      </c>
      <c r="B842" s="42" t="str">
        <f>A842</f>
        <v>nicht anzeigen</v>
      </c>
      <c r="C842" s="57">
        <v>2</v>
      </c>
      <c r="D842" s="169" t="s">
        <v>412</v>
      </c>
      <c r="E842" s="168"/>
      <c r="F842" s="168"/>
      <c r="G842" s="89"/>
    </row>
    <row r="843" spans="1:7" ht="17.25" hidden="1" thickTop="1" thickBot="1" x14ac:dyDescent="0.3">
      <c r="A843" s="113" t="str">
        <f>A842</f>
        <v>nicht anzeigen</v>
      </c>
      <c r="B843" s="42" t="str">
        <f>B842</f>
        <v>nicht anzeigen</v>
      </c>
      <c r="C843" s="9"/>
      <c r="D843" s="11"/>
      <c r="E843" s="12"/>
      <c r="F843" s="12"/>
      <c r="G843" s="19" t="s">
        <v>51</v>
      </c>
    </row>
    <row r="844" spans="1:7" ht="32.25" hidden="1" thickBot="1" x14ac:dyDescent="0.3">
      <c r="A844" s="42" t="str">
        <f t="shared" ref="A844:B870" si="42">A843</f>
        <v>nicht anzeigen</v>
      </c>
      <c r="B844" s="48" t="s">
        <v>215</v>
      </c>
      <c r="C844" s="58" t="str">
        <f>CONCATENATE(C842,".",1)</f>
        <v>2.1</v>
      </c>
      <c r="D844" s="58"/>
      <c r="E844" s="18" t="s">
        <v>595</v>
      </c>
      <c r="F844" s="117" t="str">
        <f>CONCATENATE(ROUND(F857/1680,2)," VBÄ")</f>
        <v>0 VBÄ</v>
      </c>
      <c r="G844" s="14"/>
    </row>
    <row r="845" spans="1:7" ht="15.75" hidden="1" thickBot="1" x14ac:dyDescent="0.3">
      <c r="A845" s="42" t="str">
        <f t="shared" si="42"/>
        <v>nicht anzeigen</v>
      </c>
      <c r="B845" s="43" t="str">
        <f>IF(E845="",Listen!$I$7,B844)</f>
        <v>nicht anzeigen</v>
      </c>
      <c r="C845" s="8"/>
      <c r="D845" s="59"/>
      <c r="E845" s="166" t="s">
        <v>24</v>
      </c>
      <c r="F845" s="167" t="s">
        <v>596</v>
      </c>
      <c r="G845" s="32"/>
    </row>
    <row r="846" spans="1:7" ht="15.75" hidden="1" thickBot="1" x14ac:dyDescent="0.3">
      <c r="A846" s="113" t="str">
        <f t="shared" si="42"/>
        <v>nicht anzeigen</v>
      </c>
      <c r="B846" s="114" t="str">
        <f>IF(E846="",Listen!$I$7,B845)</f>
        <v>nicht anzeigen</v>
      </c>
      <c r="C846" s="115"/>
      <c r="D846" s="134"/>
      <c r="E846" s="112" t="s">
        <v>598</v>
      </c>
      <c r="F846" s="117" t="s">
        <v>597</v>
      </c>
      <c r="G846" s="119"/>
    </row>
    <row r="847" spans="1:7" ht="15.75" hidden="1" thickBot="1" x14ac:dyDescent="0.3">
      <c r="A847" s="42" t="str">
        <f t="shared" si="42"/>
        <v>nicht anzeigen</v>
      </c>
      <c r="B847" s="43" t="s">
        <v>215</v>
      </c>
      <c r="C847" s="60" t="str">
        <f>CONCATENATE(C844,".",1)</f>
        <v>2.1.1</v>
      </c>
      <c r="D847" s="180">
        <v>1</v>
      </c>
      <c r="E847" s="15" t="s">
        <v>305</v>
      </c>
      <c r="F847" s="100" t="s">
        <v>620</v>
      </c>
      <c r="G847" s="120" t="s">
        <v>202</v>
      </c>
    </row>
    <row r="848" spans="1:7" ht="15.75" hidden="1" thickBot="1" x14ac:dyDescent="0.3">
      <c r="A848" s="42" t="str">
        <f t="shared" si="42"/>
        <v>nicht anzeigen</v>
      </c>
      <c r="B848" s="43" t="s">
        <v>215</v>
      </c>
      <c r="C848" s="60" t="str">
        <f>CONCATENATE(C844,".",2)</f>
        <v>2.1.2</v>
      </c>
      <c r="D848" s="180">
        <v>2</v>
      </c>
      <c r="E848" s="16" t="s">
        <v>27</v>
      </c>
      <c r="F848" s="100" t="s">
        <v>620</v>
      </c>
      <c r="G848" s="120" t="s">
        <v>29</v>
      </c>
    </row>
    <row r="849" spans="1:7" ht="15.75" hidden="1" thickBot="1" x14ac:dyDescent="0.3">
      <c r="A849" s="42" t="str">
        <f t="shared" si="42"/>
        <v>nicht anzeigen</v>
      </c>
      <c r="B849" s="43" t="s">
        <v>215</v>
      </c>
      <c r="C849" s="60" t="str">
        <f>CONCATENATE(C844,".",3)</f>
        <v>2.1.3</v>
      </c>
      <c r="D849" s="180">
        <v>3</v>
      </c>
      <c r="E849" s="15" t="s">
        <v>25</v>
      </c>
      <c r="F849" s="100" t="s">
        <v>620</v>
      </c>
      <c r="G849" s="120" t="s">
        <v>29</v>
      </c>
    </row>
    <row r="850" spans="1:7" ht="15.75" hidden="1" thickBot="1" x14ac:dyDescent="0.3">
      <c r="A850" s="42" t="str">
        <f t="shared" si="42"/>
        <v>nicht anzeigen</v>
      </c>
      <c r="B850" s="43" t="s">
        <v>215</v>
      </c>
      <c r="C850" s="60" t="str">
        <f>CONCATENATE(C844,".",4)</f>
        <v>2.1.4</v>
      </c>
      <c r="D850" s="180">
        <v>4</v>
      </c>
      <c r="E850" s="15" t="s">
        <v>26</v>
      </c>
      <c r="F850" s="100" t="s">
        <v>620</v>
      </c>
      <c r="G850" s="120" t="s">
        <v>29</v>
      </c>
    </row>
    <row r="851" spans="1:7" ht="15.75" hidden="1" thickBot="1" x14ac:dyDescent="0.3">
      <c r="A851" s="42" t="str">
        <f t="shared" si="42"/>
        <v>nicht anzeigen</v>
      </c>
      <c r="B851" s="43" t="s">
        <v>215</v>
      </c>
      <c r="C851" s="60" t="str">
        <f>CONCATENATE(C844,".",5)</f>
        <v>2.1.5</v>
      </c>
      <c r="D851" s="180">
        <v>5</v>
      </c>
      <c r="E851" s="15"/>
      <c r="F851" s="100" t="s">
        <v>620</v>
      </c>
      <c r="G851" s="120"/>
    </row>
    <row r="852" spans="1:7" ht="15.75" hidden="1" thickBot="1" x14ac:dyDescent="0.3">
      <c r="A852" s="42" t="str">
        <f t="shared" si="42"/>
        <v>nicht anzeigen</v>
      </c>
      <c r="B852" s="43" t="s">
        <v>215</v>
      </c>
      <c r="C852" s="60" t="str">
        <f>CONCATENATE(C844,".",6)</f>
        <v>2.1.6</v>
      </c>
      <c r="D852" s="180">
        <v>6</v>
      </c>
      <c r="E852" s="15"/>
      <c r="F852" s="100" t="s">
        <v>620</v>
      </c>
      <c r="G852" s="120"/>
    </row>
    <row r="853" spans="1:7" ht="15.75" hidden="1" thickBot="1" x14ac:dyDescent="0.3">
      <c r="A853" s="42" t="str">
        <f t="shared" si="42"/>
        <v>nicht anzeigen</v>
      </c>
      <c r="B853" s="43" t="s">
        <v>215</v>
      </c>
      <c r="C853" s="60" t="str">
        <f>CONCATENATE(C844,".",7)</f>
        <v>2.1.7</v>
      </c>
      <c r="D853" s="180">
        <v>7</v>
      </c>
      <c r="E853" s="15"/>
      <c r="F853" s="100" t="s">
        <v>620</v>
      </c>
      <c r="G853" s="120"/>
    </row>
    <row r="854" spans="1:7" ht="15.75" hidden="1" thickBot="1" x14ac:dyDescent="0.3">
      <c r="A854" s="42" t="str">
        <f t="shared" si="42"/>
        <v>nicht anzeigen</v>
      </c>
      <c r="B854" s="43" t="s">
        <v>215</v>
      </c>
      <c r="C854" s="60" t="str">
        <f>CONCATENATE(C844,".",8)</f>
        <v>2.1.8</v>
      </c>
      <c r="D854" s="180">
        <v>8</v>
      </c>
      <c r="E854" s="15"/>
      <c r="F854" s="100" t="s">
        <v>620</v>
      </c>
      <c r="G854" s="120"/>
    </row>
    <row r="855" spans="1:7" ht="15.75" hidden="1" thickBot="1" x14ac:dyDescent="0.3">
      <c r="A855" s="42" t="str">
        <f>A854</f>
        <v>nicht anzeigen</v>
      </c>
      <c r="B855" s="43" t="s">
        <v>215</v>
      </c>
      <c r="C855" s="60" t="str">
        <f>CONCATENATE(C844,".",9)</f>
        <v>2.1.9</v>
      </c>
      <c r="D855" s="180">
        <v>9</v>
      </c>
      <c r="E855" s="15"/>
      <c r="F855" s="100" t="s">
        <v>620</v>
      </c>
      <c r="G855" s="120"/>
    </row>
    <row r="856" spans="1:7" ht="15.75" hidden="1" thickBot="1" x14ac:dyDescent="0.3">
      <c r="A856" s="42" t="str">
        <f t="shared" si="42"/>
        <v>nicht anzeigen</v>
      </c>
      <c r="B856" s="43" t="s">
        <v>215</v>
      </c>
      <c r="C856" s="60" t="str">
        <f>CONCATENATE(C844,".",10)</f>
        <v>2.1.10</v>
      </c>
      <c r="D856" s="180">
        <v>10</v>
      </c>
      <c r="E856" s="33"/>
      <c r="F856" s="100" t="s">
        <v>620</v>
      </c>
      <c r="G856" s="120"/>
    </row>
    <row r="857" spans="1:7" ht="15.75" hidden="1" thickBot="1" x14ac:dyDescent="0.3">
      <c r="A857" s="113" t="str">
        <f t="shared" si="42"/>
        <v>nicht anzeigen</v>
      </c>
      <c r="B857" s="114" t="str">
        <f>B844</f>
        <v>nicht anzeigen</v>
      </c>
      <c r="C857" s="115"/>
      <c r="D857" s="29"/>
      <c r="E857" s="125" t="s">
        <v>523</v>
      </c>
      <c r="F857" s="126">
        <f>SUM(F847:F856)</f>
        <v>0</v>
      </c>
      <c r="G857" s="30"/>
    </row>
    <row r="858" spans="1:7" ht="15.75" hidden="1" thickBot="1" x14ac:dyDescent="0.3">
      <c r="A858" s="42" t="str">
        <f t="shared" si="42"/>
        <v>nicht anzeigen</v>
      </c>
      <c r="B858" s="46" t="str">
        <f>IF(OR(B844=Listen!$I$5,B844=Listen!$I$3), Listen!$I$5, IF(OR(B844=Listen!$I$6, B844=Listen!$I$4), Listen!$I$6, Listen!$I$7))</f>
        <v>nicht anzeigen</v>
      </c>
      <c r="C858" s="9"/>
      <c r="D858" s="30"/>
      <c r="E858" s="164" t="s">
        <v>35</v>
      </c>
      <c r="F858" s="165" t="s">
        <v>49</v>
      </c>
    </row>
    <row r="859" spans="1:7" ht="15.75" hidden="1" thickBot="1" x14ac:dyDescent="0.3">
      <c r="A859" s="42" t="str">
        <f t="shared" si="42"/>
        <v>nicht anzeigen</v>
      </c>
      <c r="B859" s="46" t="str">
        <f>IF(OR(B845=Listen!$I$5,B845=Listen!$I$3), Listen!$I$5, IF(OR(B845=Listen!$I$6, B845=Listen!$I$4), Listen!$I$6, Listen!$I$7))</f>
        <v>nicht anzeigen</v>
      </c>
      <c r="C859" s="9"/>
      <c r="D859" s="28" t="s">
        <v>36</v>
      </c>
      <c r="E859" s="20" t="s">
        <v>38</v>
      </c>
      <c r="F859" s="137" t="s">
        <v>621</v>
      </c>
    </row>
    <row r="860" spans="1:7" ht="15.75" hidden="1" thickBot="1" x14ac:dyDescent="0.3">
      <c r="A860" s="42" t="str">
        <f t="shared" si="42"/>
        <v>nicht anzeigen</v>
      </c>
      <c r="B860" s="46" t="str">
        <f>IF(OR(B846=Listen!$I$5,B846=Listen!$I$3), Listen!$I$5, IF(OR(B846=Listen!$I$6, B846=Listen!$I$4), Listen!$I$6, Listen!$I$7))</f>
        <v>nicht anzeigen</v>
      </c>
      <c r="C860" s="9"/>
      <c r="D860" s="28" t="s">
        <v>36</v>
      </c>
      <c r="E860" s="17" t="s">
        <v>39</v>
      </c>
      <c r="F860" s="137" t="s">
        <v>621</v>
      </c>
    </row>
    <row r="861" spans="1:7" ht="51.75" hidden="1" thickBot="1" x14ac:dyDescent="0.3">
      <c r="A861" s="42" t="str">
        <f t="shared" si="42"/>
        <v>nicht anzeigen</v>
      </c>
      <c r="B861" s="43" t="str">
        <f>B844</f>
        <v>nicht anzeigen</v>
      </c>
      <c r="C861" s="9"/>
      <c r="D861" s="22" t="s">
        <v>622</v>
      </c>
      <c r="E861" s="6"/>
      <c r="F861" s="10"/>
    </row>
    <row r="862" spans="1:7" ht="15.75" hidden="1" thickBot="1" x14ac:dyDescent="0.3">
      <c r="A862" s="113" t="str">
        <f t="shared" si="42"/>
        <v>nicht anzeigen</v>
      </c>
      <c r="B862" s="114" t="str">
        <f>B844</f>
        <v>nicht anzeigen</v>
      </c>
      <c r="C862" s="115"/>
      <c r="D862" s="30"/>
      <c r="E862" s="30"/>
      <c r="F862" s="30"/>
      <c r="G862" s="30"/>
    </row>
    <row r="863" spans="1:7" ht="16.5" hidden="1" thickBot="1" x14ac:dyDescent="0.3">
      <c r="A863" s="42" t="str">
        <f t="shared" si="42"/>
        <v>nicht anzeigen</v>
      </c>
      <c r="B863" s="56" t="str">
        <f>IF(B864&lt;&gt;B866, IF(AND(B864&lt;&gt;Listen!I847,B866&lt;&gt;Listen!$I$7), CONCATENATE(B864, "; ", B866), IF(B864=Listen!$I$7, B866, B864)), B864)</f>
        <v>nicht anzeigen</v>
      </c>
      <c r="C863" s="58" t="str">
        <f>CONCATENATE(C842,".",2)</f>
        <v>2.2</v>
      </c>
      <c r="D863" s="58"/>
      <c r="E863" s="18" t="s">
        <v>605</v>
      </c>
      <c r="F863" s="36"/>
    </row>
    <row r="864" spans="1:7" ht="15.75" hidden="1" thickBot="1" x14ac:dyDescent="0.3">
      <c r="A864" s="42" t="str">
        <f t="shared" si="42"/>
        <v>nicht anzeigen</v>
      </c>
      <c r="B864" s="54" t="s">
        <v>215</v>
      </c>
      <c r="C864" s="58" t="str">
        <f>CONCATENATE(C842,".",2,".",1)</f>
        <v>2.2.1</v>
      </c>
      <c r="D864" s="58"/>
      <c r="E864" s="15" t="s">
        <v>606</v>
      </c>
      <c r="F864" s="136" t="s">
        <v>44</v>
      </c>
    </row>
    <row r="865" spans="1:7" ht="15.75" hidden="1" thickBot="1" x14ac:dyDescent="0.3">
      <c r="A865" s="42" t="str">
        <f t="shared" si="42"/>
        <v>nicht anzeigen</v>
      </c>
      <c r="B865" s="51" t="str">
        <f>B864</f>
        <v>nicht anzeigen</v>
      </c>
      <c r="C865" s="58" t="str">
        <f>CONCATENATE(C842,".",2,".",2)</f>
        <v>2.2.2</v>
      </c>
      <c r="D865" s="58"/>
      <c r="E865" s="15" t="s">
        <v>607</v>
      </c>
      <c r="F865" s="136" t="s">
        <v>44</v>
      </c>
    </row>
    <row r="866" spans="1:7" ht="15.75" hidden="1" thickBot="1" x14ac:dyDescent="0.3">
      <c r="A866" s="42" t="str">
        <f t="shared" si="42"/>
        <v>nicht anzeigen</v>
      </c>
      <c r="B866" s="55" t="str">
        <f>IF(ISERROR(FIND(Listen!$I$2,A842)),Listen!$I$7,IF(ISERROR(FIND(Listen!$I$2,B864)),Listen!$I$2,Listen!$I$7))</f>
        <v>nicht anzeigen</v>
      </c>
      <c r="C866" s="58" t="str">
        <f>CONCATENATE(C842,".",2,".",3)</f>
        <v>2.2.3</v>
      </c>
      <c r="D866" s="58"/>
      <c r="E866" s="15" t="s">
        <v>612</v>
      </c>
      <c r="F866" s="136" t="s">
        <v>44</v>
      </c>
    </row>
    <row r="867" spans="1:7" ht="51.75" hidden="1" thickBot="1" x14ac:dyDescent="0.3">
      <c r="A867" s="42" t="str">
        <f t="shared" si="42"/>
        <v>nicht anzeigen</v>
      </c>
      <c r="B867" s="47" t="str">
        <f>B863</f>
        <v>nicht anzeigen</v>
      </c>
      <c r="C867" s="9"/>
      <c r="D867" s="23" t="s">
        <v>316</v>
      </c>
      <c r="E867" s="7"/>
    </row>
    <row r="868" spans="1:7" ht="15.75" hidden="1" thickBot="1" x14ac:dyDescent="0.3">
      <c r="A868" s="113" t="str">
        <f t="shared" si="42"/>
        <v>nicht anzeigen</v>
      </c>
      <c r="B868" s="123" t="str">
        <f>B863</f>
        <v>nicht anzeigen</v>
      </c>
      <c r="C868" s="115"/>
      <c r="D868" s="30"/>
      <c r="E868" s="124"/>
      <c r="F868" s="30"/>
      <c r="G868" s="30"/>
    </row>
    <row r="869" spans="1:7" ht="80.25" hidden="1" thickBot="1" x14ac:dyDescent="0.3">
      <c r="A869" s="42" t="str">
        <f>A868</f>
        <v>nicht anzeigen</v>
      </c>
      <c r="B869" s="49" t="s">
        <v>215</v>
      </c>
      <c r="C869" s="58" t="str">
        <f>CONCATENATE(C842,".",3,)</f>
        <v>2.3</v>
      </c>
      <c r="D869" s="58"/>
      <c r="E869" s="122" t="s">
        <v>688</v>
      </c>
      <c r="F869" s="73"/>
      <c r="G869" s="14" t="str">
        <f>CONCATENATE(COUNTIF(G871:G880,Listen!$C$3)+COUNTIF(G871:G880,Listen!$C$4)+COUNTIF(G871:G880,Listen!$C$5)," bewertete Maßnahmen")</f>
        <v>0 bewertete Maßnahmen</v>
      </c>
    </row>
    <row r="870" spans="1:7" ht="28.5" hidden="1" thickBot="1" x14ac:dyDescent="0.3">
      <c r="A870" s="42" t="str">
        <f t="shared" si="42"/>
        <v>nicht anzeigen</v>
      </c>
      <c r="B870" s="45" t="str">
        <f t="shared" si="42"/>
        <v>nicht anzeigen</v>
      </c>
      <c r="C870" s="9"/>
      <c r="D870" s="58"/>
      <c r="E870" s="25" t="s">
        <v>55</v>
      </c>
      <c r="F870" s="25" t="s">
        <v>528</v>
      </c>
      <c r="G870" s="118" t="s">
        <v>609</v>
      </c>
    </row>
    <row r="871" spans="1:7" ht="24.75" hidden="1" thickBot="1" x14ac:dyDescent="0.3">
      <c r="A871" s="42" t="str">
        <f>A870</f>
        <v>nicht anzeigen</v>
      </c>
      <c r="B871" s="45" t="str">
        <f>B870</f>
        <v>nicht anzeigen</v>
      </c>
      <c r="C871" s="111"/>
      <c r="D871" s="121" t="s">
        <v>594</v>
      </c>
      <c r="E871" s="7" t="s">
        <v>604</v>
      </c>
      <c r="F871" s="135" t="s">
        <v>44</v>
      </c>
      <c r="G871" s="135" t="s">
        <v>44</v>
      </c>
    </row>
    <row r="872" spans="1:7" ht="24.75" hidden="1" thickBot="1" x14ac:dyDescent="0.3">
      <c r="A872" s="42" t="str">
        <f t="shared" ref="A872:B881" si="43">A871</f>
        <v>nicht anzeigen</v>
      </c>
      <c r="B872" s="45" t="str">
        <f t="shared" si="43"/>
        <v>nicht anzeigen</v>
      </c>
      <c r="C872" s="111"/>
      <c r="D872" s="121" t="s">
        <v>594</v>
      </c>
      <c r="E872" s="7" t="s">
        <v>603</v>
      </c>
      <c r="F872" s="135"/>
      <c r="G872" s="135"/>
    </row>
    <row r="873" spans="1:7" ht="15.75" hidden="1" thickBot="1" x14ac:dyDescent="0.3">
      <c r="A873" s="42" t="str">
        <f t="shared" si="43"/>
        <v>nicht anzeigen</v>
      </c>
      <c r="B873" s="45" t="str">
        <f t="shared" si="43"/>
        <v>nicht anzeigen</v>
      </c>
      <c r="C873" s="8"/>
      <c r="D873" s="58"/>
      <c r="E873" s="7"/>
      <c r="F873" s="135"/>
      <c r="G873" s="135"/>
    </row>
    <row r="874" spans="1:7" ht="15.75" hidden="1" thickBot="1" x14ac:dyDescent="0.3">
      <c r="A874" s="42" t="str">
        <f t="shared" si="43"/>
        <v>nicht anzeigen</v>
      </c>
      <c r="B874" s="45" t="str">
        <f t="shared" si="43"/>
        <v>nicht anzeigen</v>
      </c>
      <c r="C874" s="8"/>
      <c r="D874" s="58"/>
      <c r="E874" s="7"/>
      <c r="F874" s="135"/>
      <c r="G874" s="135"/>
    </row>
    <row r="875" spans="1:7" ht="15.75" hidden="1" thickBot="1" x14ac:dyDescent="0.3">
      <c r="A875" s="42" t="str">
        <f t="shared" si="43"/>
        <v>nicht anzeigen</v>
      </c>
      <c r="B875" s="45" t="str">
        <f t="shared" si="43"/>
        <v>nicht anzeigen</v>
      </c>
      <c r="C875" s="8"/>
      <c r="D875" s="58"/>
      <c r="E875" s="7"/>
      <c r="F875" s="135"/>
      <c r="G875" s="135"/>
    </row>
    <row r="876" spans="1:7" ht="15.75" hidden="1" thickBot="1" x14ac:dyDescent="0.3">
      <c r="A876" s="42" t="str">
        <f t="shared" si="43"/>
        <v>nicht anzeigen</v>
      </c>
      <c r="B876" s="45" t="str">
        <f t="shared" si="43"/>
        <v>nicht anzeigen</v>
      </c>
      <c r="C876" s="8"/>
      <c r="D876" s="58"/>
      <c r="E876" s="7"/>
      <c r="F876" s="135"/>
      <c r="G876" s="135"/>
    </row>
    <row r="877" spans="1:7" ht="15.75" hidden="1" thickBot="1" x14ac:dyDescent="0.3">
      <c r="A877" s="42" t="str">
        <f t="shared" si="43"/>
        <v>nicht anzeigen</v>
      </c>
      <c r="B877" s="45" t="str">
        <f t="shared" si="43"/>
        <v>nicht anzeigen</v>
      </c>
      <c r="C877" s="8"/>
      <c r="D877" s="58"/>
      <c r="E877" s="7"/>
      <c r="F877" s="135"/>
      <c r="G877" s="135"/>
    </row>
    <row r="878" spans="1:7" ht="15.75" hidden="1" thickBot="1" x14ac:dyDescent="0.3">
      <c r="A878" s="42" t="str">
        <f t="shared" si="43"/>
        <v>nicht anzeigen</v>
      </c>
      <c r="B878" s="45" t="str">
        <f t="shared" si="43"/>
        <v>nicht anzeigen</v>
      </c>
      <c r="C878" s="8"/>
      <c r="D878" s="58"/>
      <c r="E878" s="7"/>
      <c r="F878" s="135"/>
      <c r="G878" s="135"/>
    </row>
    <row r="879" spans="1:7" ht="15.75" hidden="1" thickBot="1" x14ac:dyDescent="0.3">
      <c r="A879" s="42" t="str">
        <f t="shared" si="43"/>
        <v>nicht anzeigen</v>
      </c>
      <c r="B879" s="45" t="str">
        <f t="shared" si="43"/>
        <v>nicht anzeigen</v>
      </c>
      <c r="C879" s="8"/>
      <c r="D879" s="58"/>
      <c r="E879" s="7"/>
      <c r="F879" s="135"/>
      <c r="G879" s="135"/>
    </row>
    <row r="880" spans="1:7" ht="15.75" hidden="1" thickBot="1" x14ac:dyDescent="0.3">
      <c r="A880" s="42" t="str">
        <f t="shared" si="43"/>
        <v>nicht anzeigen</v>
      </c>
      <c r="B880" s="45" t="str">
        <f t="shared" si="43"/>
        <v>nicht anzeigen</v>
      </c>
      <c r="C880" s="8"/>
      <c r="D880" s="58"/>
      <c r="E880" s="7"/>
      <c r="F880" s="135"/>
      <c r="G880" s="135"/>
    </row>
    <row r="881" spans="1:7" ht="15.75" hidden="1" thickBot="1" x14ac:dyDescent="0.3">
      <c r="A881" s="42" t="str">
        <f t="shared" si="43"/>
        <v>nicht anzeigen</v>
      </c>
      <c r="B881" s="44" t="str">
        <f>A842</f>
        <v>nicht anzeigen</v>
      </c>
      <c r="C881" s="9"/>
      <c r="D881" s="10"/>
      <c r="E881" s="10"/>
      <c r="F881" s="10"/>
    </row>
    <row r="882" spans="1:7" ht="21.75" hidden="1" thickBot="1" x14ac:dyDescent="0.3">
      <c r="A882" s="50" t="s">
        <v>201</v>
      </c>
      <c r="B882" s="42" t="str">
        <f>A882</f>
        <v>S_II</v>
      </c>
      <c r="C882" s="57">
        <v>3</v>
      </c>
      <c r="D882" s="169" t="s">
        <v>413</v>
      </c>
      <c r="E882" s="168"/>
      <c r="F882" s="168"/>
      <c r="G882" s="89"/>
    </row>
    <row r="883" spans="1:7" ht="17.25" hidden="1" thickTop="1" thickBot="1" x14ac:dyDescent="0.3">
      <c r="A883" s="113" t="str">
        <f>A882</f>
        <v>S_II</v>
      </c>
      <c r="B883" s="42" t="str">
        <f>B882</f>
        <v>S_II</v>
      </c>
      <c r="C883" s="9"/>
      <c r="D883" s="11"/>
      <c r="E883" s="12"/>
      <c r="F883" s="12"/>
      <c r="G883" s="19" t="s">
        <v>51</v>
      </c>
    </row>
    <row r="884" spans="1:7" ht="63.75" hidden="1" thickBot="1" x14ac:dyDescent="0.3">
      <c r="A884" s="42" t="str">
        <f t="shared" ref="A884:B910" si="44">A883</f>
        <v>S_II</v>
      </c>
      <c r="B884" s="48" t="s">
        <v>201</v>
      </c>
      <c r="C884" s="58" t="str">
        <f>CONCATENATE(C882,".",1)</f>
        <v>3.1</v>
      </c>
      <c r="D884" s="58"/>
      <c r="E884" s="18" t="s">
        <v>629</v>
      </c>
      <c r="F884" s="117" t="str">
        <f>CONCATENATE(ROUND(F897/1680,2)," VBÄ")</f>
        <v>0 VBÄ</v>
      </c>
      <c r="G884" s="14"/>
    </row>
    <row r="885" spans="1:7" ht="15.75" hidden="1" thickBot="1" x14ac:dyDescent="0.3">
      <c r="A885" s="42" t="str">
        <f t="shared" si="44"/>
        <v>S_II</v>
      </c>
      <c r="B885" s="43" t="str">
        <f>IF(E885="",Listen!$I$7,B884)</f>
        <v>S_II</v>
      </c>
      <c r="C885" s="8"/>
      <c r="D885" s="59"/>
      <c r="E885" s="166" t="s">
        <v>24</v>
      </c>
      <c r="F885" s="167" t="s">
        <v>596</v>
      </c>
      <c r="G885" s="32"/>
    </row>
    <row r="886" spans="1:7" ht="15.75" hidden="1" thickBot="1" x14ac:dyDescent="0.3">
      <c r="A886" s="113" t="str">
        <f t="shared" si="44"/>
        <v>S_II</v>
      </c>
      <c r="B886" s="114" t="str">
        <f>IF(E886="",Listen!$I$7,B885)</f>
        <v>S_II</v>
      </c>
      <c r="C886" s="115"/>
      <c r="D886" s="134"/>
      <c r="E886" s="112" t="s">
        <v>598</v>
      </c>
      <c r="F886" s="117" t="s">
        <v>597</v>
      </c>
      <c r="G886" s="119"/>
    </row>
    <row r="887" spans="1:7" ht="15.75" hidden="1" thickBot="1" x14ac:dyDescent="0.3">
      <c r="A887" s="42" t="str">
        <f t="shared" si="44"/>
        <v>S_II</v>
      </c>
      <c r="B887" s="43" t="s">
        <v>201</v>
      </c>
      <c r="C887" s="60" t="str">
        <f>CONCATENATE(C884,".",1)</f>
        <v>3.1.1</v>
      </c>
      <c r="D887" s="180">
        <v>1</v>
      </c>
      <c r="E887" s="15" t="s">
        <v>305</v>
      </c>
      <c r="F887" s="100" t="s">
        <v>620</v>
      </c>
      <c r="G887" s="120" t="s">
        <v>202</v>
      </c>
    </row>
    <row r="888" spans="1:7" ht="15.75" hidden="1" thickBot="1" x14ac:dyDescent="0.3">
      <c r="A888" s="42" t="str">
        <f t="shared" si="44"/>
        <v>S_II</v>
      </c>
      <c r="B888" s="43" t="s">
        <v>201</v>
      </c>
      <c r="C888" s="60" t="str">
        <f>CONCATENATE(C884,".",2)</f>
        <v>3.1.2</v>
      </c>
      <c r="D888" s="180">
        <v>2</v>
      </c>
      <c r="E888" s="16" t="s">
        <v>27</v>
      </c>
      <c r="F888" s="100" t="s">
        <v>620</v>
      </c>
      <c r="G888" s="120" t="s">
        <v>29</v>
      </c>
    </row>
    <row r="889" spans="1:7" ht="15.75" hidden="1" thickBot="1" x14ac:dyDescent="0.3">
      <c r="A889" s="42" t="str">
        <f t="shared" si="44"/>
        <v>S_II</v>
      </c>
      <c r="B889" s="43" t="s">
        <v>201</v>
      </c>
      <c r="C889" s="60" t="str">
        <f>CONCATENATE(C884,".",3)</f>
        <v>3.1.3</v>
      </c>
      <c r="D889" s="180">
        <v>3</v>
      </c>
      <c r="E889" s="15" t="s">
        <v>25</v>
      </c>
      <c r="F889" s="100" t="s">
        <v>620</v>
      </c>
      <c r="G889" s="120" t="s">
        <v>29</v>
      </c>
    </row>
    <row r="890" spans="1:7" ht="15.75" hidden="1" thickBot="1" x14ac:dyDescent="0.3">
      <c r="A890" s="42" t="str">
        <f t="shared" si="44"/>
        <v>S_II</v>
      </c>
      <c r="B890" s="43" t="s">
        <v>201</v>
      </c>
      <c r="C890" s="60" t="str">
        <f>CONCATENATE(C884,".",4)</f>
        <v>3.1.4</v>
      </c>
      <c r="D890" s="180">
        <v>4</v>
      </c>
      <c r="E890" s="15" t="s">
        <v>26</v>
      </c>
      <c r="F890" s="100" t="s">
        <v>620</v>
      </c>
      <c r="G890" s="120" t="s">
        <v>29</v>
      </c>
    </row>
    <row r="891" spans="1:7" ht="15.75" hidden="1" thickBot="1" x14ac:dyDescent="0.3">
      <c r="A891" s="42" t="str">
        <f t="shared" si="44"/>
        <v>S_II</v>
      </c>
      <c r="B891" s="43" t="s">
        <v>201</v>
      </c>
      <c r="C891" s="60" t="str">
        <f>CONCATENATE(C884,".",5)</f>
        <v>3.1.5</v>
      </c>
      <c r="D891" s="180">
        <v>5</v>
      </c>
      <c r="E891" s="15" t="s">
        <v>658</v>
      </c>
      <c r="F891" s="100" t="s">
        <v>620</v>
      </c>
      <c r="G891" s="120" t="s">
        <v>202</v>
      </c>
    </row>
    <row r="892" spans="1:7" ht="15.75" hidden="1" thickBot="1" x14ac:dyDescent="0.3">
      <c r="A892" s="42" t="str">
        <f t="shared" si="44"/>
        <v>S_II</v>
      </c>
      <c r="B892" s="43" t="s">
        <v>201</v>
      </c>
      <c r="C892" s="60" t="str">
        <f>CONCATENATE(C884,".",6)</f>
        <v>3.1.6</v>
      </c>
      <c r="D892" s="180">
        <v>6</v>
      </c>
      <c r="E892" s="15" t="s">
        <v>659</v>
      </c>
      <c r="F892" s="100" t="s">
        <v>620</v>
      </c>
      <c r="G892" s="120" t="s">
        <v>29</v>
      </c>
    </row>
    <row r="893" spans="1:7" ht="15.75" hidden="1" thickBot="1" x14ac:dyDescent="0.3">
      <c r="A893" s="42" t="str">
        <f t="shared" si="44"/>
        <v>S_II</v>
      </c>
      <c r="B893" s="43" t="s">
        <v>215</v>
      </c>
      <c r="C893" s="60" t="str">
        <f>CONCATENATE(C884,".",7)</f>
        <v>3.1.7</v>
      </c>
      <c r="D893" s="180">
        <v>7</v>
      </c>
      <c r="E893" s="15"/>
      <c r="F893" s="100" t="s">
        <v>620</v>
      </c>
      <c r="G893" s="120"/>
    </row>
    <row r="894" spans="1:7" ht="15.75" hidden="1" thickBot="1" x14ac:dyDescent="0.3">
      <c r="A894" s="42" t="str">
        <f t="shared" si="44"/>
        <v>S_II</v>
      </c>
      <c r="B894" s="43" t="s">
        <v>215</v>
      </c>
      <c r="C894" s="60" t="str">
        <f>CONCATENATE(C884,".",8)</f>
        <v>3.1.8</v>
      </c>
      <c r="D894" s="180">
        <v>8</v>
      </c>
      <c r="E894" s="15"/>
      <c r="F894" s="100" t="s">
        <v>620</v>
      </c>
      <c r="G894" s="120"/>
    </row>
    <row r="895" spans="1:7" ht="15.75" hidden="1" thickBot="1" x14ac:dyDescent="0.3">
      <c r="A895" s="42" t="str">
        <f>A894</f>
        <v>S_II</v>
      </c>
      <c r="B895" s="43" t="s">
        <v>215</v>
      </c>
      <c r="C895" s="60" t="str">
        <f>CONCATENATE(C884,".",9)</f>
        <v>3.1.9</v>
      </c>
      <c r="D895" s="180">
        <v>9</v>
      </c>
      <c r="E895" s="15"/>
      <c r="F895" s="100" t="s">
        <v>620</v>
      </c>
      <c r="G895" s="120"/>
    </row>
    <row r="896" spans="1:7" ht="15.75" hidden="1" thickBot="1" x14ac:dyDescent="0.3">
      <c r="A896" s="42" t="str">
        <f t="shared" si="44"/>
        <v>S_II</v>
      </c>
      <c r="B896" s="43" t="s">
        <v>215</v>
      </c>
      <c r="C896" s="60" t="str">
        <f>CONCATENATE(C884,".",10)</f>
        <v>3.1.10</v>
      </c>
      <c r="D896" s="180">
        <v>10</v>
      </c>
      <c r="E896" s="33"/>
      <c r="F896" s="100" t="s">
        <v>620</v>
      </c>
      <c r="G896" s="120"/>
    </row>
    <row r="897" spans="1:7" ht="15.75" hidden="1" thickBot="1" x14ac:dyDescent="0.3">
      <c r="A897" s="113" t="str">
        <f t="shared" si="44"/>
        <v>S_II</v>
      </c>
      <c r="B897" s="114" t="str">
        <f>B884</f>
        <v>S_II</v>
      </c>
      <c r="C897" s="115"/>
      <c r="D897" s="29"/>
      <c r="E897" s="125" t="s">
        <v>523</v>
      </c>
      <c r="F897" s="126">
        <f>SUM(F887:F896)</f>
        <v>0</v>
      </c>
      <c r="G897" s="30"/>
    </row>
    <row r="898" spans="1:7" ht="15.75" hidden="1" thickBot="1" x14ac:dyDescent="0.3">
      <c r="A898" s="42" t="str">
        <f t="shared" si="44"/>
        <v>S_II</v>
      </c>
      <c r="B898" s="46" t="str">
        <f>IF(OR(B884=Listen!$I$5,B884=Listen!$I$3), Listen!$I$5, IF(OR(B884=Listen!$I$6, B884=Listen!$I$4), Listen!$I$6, Listen!$I$7))</f>
        <v>S_II</v>
      </c>
      <c r="C898" s="9"/>
      <c r="D898" s="30"/>
      <c r="E898" s="164" t="s">
        <v>35</v>
      </c>
      <c r="F898" s="165" t="s">
        <v>49</v>
      </c>
    </row>
    <row r="899" spans="1:7" ht="15.75" hidden="1" thickBot="1" x14ac:dyDescent="0.3">
      <c r="A899" s="42" t="str">
        <f t="shared" si="44"/>
        <v>S_II</v>
      </c>
      <c r="B899" s="46" t="str">
        <f>IF(OR(B885=Listen!$I$5,B885=Listen!$I$3), Listen!$I$5, IF(OR(B885=Listen!$I$6, B885=Listen!$I$4), Listen!$I$6, Listen!$I$7))</f>
        <v>S_II</v>
      </c>
      <c r="C899" s="9"/>
      <c r="D899" s="28" t="s">
        <v>36</v>
      </c>
      <c r="E899" s="20" t="s">
        <v>38</v>
      </c>
      <c r="F899" s="137" t="s">
        <v>621</v>
      </c>
    </row>
    <row r="900" spans="1:7" ht="15.75" hidden="1" thickBot="1" x14ac:dyDescent="0.3">
      <c r="A900" s="42" t="str">
        <f t="shared" si="44"/>
        <v>S_II</v>
      </c>
      <c r="B900" s="46" t="str">
        <f>IF(OR(B886=Listen!$I$5,B886=Listen!$I$3), Listen!$I$5, IF(OR(B886=Listen!$I$6, B886=Listen!$I$4), Listen!$I$6, Listen!$I$7))</f>
        <v>S_II</v>
      </c>
      <c r="C900" s="9"/>
      <c r="D900" s="28" t="s">
        <v>36</v>
      </c>
      <c r="E900" s="17" t="s">
        <v>39</v>
      </c>
      <c r="F900" s="137" t="s">
        <v>621</v>
      </c>
    </row>
    <row r="901" spans="1:7" ht="51.75" hidden="1" thickBot="1" x14ac:dyDescent="0.3">
      <c r="A901" s="42" t="str">
        <f t="shared" si="44"/>
        <v>S_II</v>
      </c>
      <c r="B901" s="43" t="str">
        <f>B884</f>
        <v>S_II</v>
      </c>
      <c r="C901" s="9"/>
      <c r="D901" s="22" t="s">
        <v>622</v>
      </c>
      <c r="E901" s="6"/>
      <c r="F901" s="10"/>
    </row>
    <row r="902" spans="1:7" ht="15.75" hidden="1" thickBot="1" x14ac:dyDescent="0.3">
      <c r="A902" s="113" t="str">
        <f t="shared" si="44"/>
        <v>S_II</v>
      </c>
      <c r="B902" s="114" t="str">
        <f>B884</f>
        <v>S_II</v>
      </c>
      <c r="C902" s="115"/>
      <c r="D902" s="30"/>
      <c r="E902" s="30"/>
      <c r="F902" s="30"/>
      <c r="G902" s="30"/>
    </row>
    <row r="903" spans="1:7" ht="16.5" hidden="1" thickBot="1" x14ac:dyDescent="0.3">
      <c r="A903" s="42" t="str">
        <f t="shared" si="44"/>
        <v>S_II</v>
      </c>
      <c r="B903" s="56" t="str">
        <f>IF(B904&lt;&gt;B906, IF(AND(B904&lt;&gt;Listen!I887,B906&lt;&gt;Listen!$I$7), CONCATENATE(B904, "; ", B906), IF(B904=Listen!$I$7, B906, B904)), B904)</f>
        <v>nicht anzeigen</v>
      </c>
      <c r="C903" s="58" t="str">
        <f>CONCATENATE(C882,".",2)</f>
        <v>3.2</v>
      </c>
      <c r="D903" s="58"/>
      <c r="E903" s="18" t="s">
        <v>605</v>
      </c>
      <c r="F903" s="36"/>
    </row>
    <row r="904" spans="1:7" ht="15.75" hidden="1" thickBot="1" x14ac:dyDescent="0.3">
      <c r="A904" s="42" t="str">
        <f t="shared" si="44"/>
        <v>S_II</v>
      </c>
      <c r="B904" s="54" t="s">
        <v>215</v>
      </c>
      <c r="C904" s="58" t="str">
        <f>CONCATENATE(C882,".",2,".",1)</f>
        <v>3.2.1</v>
      </c>
      <c r="D904" s="58"/>
      <c r="E904" s="15" t="s">
        <v>606</v>
      </c>
      <c r="F904" s="136" t="s">
        <v>44</v>
      </c>
    </row>
    <row r="905" spans="1:7" ht="15.75" hidden="1" thickBot="1" x14ac:dyDescent="0.3">
      <c r="A905" s="42" t="str">
        <f t="shared" si="44"/>
        <v>S_II</v>
      </c>
      <c r="B905" s="51" t="str">
        <f>B904</f>
        <v>nicht anzeigen</v>
      </c>
      <c r="C905" s="58" t="str">
        <f>CONCATENATE(C882,".",2,".",2)</f>
        <v>3.2.2</v>
      </c>
      <c r="D905" s="58"/>
      <c r="E905" s="15" t="s">
        <v>607</v>
      </c>
      <c r="F905" s="136" t="s">
        <v>44</v>
      </c>
    </row>
    <row r="906" spans="1:7" ht="15.75" hidden="1" thickBot="1" x14ac:dyDescent="0.3">
      <c r="A906" s="42" t="str">
        <f t="shared" si="44"/>
        <v>S_II</v>
      </c>
      <c r="B906" s="55" t="str">
        <f>IF(ISERROR(FIND(Listen!$I$2,A882)),Listen!$I$7,IF(ISERROR(FIND(Listen!$I$2,B904)),Listen!$I$2,Listen!$I$7))</f>
        <v>nicht anzeigen</v>
      </c>
      <c r="C906" s="58" t="str">
        <f>CONCATENATE(C882,".",2,".",3)</f>
        <v>3.2.3</v>
      </c>
      <c r="D906" s="58"/>
      <c r="E906" s="15" t="s">
        <v>612</v>
      </c>
      <c r="F906" s="136" t="s">
        <v>44</v>
      </c>
    </row>
    <row r="907" spans="1:7" ht="51.75" hidden="1" thickBot="1" x14ac:dyDescent="0.3">
      <c r="A907" s="42" t="str">
        <f t="shared" si="44"/>
        <v>S_II</v>
      </c>
      <c r="B907" s="47" t="str">
        <f>B903</f>
        <v>nicht anzeigen</v>
      </c>
      <c r="C907" s="9"/>
      <c r="D907" s="23" t="s">
        <v>316</v>
      </c>
      <c r="E907" s="7"/>
    </row>
    <row r="908" spans="1:7" ht="15.75" hidden="1" thickBot="1" x14ac:dyDescent="0.3">
      <c r="A908" s="113" t="str">
        <f t="shared" si="44"/>
        <v>S_II</v>
      </c>
      <c r="B908" s="123" t="str">
        <f>B903</f>
        <v>nicht anzeigen</v>
      </c>
      <c r="C908" s="115"/>
      <c r="D908" s="30"/>
      <c r="E908" s="124"/>
      <c r="F908" s="30"/>
      <c r="G908" s="30"/>
    </row>
    <row r="909" spans="1:7" ht="80.25" hidden="1" thickBot="1" x14ac:dyDescent="0.3">
      <c r="A909" s="42" t="str">
        <f>A908</f>
        <v>S_II</v>
      </c>
      <c r="B909" s="49" t="s">
        <v>215</v>
      </c>
      <c r="C909" s="58" t="str">
        <f>CONCATENATE(C882,".",3,)</f>
        <v>3.3</v>
      </c>
      <c r="D909" s="58"/>
      <c r="E909" s="122" t="s">
        <v>688</v>
      </c>
      <c r="F909" s="73"/>
      <c r="G909" s="14" t="str">
        <f>CONCATENATE(COUNTIF(G911:G920,Listen!$C$3)+COUNTIF(G911:G920,Listen!$C$4)+COUNTIF(G911:G920,Listen!$C$5)," bewertete Maßnahmen")</f>
        <v>0 bewertete Maßnahmen</v>
      </c>
    </row>
    <row r="910" spans="1:7" ht="28.5" hidden="1" thickBot="1" x14ac:dyDescent="0.3">
      <c r="A910" s="42" t="str">
        <f t="shared" si="44"/>
        <v>S_II</v>
      </c>
      <c r="B910" s="45" t="str">
        <f t="shared" si="44"/>
        <v>nicht anzeigen</v>
      </c>
      <c r="C910" s="9"/>
      <c r="D910" s="58"/>
      <c r="E910" s="25" t="s">
        <v>55</v>
      </c>
      <c r="F910" s="25" t="s">
        <v>528</v>
      </c>
      <c r="G910" s="118" t="s">
        <v>609</v>
      </c>
    </row>
    <row r="911" spans="1:7" ht="24.75" hidden="1" thickBot="1" x14ac:dyDescent="0.3">
      <c r="A911" s="42" t="str">
        <f>A910</f>
        <v>S_II</v>
      </c>
      <c r="B911" s="45" t="str">
        <f>B910</f>
        <v>nicht anzeigen</v>
      </c>
      <c r="C911" s="111"/>
      <c r="D911" s="121" t="s">
        <v>594</v>
      </c>
      <c r="E911" s="7" t="s">
        <v>604</v>
      </c>
      <c r="F911" s="135" t="s">
        <v>44</v>
      </c>
      <c r="G911" s="135" t="s">
        <v>44</v>
      </c>
    </row>
    <row r="912" spans="1:7" ht="24.75" hidden="1" thickBot="1" x14ac:dyDescent="0.3">
      <c r="A912" s="42" t="str">
        <f t="shared" ref="A912:B921" si="45">A911</f>
        <v>S_II</v>
      </c>
      <c r="B912" s="45" t="str">
        <f t="shared" si="45"/>
        <v>nicht anzeigen</v>
      </c>
      <c r="C912" s="111"/>
      <c r="D912" s="121" t="s">
        <v>594</v>
      </c>
      <c r="E912" s="7" t="s">
        <v>603</v>
      </c>
      <c r="F912" s="135"/>
      <c r="G912" s="135"/>
    </row>
    <row r="913" spans="1:7" ht="15.75" hidden="1" thickBot="1" x14ac:dyDescent="0.3">
      <c r="A913" s="42" t="str">
        <f t="shared" si="45"/>
        <v>S_II</v>
      </c>
      <c r="B913" s="45" t="str">
        <f t="shared" si="45"/>
        <v>nicht anzeigen</v>
      </c>
      <c r="C913" s="8"/>
      <c r="D913" s="58"/>
      <c r="E913" s="7"/>
      <c r="F913" s="135"/>
      <c r="G913" s="135"/>
    </row>
    <row r="914" spans="1:7" ht="15.75" hidden="1" thickBot="1" x14ac:dyDescent="0.3">
      <c r="A914" s="42" t="str">
        <f t="shared" si="45"/>
        <v>S_II</v>
      </c>
      <c r="B914" s="45" t="str">
        <f t="shared" si="45"/>
        <v>nicht anzeigen</v>
      </c>
      <c r="C914" s="8"/>
      <c r="D914" s="58"/>
      <c r="E914" s="7"/>
      <c r="F914" s="135"/>
      <c r="G914" s="135"/>
    </row>
    <row r="915" spans="1:7" ht="15.75" hidden="1" thickBot="1" x14ac:dyDescent="0.3">
      <c r="A915" s="42" t="str">
        <f t="shared" si="45"/>
        <v>S_II</v>
      </c>
      <c r="B915" s="45" t="str">
        <f t="shared" si="45"/>
        <v>nicht anzeigen</v>
      </c>
      <c r="C915" s="8"/>
      <c r="D915" s="58"/>
      <c r="E915" s="7"/>
      <c r="F915" s="135"/>
      <c r="G915" s="135"/>
    </row>
    <row r="916" spans="1:7" ht="15.75" hidden="1" thickBot="1" x14ac:dyDescent="0.3">
      <c r="A916" s="42" t="str">
        <f t="shared" si="45"/>
        <v>S_II</v>
      </c>
      <c r="B916" s="45" t="str">
        <f t="shared" si="45"/>
        <v>nicht anzeigen</v>
      </c>
      <c r="C916" s="8"/>
      <c r="D916" s="58"/>
      <c r="E916" s="7"/>
      <c r="F916" s="135"/>
      <c r="G916" s="135"/>
    </row>
    <row r="917" spans="1:7" ht="15.75" hidden="1" thickBot="1" x14ac:dyDescent="0.3">
      <c r="A917" s="42" t="str">
        <f t="shared" si="45"/>
        <v>S_II</v>
      </c>
      <c r="B917" s="45" t="str">
        <f t="shared" si="45"/>
        <v>nicht anzeigen</v>
      </c>
      <c r="C917" s="8"/>
      <c r="D917" s="58"/>
      <c r="E917" s="7"/>
      <c r="F917" s="135"/>
      <c r="G917" s="135"/>
    </row>
    <row r="918" spans="1:7" ht="15.75" hidden="1" thickBot="1" x14ac:dyDescent="0.3">
      <c r="A918" s="42" t="str">
        <f t="shared" si="45"/>
        <v>S_II</v>
      </c>
      <c r="B918" s="45" t="str">
        <f t="shared" si="45"/>
        <v>nicht anzeigen</v>
      </c>
      <c r="C918" s="8"/>
      <c r="D918" s="58"/>
      <c r="E918" s="7"/>
      <c r="F918" s="135"/>
      <c r="G918" s="135"/>
    </row>
    <row r="919" spans="1:7" ht="15.75" hidden="1" thickBot="1" x14ac:dyDescent="0.3">
      <c r="A919" s="42" t="str">
        <f t="shared" si="45"/>
        <v>S_II</v>
      </c>
      <c r="B919" s="45" t="str">
        <f t="shared" si="45"/>
        <v>nicht anzeigen</v>
      </c>
      <c r="C919" s="8"/>
      <c r="D919" s="58"/>
      <c r="E919" s="7"/>
      <c r="F919" s="135"/>
      <c r="G919" s="135"/>
    </row>
    <row r="920" spans="1:7" ht="15.75" hidden="1" thickBot="1" x14ac:dyDescent="0.3">
      <c r="A920" s="42" t="str">
        <f t="shared" si="45"/>
        <v>S_II</v>
      </c>
      <c r="B920" s="45" t="str">
        <f t="shared" si="45"/>
        <v>nicht anzeigen</v>
      </c>
      <c r="C920" s="8"/>
      <c r="D920" s="58"/>
      <c r="E920" s="7"/>
      <c r="F920" s="135"/>
      <c r="G920" s="135"/>
    </row>
    <row r="921" spans="1:7" ht="15.75" hidden="1" thickBot="1" x14ac:dyDescent="0.3">
      <c r="A921" s="42" t="str">
        <f t="shared" si="45"/>
        <v>S_II</v>
      </c>
      <c r="B921" s="44" t="str">
        <f>A882</f>
        <v>S_II</v>
      </c>
      <c r="C921" s="9"/>
      <c r="D921" s="10"/>
      <c r="E921" s="10"/>
      <c r="F921" s="10"/>
    </row>
    <row r="922" spans="1:7" ht="21.75" hidden="1" thickBot="1" x14ac:dyDescent="0.3">
      <c r="A922" s="50" t="s">
        <v>215</v>
      </c>
      <c r="B922" s="42" t="str">
        <f>A922</f>
        <v>nicht anzeigen</v>
      </c>
      <c r="C922" s="57">
        <v>4</v>
      </c>
      <c r="D922" s="169" t="s">
        <v>415</v>
      </c>
      <c r="E922" s="168"/>
      <c r="F922" s="168"/>
      <c r="G922" s="89"/>
    </row>
    <row r="923" spans="1:7" ht="17.25" hidden="1" thickTop="1" thickBot="1" x14ac:dyDescent="0.3">
      <c r="A923" s="113" t="str">
        <f>A922</f>
        <v>nicht anzeigen</v>
      </c>
      <c r="B923" s="42" t="str">
        <f>B922</f>
        <v>nicht anzeigen</v>
      </c>
      <c r="C923" s="9"/>
      <c r="D923" s="11"/>
      <c r="E923" s="12"/>
      <c r="F923" s="12"/>
      <c r="G923" s="19" t="s">
        <v>51</v>
      </c>
    </row>
    <row r="924" spans="1:7" ht="32.25" hidden="1" thickBot="1" x14ac:dyDescent="0.3">
      <c r="A924" s="42" t="str">
        <f t="shared" ref="A924:B950" si="46">A923</f>
        <v>nicht anzeigen</v>
      </c>
      <c r="B924" s="48" t="s">
        <v>215</v>
      </c>
      <c r="C924" s="58" t="str">
        <f>CONCATENATE(C922,".",1)</f>
        <v>4.1</v>
      </c>
      <c r="D924" s="58"/>
      <c r="E924" s="18" t="s">
        <v>595</v>
      </c>
      <c r="F924" s="117" t="str">
        <f>CONCATENATE(ROUND(F937/1680,2)," VBÄ")</f>
        <v>0 VBÄ</v>
      </c>
      <c r="G924" s="14"/>
    </row>
    <row r="925" spans="1:7" ht="15.75" hidden="1" thickBot="1" x14ac:dyDescent="0.3">
      <c r="A925" s="42" t="str">
        <f t="shared" si="46"/>
        <v>nicht anzeigen</v>
      </c>
      <c r="B925" s="43" t="str">
        <f>IF(E925="",Listen!$I$7,B924)</f>
        <v>nicht anzeigen</v>
      </c>
      <c r="C925" s="8"/>
      <c r="D925" s="59"/>
      <c r="E925" s="166" t="s">
        <v>24</v>
      </c>
      <c r="F925" s="167" t="s">
        <v>596</v>
      </c>
      <c r="G925" s="32"/>
    </row>
    <row r="926" spans="1:7" ht="15.75" hidden="1" thickBot="1" x14ac:dyDescent="0.3">
      <c r="A926" s="113" t="str">
        <f t="shared" si="46"/>
        <v>nicht anzeigen</v>
      </c>
      <c r="B926" s="114" t="str">
        <f>IF(E926="",Listen!$I$7,B925)</f>
        <v>nicht anzeigen</v>
      </c>
      <c r="C926" s="115"/>
      <c r="D926" s="134"/>
      <c r="E926" s="112" t="s">
        <v>598</v>
      </c>
      <c r="F926" s="117" t="s">
        <v>597</v>
      </c>
      <c r="G926" s="119"/>
    </row>
    <row r="927" spans="1:7" ht="15.75" hidden="1" thickBot="1" x14ac:dyDescent="0.3">
      <c r="A927" s="42" t="str">
        <f t="shared" si="46"/>
        <v>nicht anzeigen</v>
      </c>
      <c r="B927" s="43" t="s">
        <v>215</v>
      </c>
      <c r="C927" s="60" t="str">
        <f>CONCATENATE(C924,".",1)</f>
        <v>4.1.1</v>
      </c>
      <c r="D927" s="180">
        <v>1</v>
      </c>
      <c r="E927" s="15" t="s">
        <v>305</v>
      </c>
      <c r="F927" s="100" t="s">
        <v>620</v>
      </c>
      <c r="G927" s="120" t="s">
        <v>202</v>
      </c>
    </row>
    <row r="928" spans="1:7" ht="15.75" hidden="1" thickBot="1" x14ac:dyDescent="0.3">
      <c r="A928" s="42" t="str">
        <f t="shared" si="46"/>
        <v>nicht anzeigen</v>
      </c>
      <c r="B928" s="43" t="s">
        <v>215</v>
      </c>
      <c r="C928" s="60" t="str">
        <f>CONCATENATE(C924,".",2)</f>
        <v>4.1.2</v>
      </c>
      <c r="D928" s="180">
        <v>2</v>
      </c>
      <c r="E928" s="16" t="s">
        <v>27</v>
      </c>
      <c r="F928" s="100" t="s">
        <v>620</v>
      </c>
      <c r="G928" s="120" t="s">
        <v>29</v>
      </c>
    </row>
    <row r="929" spans="1:7" ht="15.75" hidden="1" thickBot="1" x14ac:dyDescent="0.3">
      <c r="A929" s="42" t="str">
        <f t="shared" si="46"/>
        <v>nicht anzeigen</v>
      </c>
      <c r="B929" s="43" t="s">
        <v>215</v>
      </c>
      <c r="C929" s="60" t="str">
        <f>CONCATENATE(C924,".",3)</f>
        <v>4.1.3</v>
      </c>
      <c r="D929" s="180">
        <v>3</v>
      </c>
      <c r="E929" s="15" t="s">
        <v>25</v>
      </c>
      <c r="F929" s="100" t="s">
        <v>620</v>
      </c>
      <c r="G929" s="120" t="s">
        <v>29</v>
      </c>
    </row>
    <row r="930" spans="1:7" ht="15.75" hidden="1" thickBot="1" x14ac:dyDescent="0.3">
      <c r="A930" s="42" t="str">
        <f t="shared" si="46"/>
        <v>nicht anzeigen</v>
      </c>
      <c r="B930" s="43" t="s">
        <v>215</v>
      </c>
      <c r="C930" s="60" t="str">
        <f>CONCATENATE(C924,".",4)</f>
        <v>4.1.4</v>
      </c>
      <c r="D930" s="180">
        <v>4</v>
      </c>
      <c r="E930" s="15" t="s">
        <v>26</v>
      </c>
      <c r="F930" s="100" t="s">
        <v>620</v>
      </c>
      <c r="G930" s="120" t="s">
        <v>29</v>
      </c>
    </row>
    <row r="931" spans="1:7" ht="15.75" hidden="1" thickBot="1" x14ac:dyDescent="0.3">
      <c r="A931" s="42" t="str">
        <f t="shared" si="46"/>
        <v>nicht anzeigen</v>
      </c>
      <c r="B931" s="43" t="s">
        <v>215</v>
      </c>
      <c r="C931" s="60" t="str">
        <f>CONCATENATE(C924,".",5)</f>
        <v>4.1.5</v>
      </c>
      <c r="D931" s="180">
        <v>5</v>
      </c>
      <c r="E931" s="15"/>
      <c r="F931" s="100" t="s">
        <v>620</v>
      </c>
      <c r="G931" s="120"/>
    </row>
    <row r="932" spans="1:7" ht="15.75" hidden="1" thickBot="1" x14ac:dyDescent="0.3">
      <c r="A932" s="42" t="str">
        <f t="shared" si="46"/>
        <v>nicht anzeigen</v>
      </c>
      <c r="B932" s="43" t="s">
        <v>215</v>
      </c>
      <c r="C932" s="60" t="str">
        <f>CONCATENATE(C924,".",6)</f>
        <v>4.1.6</v>
      </c>
      <c r="D932" s="180">
        <v>6</v>
      </c>
      <c r="E932" s="15"/>
      <c r="F932" s="100" t="s">
        <v>620</v>
      </c>
      <c r="G932" s="120"/>
    </row>
    <row r="933" spans="1:7" ht="15.75" hidden="1" thickBot="1" x14ac:dyDescent="0.3">
      <c r="A933" s="42" t="str">
        <f t="shared" si="46"/>
        <v>nicht anzeigen</v>
      </c>
      <c r="B933" s="43" t="s">
        <v>215</v>
      </c>
      <c r="C933" s="60" t="str">
        <f>CONCATENATE(C924,".",7)</f>
        <v>4.1.7</v>
      </c>
      <c r="D933" s="180">
        <v>7</v>
      </c>
      <c r="E933" s="15"/>
      <c r="F933" s="100" t="s">
        <v>620</v>
      </c>
      <c r="G933" s="120"/>
    </row>
    <row r="934" spans="1:7" ht="15.75" hidden="1" thickBot="1" x14ac:dyDescent="0.3">
      <c r="A934" s="42" t="str">
        <f t="shared" si="46"/>
        <v>nicht anzeigen</v>
      </c>
      <c r="B934" s="43" t="s">
        <v>215</v>
      </c>
      <c r="C934" s="60" t="str">
        <f>CONCATENATE(C924,".",8)</f>
        <v>4.1.8</v>
      </c>
      <c r="D934" s="180">
        <v>8</v>
      </c>
      <c r="E934" s="15"/>
      <c r="F934" s="100" t="s">
        <v>620</v>
      </c>
      <c r="G934" s="120"/>
    </row>
    <row r="935" spans="1:7" ht="15.75" hidden="1" thickBot="1" x14ac:dyDescent="0.3">
      <c r="A935" s="42" t="str">
        <f>A934</f>
        <v>nicht anzeigen</v>
      </c>
      <c r="B935" s="43" t="s">
        <v>215</v>
      </c>
      <c r="C935" s="60" t="str">
        <f>CONCATENATE(C924,".",9)</f>
        <v>4.1.9</v>
      </c>
      <c r="D935" s="180">
        <v>9</v>
      </c>
      <c r="E935" s="15"/>
      <c r="F935" s="100" t="s">
        <v>620</v>
      </c>
      <c r="G935" s="120"/>
    </row>
    <row r="936" spans="1:7" ht="15.75" hidden="1" thickBot="1" x14ac:dyDescent="0.3">
      <c r="A936" s="42" t="str">
        <f t="shared" si="46"/>
        <v>nicht anzeigen</v>
      </c>
      <c r="B936" s="43" t="s">
        <v>215</v>
      </c>
      <c r="C936" s="60" t="str">
        <f>CONCATENATE(C924,".",10)</f>
        <v>4.1.10</v>
      </c>
      <c r="D936" s="180">
        <v>10</v>
      </c>
      <c r="E936" s="33"/>
      <c r="F936" s="100" t="s">
        <v>620</v>
      </c>
      <c r="G936" s="120"/>
    </row>
    <row r="937" spans="1:7" ht="15.75" hidden="1" thickBot="1" x14ac:dyDescent="0.3">
      <c r="A937" s="113" t="str">
        <f t="shared" si="46"/>
        <v>nicht anzeigen</v>
      </c>
      <c r="B937" s="114" t="str">
        <f>B924</f>
        <v>nicht anzeigen</v>
      </c>
      <c r="C937" s="115"/>
      <c r="D937" s="29"/>
      <c r="E937" s="125" t="s">
        <v>523</v>
      </c>
      <c r="F937" s="126">
        <f>SUM(F927:F936)</f>
        <v>0</v>
      </c>
      <c r="G937" s="30"/>
    </row>
    <row r="938" spans="1:7" ht="15.75" hidden="1" thickBot="1" x14ac:dyDescent="0.3">
      <c r="A938" s="42" t="str">
        <f t="shared" si="46"/>
        <v>nicht anzeigen</v>
      </c>
      <c r="B938" s="46" t="str">
        <f>IF(OR(B924=Listen!$I$5,B924=Listen!$I$3), Listen!$I$5, IF(OR(B924=Listen!$I$6, B924=Listen!$I$4), Listen!$I$6, Listen!$I$7))</f>
        <v>nicht anzeigen</v>
      </c>
      <c r="C938" s="9"/>
      <c r="D938" s="30"/>
      <c r="E938" s="164" t="s">
        <v>35</v>
      </c>
      <c r="F938" s="165" t="s">
        <v>49</v>
      </c>
    </row>
    <row r="939" spans="1:7" ht="15.75" hidden="1" thickBot="1" x14ac:dyDescent="0.3">
      <c r="A939" s="42" t="str">
        <f t="shared" si="46"/>
        <v>nicht anzeigen</v>
      </c>
      <c r="B939" s="46" t="str">
        <f>IF(OR(B925=Listen!$I$5,B925=Listen!$I$3), Listen!$I$5, IF(OR(B925=Listen!$I$6, B925=Listen!$I$4), Listen!$I$6, Listen!$I$7))</f>
        <v>nicht anzeigen</v>
      </c>
      <c r="C939" s="9"/>
      <c r="D939" s="28" t="s">
        <v>36</v>
      </c>
      <c r="E939" s="20" t="s">
        <v>38</v>
      </c>
      <c r="F939" s="137" t="s">
        <v>621</v>
      </c>
    </row>
    <row r="940" spans="1:7" ht="15.75" hidden="1" thickBot="1" x14ac:dyDescent="0.3">
      <c r="A940" s="42" t="str">
        <f t="shared" si="46"/>
        <v>nicht anzeigen</v>
      </c>
      <c r="B940" s="46" t="str">
        <f>IF(OR(B926=Listen!$I$5,B926=Listen!$I$3), Listen!$I$5, IF(OR(B926=Listen!$I$6, B926=Listen!$I$4), Listen!$I$6, Listen!$I$7))</f>
        <v>nicht anzeigen</v>
      </c>
      <c r="C940" s="9"/>
      <c r="D940" s="28" t="s">
        <v>36</v>
      </c>
      <c r="E940" s="17" t="s">
        <v>39</v>
      </c>
      <c r="F940" s="137" t="s">
        <v>621</v>
      </c>
    </row>
    <row r="941" spans="1:7" ht="51.75" hidden="1" thickBot="1" x14ac:dyDescent="0.3">
      <c r="A941" s="42" t="str">
        <f t="shared" si="46"/>
        <v>nicht anzeigen</v>
      </c>
      <c r="B941" s="43" t="str">
        <f>B924</f>
        <v>nicht anzeigen</v>
      </c>
      <c r="C941" s="9"/>
      <c r="D941" s="22" t="s">
        <v>622</v>
      </c>
      <c r="E941" s="6"/>
      <c r="F941" s="10"/>
    </row>
    <row r="942" spans="1:7" ht="15.75" hidden="1" thickBot="1" x14ac:dyDescent="0.3">
      <c r="A942" s="113" t="str">
        <f t="shared" si="46"/>
        <v>nicht anzeigen</v>
      </c>
      <c r="B942" s="114" t="str">
        <f>B924</f>
        <v>nicht anzeigen</v>
      </c>
      <c r="C942" s="115"/>
      <c r="D942" s="30"/>
      <c r="E942" s="30"/>
      <c r="F942" s="30"/>
      <c r="G942" s="30"/>
    </row>
    <row r="943" spans="1:7" ht="16.5" hidden="1" thickBot="1" x14ac:dyDescent="0.3">
      <c r="A943" s="42" t="str">
        <f t="shared" si="46"/>
        <v>nicht anzeigen</v>
      </c>
      <c r="B943" s="56" t="str">
        <f>IF(B944&lt;&gt;B946, IF(AND(B944&lt;&gt;Listen!I927,B946&lt;&gt;Listen!$I$7), CONCATENATE(B944, "; ", B946), IF(B944=Listen!$I$7, B946, B944)), B944)</f>
        <v>nicht anzeigen</v>
      </c>
      <c r="C943" s="58" t="str">
        <f>CONCATENATE(C922,".",2)</f>
        <v>4.2</v>
      </c>
      <c r="D943" s="58"/>
      <c r="E943" s="18" t="s">
        <v>605</v>
      </c>
      <c r="F943" s="36"/>
    </row>
    <row r="944" spans="1:7" ht="15.75" hidden="1" thickBot="1" x14ac:dyDescent="0.3">
      <c r="A944" s="42" t="str">
        <f t="shared" si="46"/>
        <v>nicht anzeigen</v>
      </c>
      <c r="B944" s="54" t="s">
        <v>215</v>
      </c>
      <c r="C944" s="58" t="str">
        <f>CONCATENATE(C922,".",2,".",1)</f>
        <v>4.2.1</v>
      </c>
      <c r="D944" s="58"/>
      <c r="E944" s="15" t="s">
        <v>606</v>
      </c>
      <c r="F944" s="136" t="s">
        <v>44</v>
      </c>
    </row>
    <row r="945" spans="1:7" ht="15.75" hidden="1" thickBot="1" x14ac:dyDescent="0.3">
      <c r="A945" s="42" t="str">
        <f t="shared" si="46"/>
        <v>nicht anzeigen</v>
      </c>
      <c r="B945" s="51" t="str">
        <f>B944</f>
        <v>nicht anzeigen</v>
      </c>
      <c r="C945" s="58" t="str">
        <f>CONCATENATE(C922,".",2,".",2)</f>
        <v>4.2.2</v>
      </c>
      <c r="D945" s="58"/>
      <c r="E945" s="15" t="s">
        <v>607</v>
      </c>
      <c r="F945" s="136" t="s">
        <v>44</v>
      </c>
    </row>
    <row r="946" spans="1:7" ht="15.75" hidden="1" thickBot="1" x14ac:dyDescent="0.3">
      <c r="A946" s="42" t="str">
        <f t="shared" si="46"/>
        <v>nicht anzeigen</v>
      </c>
      <c r="B946" s="55" t="str">
        <f>IF(ISERROR(FIND(Listen!$I$2,A922)),Listen!$I$7,IF(ISERROR(FIND(Listen!$I$2,B944)),Listen!$I$2,Listen!$I$7))</f>
        <v>nicht anzeigen</v>
      </c>
      <c r="C946" s="58" t="str">
        <f>CONCATENATE(C922,".",2,".",3)</f>
        <v>4.2.3</v>
      </c>
      <c r="D946" s="58"/>
      <c r="E946" s="15" t="s">
        <v>612</v>
      </c>
      <c r="F946" s="136" t="s">
        <v>44</v>
      </c>
    </row>
    <row r="947" spans="1:7" ht="51.75" hidden="1" thickBot="1" x14ac:dyDescent="0.3">
      <c r="A947" s="42" t="str">
        <f t="shared" si="46"/>
        <v>nicht anzeigen</v>
      </c>
      <c r="B947" s="47" t="str">
        <f>B943</f>
        <v>nicht anzeigen</v>
      </c>
      <c r="C947" s="9"/>
      <c r="D947" s="23" t="s">
        <v>316</v>
      </c>
      <c r="E947" s="7"/>
    </row>
    <row r="948" spans="1:7" ht="15.75" hidden="1" thickBot="1" x14ac:dyDescent="0.3">
      <c r="A948" s="113" t="str">
        <f t="shared" si="46"/>
        <v>nicht anzeigen</v>
      </c>
      <c r="B948" s="123" t="str">
        <f>B943</f>
        <v>nicht anzeigen</v>
      </c>
      <c r="C948" s="115"/>
      <c r="D948" s="30"/>
      <c r="E948" s="124"/>
      <c r="F948" s="30"/>
      <c r="G948" s="30"/>
    </row>
    <row r="949" spans="1:7" ht="80.25" hidden="1" thickBot="1" x14ac:dyDescent="0.3">
      <c r="A949" s="42" t="str">
        <f>A948</f>
        <v>nicht anzeigen</v>
      </c>
      <c r="B949" s="49" t="s">
        <v>215</v>
      </c>
      <c r="C949" s="58" t="str">
        <f>CONCATENATE(C922,".",3,)</f>
        <v>4.3</v>
      </c>
      <c r="D949" s="58"/>
      <c r="E949" s="122" t="s">
        <v>688</v>
      </c>
      <c r="F949" s="73"/>
      <c r="G949" s="14" t="str">
        <f>CONCATENATE(COUNTIF(G951:G960,Listen!$C$3)+COUNTIF(G951:G960,Listen!$C$4)+COUNTIF(G951:G960,Listen!$C$5)," bewertete Maßnahmen")</f>
        <v>0 bewertete Maßnahmen</v>
      </c>
    </row>
    <row r="950" spans="1:7" ht="28.5" hidden="1" thickBot="1" x14ac:dyDescent="0.3">
      <c r="A950" s="42" t="str">
        <f t="shared" si="46"/>
        <v>nicht anzeigen</v>
      </c>
      <c r="B950" s="45" t="str">
        <f t="shared" si="46"/>
        <v>nicht anzeigen</v>
      </c>
      <c r="C950" s="9"/>
      <c r="D950" s="58"/>
      <c r="E950" s="25" t="s">
        <v>55</v>
      </c>
      <c r="F950" s="25" t="s">
        <v>528</v>
      </c>
      <c r="G950" s="118" t="s">
        <v>609</v>
      </c>
    </row>
    <row r="951" spans="1:7" ht="24.75" hidden="1" thickBot="1" x14ac:dyDescent="0.3">
      <c r="A951" s="42" t="str">
        <f>A950</f>
        <v>nicht anzeigen</v>
      </c>
      <c r="B951" s="45" t="str">
        <f>B950</f>
        <v>nicht anzeigen</v>
      </c>
      <c r="C951" s="111"/>
      <c r="D951" s="121" t="s">
        <v>594</v>
      </c>
      <c r="E951" s="7" t="s">
        <v>604</v>
      </c>
      <c r="F951" s="135" t="s">
        <v>44</v>
      </c>
      <c r="G951" s="135" t="s">
        <v>44</v>
      </c>
    </row>
    <row r="952" spans="1:7" ht="24.75" hidden="1" thickBot="1" x14ac:dyDescent="0.3">
      <c r="A952" s="42" t="str">
        <f t="shared" ref="A952:B961" si="47">A951</f>
        <v>nicht anzeigen</v>
      </c>
      <c r="B952" s="45" t="str">
        <f t="shared" si="47"/>
        <v>nicht anzeigen</v>
      </c>
      <c r="C952" s="111"/>
      <c r="D952" s="121" t="s">
        <v>594</v>
      </c>
      <c r="E952" s="7" t="s">
        <v>603</v>
      </c>
      <c r="F952" s="135"/>
      <c r="G952" s="135"/>
    </row>
    <row r="953" spans="1:7" ht="15.75" hidden="1" thickBot="1" x14ac:dyDescent="0.3">
      <c r="A953" s="42" t="str">
        <f t="shared" si="47"/>
        <v>nicht anzeigen</v>
      </c>
      <c r="B953" s="45" t="str">
        <f t="shared" si="47"/>
        <v>nicht anzeigen</v>
      </c>
      <c r="C953" s="8"/>
      <c r="D953" s="58"/>
      <c r="E953" s="7"/>
      <c r="F953" s="135"/>
      <c r="G953" s="135"/>
    </row>
    <row r="954" spans="1:7" ht="15.75" hidden="1" thickBot="1" x14ac:dyDescent="0.3">
      <c r="A954" s="42" t="str">
        <f t="shared" si="47"/>
        <v>nicht anzeigen</v>
      </c>
      <c r="B954" s="45" t="str">
        <f t="shared" si="47"/>
        <v>nicht anzeigen</v>
      </c>
      <c r="C954" s="8"/>
      <c r="D954" s="58"/>
      <c r="E954" s="7"/>
      <c r="F954" s="135"/>
      <c r="G954" s="135"/>
    </row>
    <row r="955" spans="1:7" ht="15.75" hidden="1" thickBot="1" x14ac:dyDescent="0.3">
      <c r="A955" s="42" t="str">
        <f t="shared" si="47"/>
        <v>nicht anzeigen</v>
      </c>
      <c r="B955" s="45" t="str">
        <f t="shared" si="47"/>
        <v>nicht anzeigen</v>
      </c>
      <c r="C955" s="8"/>
      <c r="D955" s="58"/>
      <c r="E955" s="7"/>
      <c r="F955" s="135"/>
      <c r="G955" s="135"/>
    </row>
    <row r="956" spans="1:7" ht="15.75" hidden="1" thickBot="1" x14ac:dyDescent="0.3">
      <c r="A956" s="42" t="str">
        <f t="shared" si="47"/>
        <v>nicht anzeigen</v>
      </c>
      <c r="B956" s="45" t="str">
        <f t="shared" si="47"/>
        <v>nicht anzeigen</v>
      </c>
      <c r="C956" s="8"/>
      <c r="D956" s="58"/>
      <c r="E956" s="7"/>
      <c r="F956" s="135"/>
      <c r="G956" s="135"/>
    </row>
    <row r="957" spans="1:7" ht="15.75" hidden="1" thickBot="1" x14ac:dyDescent="0.3">
      <c r="A957" s="42" t="str">
        <f t="shared" si="47"/>
        <v>nicht anzeigen</v>
      </c>
      <c r="B957" s="45" t="str">
        <f t="shared" si="47"/>
        <v>nicht anzeigen</v>
      </c>
      <c r="C957" s="8"/>
      <c r="D957" s="58"/>
      <c r="E957" s="7"/>
      <c r="F957" s="135"/>
      <c r="G957" s="135"/>
    </row>
    <row r="958" spans="1:7" ht="15.75" hidden="1" thickBot="1" x14ac:dyDescent="0.3">
      <c r="A958" s="42" t="str">
        <f t="shared" si="47"/>
        <v>nicht anzeigen</v>
      </c>
      <c r="B958" s="45" t="str">
        <f t="shared" si="47"/>
        <v>nicht anzeigen</v>
      </c>
      <c r="C958" s="8"/>
      <c r="D958" s="58"/>
      <c r="E958" s="7"/>
      <c r="F958" s="135"/>
      <c r="G958" s="135"/>
    </row>
    <row r="959" spans="1:7" ht="15.75" hidden="1" thickBot="1" x14ac:dyDescent="0.3">
      <c r="A959" s="42" t="str">
        <f t="shared" si="47"/>
        <v>nicht anzeigen</v>
      </c>
      <c r="B959" s="45" t="str">
        <f t="shared" si="47"/>
        <v>nicht anzeigen</v>
      </c>
      <c r="C959" s="8"/>
      <c r="D959" s="58"/>
      <c r="E959" s="7"/>
      <c r="F959" s="135"/>
      <c r="G959" s="135"/>
    </row>
    <row r="960" spans="1:7" ht="15.75" hidden="1" thickBot="1" x14ac:dyDescent="0.3">
      <c r="A960" s="42" t="str">
        <f t="shared" si="47"/>
        <v>nicht anzeigen</v>
      </c>
      <c r="B960" s="45" t="str">
        <f t="shared" si="47"/>
        <v>nicht anzeigen</v>
      </c>
      <c r="C960" s="8"/>
      <c r="D960" s="58"/>
      <c r="E960" s="7"/>
      <c r="F960" s="135"/>
      <c r="G960" s="135"/>
    </row>
    <row r="961" spans="1:7" ht="15.75" hidden="1" thickBot="1" x14ac:dyDescent="0.3">
      <c r="A961" s="42" t="str">
        <f t="shared" si="47"/>
        <v>nicht anzeigen</v>
      </c>
      <c r="B961" s="44" t="str">
        <f>A922</f>
        <v>nicht anzeigen</v>
      </c>
      <c r="C961" s="9"/>
      <c r="D961" s="10"/>
      <c r="E961" s="10"/>
      <c r="F961" s="10"/>
    </row>
    <row r="962" spans="1:7" ht="21.75" hidden="1" thickBot="1" x14ac:dyDescent="0.3">
      <c r="A962" s="50" t="s">
        <v>201</v>
      </c>
      <c r="B962" s="42" t="str">
        <f>A962</f>
        <v>S_II</v>
      </c>
      <c r="C962" s="57">
        <v>26</v>
      </c>
      <c r="D962" s="169" t="s">
        <v>411</v>
      </c>
      <c r="E962" s="168"/>
      <c r="F962" s="168"/>
      <c r="G962" s="89"/>
    </row>
    <row r="963" spans="1:7" ht="17.25" hidden="1" thickTop="1" thickBot="1" x14ac:dyDescent="0.3">
      <c r="A963" s="113" t="str">
        <f>A962</f>
        <v>S_II</v>
      </c>
      <c r="B963" s="42" t="str">
        <f>B962</f>
        <v>S_II</v>
      </c>
      <c r="C963" s="9"/>
      <c r="D963" s="11"/>
      <c r="E963" s="12"/>
      <c r="F963" s="12"/>
      <c r="G963" s="19" t="s">
        <v>51</v>
      </c>
    </row>
    <row r="964" spans="1:7" ht="32.25" hidden="1" thickBot="1" x14ac:dyDescent="0.3">
      <c r="A964" s="42" t="str">
        <f t="shared" ref="A964:B990" si="48">A963</f>
        <v>S_II</v>
      </c>
      <c r="B964" s="48" t="s">
        <v>201</v>
      </c>
      <c r="C964" s="58" t="str">
        <f>CONCATENATE(C962,".",1)</f>
        <v>26.1</v>
      </c>
      <c r="D964" s="58"/>
      <c r="E964" s="18" t="s">
        <v>623</v>
      </c>
      <c r="F964" s="117" t="str">
        <f>CONCATENATE(ROUND(F977/1680,2)," VBÄ")</f>
        <v>0 VBÄ</v>
      </c>
      <c r="G964" s="14"/>
    </row>
    <row r="965" spans="1:7" ht="15.75" hidden="1" thickBot="1" x14ac:dyDescent="0.3">
      <c r="A965" s="42" t="str">
        <f t="shared" si="48"/>
        <v>S_II</v>
      </c>
      <c r="B965" s="43" t="str">
        <f>IF(E965="",Listen!$I$7,B964)</f>
        <v>S_II</v>
      </c>
      <c r="C965" s="8"/>
      <c r="D965" s="59"/>
      <c r="E965" s="166" t="s">
        <v>24</v>
      </c>
      <c r="F965" s="167" t="s">
        <v>596</v>
      </c>
      <c r="G965" s="32"/>
    </row>
    <row r="966" spans="1:7" ht="15.75" hidden="1" thickBot="1" x14ac:dyDescent="0.3">
      <c r="A966" s="113" t="str">
        <f t="shared" si="48"/>
        <v>S_II</v>
      </c>
      <c r="B966" s="114" t="str">
        <f>IF(E966="",Listen!$I$7,B965)</f>
        <v>S_II</v>
      </c>
      <c r="C966" s="115"/>
      <c r="D966" s="134"/>
      <c r="E966" s="112" t="s">
        <v>598</v>
      </c>
      <c r="F966" s="117" t="s">
        <v>597</v>
      </c>
      <c r="G966" s="119"/>
    </row>
    <row r="967" spans="1:7" ht="15.75" hidden="1" thickBot="1" x14ac:dyDescent="0.3">
      <c r="A967" s="42" t="str">
        <f t="shared" si="48"/>
        <v>S_II</v>
      </c>
      <c r="B967" s="43" t="s">
        <v>201</v>
      </c>
      <c r="C967" s="60" t="str">
        <f>CONCATENATE(C964,".",1)</f>
        <v>26.1.1</v>
      </c>
      <c r="D967" s="180">
        <v>1</v>
      </c>
      <c r="E967" s="15" t="s">
        <v>305</v>
      </c>
      <c r="F967" s="100" t="s">
        <v>620</v>
      </c>
      <c r="G967" s="120" t="s">
        <v>202</v>
      </c>
    </row>
    <row r="968" spans="1:7" ht="15.75" hidden="1" thickBot="1" x14ac:dyDescent="0.3">
      <c r="A968" s="42" t="str">
        <f t="shared" si="48"/>
        <v>S_II</v>
      </c>
      <c r="B968" s="43" t="s">
        <v>201</v>
      </c>
      <c r="C968" s="60" t="str">
        <f>CONCATENATE(C964,".",2)</f>
        <v>26.1.2</v>
      </c>
      <c r="D968" s="180">
        <v>2</v>
      </c>
      <c r="E968" s="16" t="s">
        <v>27</v>
      </c>
      <c r="F968" s="100" t="s">
        <v>620</v>
      </c>
      <c r="G968" s="120" t="s">
        <v>29</v>
      </c>
    </row>
    <row r="969" spans="1:7" ht="15.75" hidden="1" thickBot="1" x14ac:dyDescent="0.3">
      <c r="A969" s="42" t="str">
        <f t="shared" si="48"/>
        <v>S_II</v>
      </c>
      <c r="B969" s="43" t="s">
        <v>201</v>
      </c>
      <c r="C969" s="60" t="str">
        <f>CONCATENATE(C964,".",3)</f>
        <v>26.1.3</v>
      </c>
      <c r="D969" s="180">
        <v>3</v>
      </c>
      <c r="E969" s="15" t="s">
        <v>25</v>
      </c>
      <c r="F969" s="100" t="s">
        <v>620</v>
      </c>
      <c r="G969" s="120" t="s">
        <v>29</v>
      </c>
    </row>
    <row r="970" spans="1:7" ht="15.75" hidden="1" thickBot="1" x14ac:dyDescent="0.3">
      <c r="A970" s="42" t="str">
        <f t="shared" si="48"/>
        <v>S_II</v>
      </c>
      <c r="B970" s="43" t="s">
        <v>201</v>
      </c>
      <c r="C970" s="60" t="str">
        <f>CONCATENATE(C964,".",4)</f>
        <v>26.1.4</v>
      </c>
      <c r="D970" s="180">
        <v>4</v>
      </c>
      <c r="E970" s="15" t="s">
        <v>26</v>
      </c>
      <c r="F970" s="100" t="s">
        <v>620</v>
      </c>
      <c r="G970" s="120" t="s">
        <v>29</v>
      </c>
    </row>
    <row r="971" spans="1:7" ht="15.75" hidden="1" thickBot="1" x14ac:dyDescent="0.3">
      <c r="A971" s="42" t="str">
        <f t="shared" si="48"/>
        <v>S_II</v>
      </c>
      <c r="B971" s="43" t="s">
        <v>201</v>
      </c>
      <c r="C971" s="60" t="str">
        <f>CONCATENATE(C964,".",5)</f>
        <v>26.1.5</v>
      </c>
      <c r="D971" s="180">
        <v>5</v>
      </c>
      <c r="E971" s="15" t="s">
        <v>658</v>
      </c>
      <c r="F971" s="100" t="s">
        <v>620</v>
      </c>
      <c r="G971" s="120" t="s">
        <v>202</v>
      </c>
    </row>
    <row r="972" spans="1:7" ht="15.75" hidden="1" thickBot="1" x14ac:dyDescent="0.3">
      <c r="A972" s="42" t="str">
        <f t="shared" si="48"/>
        <v>S_II</v>
      </c>
      <c r="B972" s="43" t="s">
        <v>201</v>
      </c>
      <c r="C972" s="60" t="str">
        <f>CONCATENATE(C964,".",6)</f>
        <v>26.1.6</v>
      </c>
      <c r="D972" s="180">
        <v>6</v>
      </c>
      <c r="E972" s="15" t="s">
        <v>659</v>
      </c>
      <c r="F972" s="100" t="s">
        <v>620</v>
      </c>
      <c r="G972" s="120" t="s">
        <v>29</v>
      </c>
    </row>
    <row r="973" spans="1:7" ht="15.75" hidden="1" thickBot="1" x14ac:dyDescent="0.3">
      <c r="A973" s="42" t="str">
        <f t="shared" si="48"/>
        <v>S_II</v>
      </c>
      <c r="B973" s="43" t="s">
        <v>215</v>
      </c>
      <c r="C973" s="60" t="str">
        <f>CONCATENATE(C964,".",7)</f>
        <v>26.1.7</v>
      </c>
      <c r="D973" s="180">
        <v>7</v>
      </c>
      <c r="E973" s="15"/>
      <c r="F973" s="100" t="s">
        <v>620</v>
      </c>
      <c r="G973" s="120"/>
    </row>
    <row r="974" spans="1:7" ht="15.75" hidden="1" thickBot="1" x14ac:dyDescent="0.3">
      <c r="A974" s="42" t="str">
        <f t="shared" si="48"/>
        <v>S_II</v>
      </c>
      <c r="B974" s="43" t="s">
        <v>215</v>
      </c>
      <c r="C974" s="60" t="str">
        <f>CONCATENATE(C964,".",8)</f>
        <v>26.1.8</v>
      </c>
      <c r="D974" s="180">
        <v>8</v>
      </c>
      <c r="E974" s="15"/>
      <c r="F974" s="100" t="s">
        <v>620</v>
      </c>
      <c r="G974" s="120"/>
    </row>
    <row r="975" spans="1:7" ht="15.75" hidden="1" thickBot="1" x14ac:dyDescent="0.3">
      <c r="A975" s="42" t="str">
        <f>A974</f>
        <v>S_II</v>
      </c>
      <c r="B975" s="43" t="s">
        <v>215</v>
      </c>
      <c r="C975" s="60" t="str">
        <f>CONCATENATE(C964,".",9)</f>
        <v>26.1.9</v>
      </c>
      <c r="D975" s="180">
        <v>9</v>
      </c>
      <c r="E975" s="15"/>
      <c r="F975" s="100" t="s">
        <v>620</v>
      </c>
      <c r="G975" s="120"/>
    </row>
    <row r="976" spans="1:7" ht="15.75" hidden="1" thickBot="1" x14ac:dyDescent="0.3">
      <c r="A976" s="42" t="str">
        <f t="shared" si="48"/>
        <v>S_II</v>
      </c>
      <c r="B976" s="43" t="s">
        <v>215</v>
      </c>
      <c r="C976" s="60" t="str">
        <f>CONCATENATE(C964,".",10)</f>
        <v>26.1.10</v>
      </c>
      <c r="D976" s="180">
        <v>10</v>
      </c>
      <c r="E976" s="33"/>
      <c r="F976" s="100" t="s">
        <v>620</v>
      </c>
      <c r="G976" s="120"/>
    </row>
    <row r="977" spans="1:7" ht="15.75" hidden="1" thickBot="1" x14ac:dyDescent="0.3">
      <c r="A977" s="113" t="str">
        <f t="shared" si="48"/>
        <v>S_II</v>
      </c>
      <c r="B977" s="114" t="str">
        <f>B964</f>
        <v>S_II</v>
      </c>
      <c r="C977" s="115"/>
      <c r="D977" s="29"/>
      <c r="E977" s="125" t="s">
        <v>523</v>
      </c>
      <c r="F977" s="126">
        <f>SUM(F967:F976)</f>
        <v>0</v>
      </c>
      <c r="G977" s="30"/>
    </row>
    <row r="978" spans="1:7" ht="15.75" hidden="1" thickBot="1" x14ac:dyDescent="0.3">
      <c r="A978" s="42" t="str">
        <f t="shared" si="48"/>
        <v>S_II</v>
      </c>
      <c r="B978" s="46" t="str">
        <f>IF(OR(B964=Listen!$I$5,B964=Listen!$I$3), Listen!$I$5, IF(OR(B964=Listen!$I$6, B964=Listen!$I$4), Listen!$I$6, Listen!$I$7))</f>
        <v>S_II</v>
      </c>
      <c r="C978" s="9"/>
      <c r="D978" s="30"/>
      <c r="E978" s="164" t="s">
        <v>35</v>
      </c>
      <c r="F978" s="165" t="s">
        <v>49</v>
      </c>
    </row>
    <row r="979" spans="1:7" ht="15.75" hidden="1" thickBot="1" x14ac:dyDescent="0.3">
      <c r="A979" s="42" t="str">
        <f t="shared" si="48"/>
        <v>S_II</v>
      </c>
      <c r="B979" s="46" t="str">
        <f>IF(OR(B965=Listen!$I$5,B965=Listen!$I$3), Listen!$I$5, IF(OR(B965=Listen!$I$6, B965=Listen!$I$4), Listen!$I$6, Listen!$I$7))</f>
        <v>S_II</v>
      </c>
      <c r="C979" s="9"/>
      <c r="D979" s="28" t="s">
        <v>36</v>
      </c>
      <c r="E979" s="20" t="s">
        <v>38</v>
      </c>
      <c r="F979" s="137" t="s">
        <v>621</v>
      </c>
    </row>
    <row r="980" spans="1:7" ht="15.75" hidden="1" thickBot="1" x14ac:dyDescent="0.3">
      <c r="A980" s="42" t="str">
        <f t="shared" si="48"/>
        <v>S_II</v>
      </c>
      <c r="B980" s="46" t="str">
        <f>IF(OR(B966=Listen!$I$5,B966=Listen!$I$3), Listen!$I$5, IF(OR(B966=Listen!$I$6, B966=Listen!$I$4), Listen!$I$6, Listen!$I$7))</f>
        <v>S_II</v>
      </c>
      <c r="C980" s="9"/>
      <c r="D980" s="28" t="s">
        <v>36</v>
      </c>
      <c r="E980" s="17" t="s">
        <v>39</v>
      </c>
      <c r="F980" s="137" t="s">
        <v>621</v>
      </c>
    </row>
    <row r="981" spans="1:7" ht="51.75" hidden="1" thickBot="1" x14ac:dyDescent="0.3">
      <c r="A981" s="42" t="str">
        <f t="shared" si="48"/>
        <v>S_II</v>
      </c>
      <c r="B981" s="43" t="str">
        <f>B964</f>
        <v>S_II</v>
      </c>
      <c r="C981" s="9"/>
      <c r="D981" s="22" t="s">
        <v>622</v>
      </c>
      <c r="E981" s="6"/>
      <c r="F981" s="10"/>
    </row>
    <row r="982" spans="1:7" ht="15.75" hidden="1" thickBot="1" x14ac:dyDescent="0.3">
      <c r="A982" s="113" t="str">
        <f t="shared" si="48"/>
        <v>S_II</v>
      </c>
      <c r="B982" s="114" t="str">
        <f>B964</f>
        <v>S_II</v>
      </c>
      <c r="C982" s="115"/>
      <c r="D982" s="30"/>
      <c r="E982" s="30"/>
      <c r="F982" s="30"/>
      <c r="G982" s="30"/>
    </row>
    <row r="983" spans="1:7" ht="16.5" hidden="1" thickBot="1" x14ac:dyDescent="0.3">
      <c r="A983" s="42" t="str">
        <f t="shared" si="48"/>
        <v>S_II</v>
      </c>
      <c r="B983" s="56" t="str">
        <f>IF(B984&lt;&gt;B986, IF(AND(B984&lt;&gt;Listen!I967,B986&lt;&gt;Listen!$I$7), CONCATENATE(B984, "; ", B986), IF(B984=Listen!$I$7, B986, B984)), B984)</f>
        <v>nicht anzeigen</v>
      </c>
      <c r="C983" s="58" t="str">
        <f>CONCATENATE(C962,".",2)</f>
        <v>26.2</v>
      </c>
      <c r="D983" s="58"/>
      <c r="E983" s="18" t="s">
        <v>605</v>
      </c>
      <c r="F983" s="36"/>
    </row>
    <row r="984" spans="1:7" ht="15.75" hidden="1" thickBot="1" x14ac:dyDescent="0.3">
      <c r="A984" s="42" t="str">
        <f t="shared" si="48"/>
        <v>S_II</v>
      </c>
      <c r="B984" s="54" t="s">
        <v>215</v>
      </c>
      <c r="C984" s="58" t="str">
        <f>CONCATENATE(C962,".",2,".",1)</f>
        <v>26.2.1</v>
      </c>
      <c r="D984" s="58"/>
      <c r="E984" s="15" t="s">
        <v>606</v>
      </c>
      <c r="F984" s="136" t="s">
        <v>44</v>
      </c>
    </row>
    <row r="985" spans="1:7" ht="15.75" hidden="1" thickBot="1" x14ac:dyDescent="0.3">
      <c r="A985" s="42" t="str">
        <f t="shared" si="48"/>
        <v>S_II</v>
      </c>
      <c r="B985" s="51" t="str">
        <f>B984</f>
        <v>nicht anzeigen</v>
      </c>
      <c r="C985" s="58" t="str">
        <f>CONCATENATE(C962,".",2,".",2)</f>
        <v>26.2.2</v>
      </c>
      <c r="D985" s="58"/>
      <c r="E985" s="15" t="s">
        <v>607</v>
      </c>
      <c r="F985" s="136" t="s">
        <v>44</v>
      </c>
    </row>
    <row r="986" spans="1:7" ht="15.75" hidden="1" thickBot="1" x14ac:dyDescent="0.3">
      <c r="A986" s="42" t="str">
        <f t="shared" si="48"/>
        <v>S_II</v>
      </c>
      <c r="B986" s="55" t="str">
        <f>IF(ISERROR(FIND(Listen!$I$2,A962)),Listen!$I$7,IF(ISERROR(FIND(Listen!$I$2,B984)),Listen!$I$2,Listen!$I$7))</f>
        <v>nicht anzeigen</v>
      </c>
      <c r="C986" s="58" t="str">
        <f>CONCATENATE(C962,".",2,".",3)</f>
        <v>26.2.3</v>
      </c>
      <c r="D986" s="58"/>
      <c r="E986" s="15" t="s">
        <v>612</v>
      </c>
      <c r="F986" s="136" t="s">
        <v>44</v>
      </c>
    </row>
    <row r="987" spans="1:7" ht="51.75" hidden="1" thickBot="1" x14ac:dyDescent="0.3">
      <c r="A987" s="42" t="str">
        <f t="shared" si="48"/>
        <v>S_II</v>
      </c>
      <c r="B987" s="47" t="str">
        <f>B983</f>
        <v>nicht anzeigen</v>
      </c>
      <c r="C987" s="9"/>
      <c r="D987" s="23" t="s">
        <v>316</v>
      </c>
      <c r="E987" s="7"/>
    </row>
    <row r="988" spans="1:7" ht="15.75" hidden="1" thickBot="1" x14ac:dyDescent="0.3">
      <c r="A988" s="113" t="str">
        <f t="shared" si="48"/>
        <v>S_II</v>
      </c>
      <c r="B988" s="123" t="str">
        <f>B983</f>
        <v>nicht anzeigen</v>
      </c>
      <c r="C988" s="115"/>
      <c r="D988" s="30"/>
      <c r="E988" s="124"/>
      <c r="F988" s="30"/>
      <c r="G988" s="30"/>
    </row>
    <row r="989" spans="1:7" ht="80.25" hidden="1" thickBot="1" x14ac:dyDescent="0.3">
      <c r="A989" s="42" t="str">
        <f>A988</f>
        <v>S_II</v>
      </c>
      <c r="B989" s="49" t="s">
        <v>215</v>
      </c>
      <c r="C989" s="58" t="str">
        <f>CONCATENATE(C962,".",3,)</f>
        <v>26.3</v>
      </c>
      <c r="D989" s="58"/>
      <c r="E989" s="122" t="s">
        <v>688</v>
      </c>
      <c r="F989" s="73"/>
      <c r="G989" s="14" t="str">
        <f>CONCATENATE(COUNTIF(G991:G1000,Listen!$C$3)+COUNTIF(G991:G1000,Listen!$C$4)+COUNTIF(G991:G1000,Listen!$C$5)," bewertete Maßnahmen")</f>
        <v>0 bewertete Maßnahmen</v>
      </c>
    </row>
    <row r="990" spans="1:7" ht="28.5" hidden="1" thickBot="1" x14ac:dyDescent="0.3">
      <c r="A990" s="42" t="str">
        <f t="shared" si="48"/>
        <v>S_II</v>
      </c>
      <c r="B990" s="45" t="str">
        <f t="shared" si="48"/>
        <v>nicht anzeigen</v>
      </c>
      <c r="C990" s="9"/>
      <c r="D990" s="58"/>
      <c r="E990" s="25" t="s">
        <v>55</v>
      </c>
      <c r="F990" s="25" t="s">
        <v>528</v>
      </c>
      <c r="G990" s="118" t="s">
        <v>609</v>
      </c>
    </row>
    <row r="991" spans="1:7" ht="24.75" hidden="1" thickBot="1" x14ac:dyDescent="0.3">
      <c r="A991" s="42" t="str">
        <f>A990</f>
        <v>S_II</v>
      </c>
      <c r="B991" s="45" t="str">
        <f>B990</f>
        <v>nicht anzeigen</v>
      </c>
      <c r="C991" s="111"/>
      <c r="D991" s="121" t="s">
        <v>594</v>
      </c>
      <c r="E991" s="7" t="s">
        <v>604</v>
      </c>
      <c r="F991" s="135" t="s">
        <v>44</v>
      </c>
      <c r="G991" s="135" t="s">
        <v>44</v>
      </c>
    </row>
    <row r="992" spans="1:7" ht="24.75" hidden="1" thickBot="1" x14ac:dyDescent="0.3">
      <c r="A992" s="42" t="str">
        <f t="shared" ref="A992:B1001" si="49">A991</f>
        <v>S_II</v>
      </c>
      <c r="B992" s="45" t="str">
        <f t="shared" si="49"/>
        <v>nicht anzeigen</v>
      </c>
      <c r="C992" s="111"/>
      <c r="D992" s="121" t="s">
        <v>594</v>
      </c>
      <c r="E992" s="7" t="s">
        <v>603</v>
      </c>
      <c r="F992" s="135"/>
      <c r="G992" s="135"/>
    </row>
    <row r="993" spans="1:7" ht="15.75" hidden="1" thickBot="1" x14ac:dyDescent="0.3">
      <c r="A993" s="42" t="str">
        <f t="shared" si="49"/>
        <v>S_II</v>
      </c>
      <c r="B993" s="45" t="str">
        <f t="shared" si="49"/>
        <v>nicht anzeigen</v>
      </c>
      <c r="C993" s="8"/>
      <c r="D993" s="58"/>
      <c r="E993" s="7"/>
      <c r="F993" s="135"/>
      <c r="G993" s="135"/>
    </row>
    <row r="994" spans="1:7" ht="15.75" hidden="1" thickBot="1" x14ac:dyDescent="0.3">
      <c r="A994" s="42" t="str">
        <f t="shared" si="49"/>
        <v>S_II</v>
      </c>
      <c r="B994" s="45" t="str">
        <f t="shared" si="49"/>
        <v>nicht anzeigen</v>
      </c>
      <c r="C994" s="8"/>
      <c r="D994" s="58"/>
      <c r="E994" s="7"/>
      <c r="F994" s="135"/>
      <c r="G994" s="135"/>
    </row>
    <row r="995" spans="1:7" ht="15.75" hidden="1" thickBot="1" x14ac:dyDescent="0.3">
      <c r="A995" s="42" t="str">
        <f t="shared" si="49"/>
        <v>S_II</v>
      </c>
      <c r="B995" s="45" t="str">
        <f t="shared" si="49"/>
        <v>nicht anzeigen</v>
      </c>
      <c r="C995" s="8"/>
      <c r="D995" s="58"/>
      <c r="E995" s="7"/>
      <c r="F995" s="135"/>
      <c r="G995" s="135"/>
    </row>
    <row r="996" spans="1:7" ht="15.75" hidden="1" thickBot="1" x14ac:dyDescent="0.3">
      <c r="A996" s="42" t="str">
        <f t="shared" si="49"/>
        <v>S_II</v>
      </c>
      <c r="B996" s="45" t="str">
        <f t="shared" si="49"/>
        <v>nicht anzeigen</v>
      </c>
      <c r="C996" s="8"/>
      <c r="D996" s="58"/>
      <c r="E996" s="7"/>
      <c r="F996" s="135"/>
      <c r="G996" s="135"/>
    </row>
    <row r="997" spans="1:7" ht="15.75" hidden="1" thickBot="1" x14ac:dyDescent="0.3">
      <c r="A997" s="42" t="str">
        <f t="shared" si="49"/>
        <v>S_II</v>
      </c>
      <c r="B997" s="45" t="str">
        <f t="shared" si="49"/>
        <v>nicht anzeigen</v>
      </c>
      <c r="C997" s="8"/>
      <c r="D997" s="58"/>
      <c r="E997" s="7"/>
      <c r="F997" s="135"/>
      <c r="G997" s="135"/>
    </row>
    <row r="998" spans="1:7" ht="15.75" hidden="1" thickBot="1" x14ac:dyDescent="0.3">
      <c r="A998" s="42" t="str">
        <f t="shared" si="49"/>
        <v>S_II</v>
      </c>
      <c r="B998" s="45" t="str">
        <f t="shared" si="49"/>
        <v>nicht anzeigen</v>
      </c>
      <c r="C998" s="8"/>
      <c r="D998" s="58"/>
      <c r="E998" s="7"/>
      <c r="F998" s="135"/>
      <c r="G998" s="135"/>
    </row>
    <row r="999" spans="1:7" ht="15.75" hidden="1" thickBot="1" x14ac:dyDescent="0.3">
      <c r="A999" s="42" t="str">
        <f t="shared" si="49"/>
        <v>S_II</v>
      </c>
      <c r="B999" s="45" t="str">
        <f t="shared" si="49"/>
        <v>nicht anzeigen</v>
      </c>
      <c r="C999" s="8"/>
      <c r="D999" s="58"/>
      <c r="E999" s="7"/>
      <c r="F999" s="135"/>
      <c r="G999" s="135"/>
    </row>
    <row r="1000" spans="1:7" ht="15.75" hidden="1" thickBot="1" x14ac:dyDescent="0.3">
      <c r="A1000" s="42" t="str">
        <f t="shared" si="49"/>
        <v>S_II</v>
      </c>
      <c r="B1000" s="45" t="str">
        <f t="shared" si="49"/>
        <v>nicht anzeigen</v>
      </c>
      <c r="C1000" s="8"/>
      <c r="D1000" s="58"/>
      <c r="E1000" s="7"/>
      <c r="F1000" s="135"/>
      <c r="G1000" s="135"/>
    </row>
    <row r="1001" spans="1:7" ht="15.75" hidden="1" thickBot="1" x14ac:dyDescent="0.3">
      <c r="A1001" s="42" t="str">
        <f t="shared" si="49"/>
        <v>S_II</v>
      </c>
      <c r="B1001" s="44" t="str">
        <f>A962</f>
        <v>S_II</v>
      </c>
      <c r="C1001" s="9"/>
      <c r="D1001" s="10"/>
      <c r="E1001" s="10"/>
      <c r="F1001" s="10"/>
    </row>
    <row r="1002" spans="1:7" ht="21.75" hidden="1" thickBot="1" x14ac:dyDescent="0.3">
      <c r="A1002" s="50" t="s">
        <v>201</v>
      </c>
      <c r="B1002" s="42" t="str">
        <f>A1002</f>
        <v>S_II</v>
      </c>
      <c r="C1002" s="57">
        <v>27</v>
      </c>
      <c r="D1002" s="169" t="s">
        <v>584</v>
      </c>
      <c r="E1002" s="168"/>
      <c r="F1002" s="168"/>
      <c r="G1002" s="89"/>
    </row>
    <row r="1003" spans="1:7" ht="17.25" hidden="1" thickTop="1" thickBot="1" x14ac:dyDescent="0.3">
      <c r="A1003" s="113" t="str">
        <f>A1002</f>
        <v>S_II</v>
      </c>
      <c r="B1003" s="42" t="str">
        <f>B1002</f>
        <v>S_II</v>
      </c>
      <c r="C1003" s="9"/>
      <c r="D1003" s="11"/>
      <c r="E1003" s="12"/>
      <c r="F1003" s="12"/>
      <c r="G1003" s="19" t="s">
        <v>51</v>
      </c>
    </row>
    <row r="1004" spans="1:7" ht="63.75" hidden="1" thickBot="1" x14ac:dyDescent="0.3">
      <c r="A1004" s="42" t="str">
        <f t="shared" ref="A1004:B1030" si="50">A1003</f>
        <v>S_II</v>
      </c>
      <c r="B1004" s="48" t="s">
        <v>201</v>
      </c>
      <c r="C1004" s="58" t="str">
        <f>CONCATENATE(C1002,".",1)</f>
        <v>27.1</v>
      </c>
      <c r="D1004" s="58"/>
      <c r="E1004" s="18" t="s">
        <v>629</v>
      </c>
      <c r="F1004" s="117" t="str">
        <f>CONCATENATE(ROUND(F1017/1680,2)," VBÄ")</f>
        <v>0 VBÄ</v>
      </c>
      <c r="G1004" s="14"/>
    </row>
    <row r="1005" spans="1:7" ht="15.75" hidden="1" thickBot="1" x14ac:dyDescent="0.3">
      <c r="A1005" s="42" t="str">
        <f t="shared" si="50"/>
        <v>S_II</v>
      </c>
      <c r="B1005" s="43" t="str">
        <f>IF(E1005="",Listen!$I$7,B1004)</f>
        <v>S_II</v>
      </c>
      <c r="C1005" s="8"/>
      <c r="D1005" s="59"/>
      <c r="E1005" s="166" t="s">
        <v>24</v>
      </c>
      <c r="F1005" s="167" t="s">
        <v>596</v>
      </c>
      <c r="G1005" s="32"/>
    </row>
    <row r="1006" spans="1:7" ht="15.75" hidden="1" thickBot="1" x14ac:dyDescent="0.3">
      <c r="A1006" s="113" t="str">
        <f t="shared" si="50"/>
        <v>S_II</v>
      </c>
      <c r="B1006" s="114" t="str">
        <f>IF(E1006="",Listen!$I$7,B1005)</f>
        <v>S_II</v>
      </c>
      <c r="C1006" s="115"/>
      <c r="D1006" s="134"/>
      <c r="E1006" s="112" t="s">
        <v>598</v>
      </c>
      <c r="F1006" s="117" t="s">
        <v>597</v>
      </c>
      <c r="G1006" s="119"/>
    </row>
    <row r="1007" spans="1:7" ht="15.75" hidden="1" thickBot="1" x14ac:dyDescent="0.3">
      <c r="A1007" s="42" t="str">
        <f t="shared" si="50"/>
        <v>S_II</v>
      </c>
      <c r="B1007" s="43" t="s">
        <v>201</v>
      </c>
      <c r="C1007" s="60" t="str">
        <f>CONCATENATE(C1004,".",1)</f>
        <v>27.1.1</v>
      </c>
      <c r="D1007" s="180">
        <v>1</v>
      </c>
      <c r="E1007" s="15" t="s">
        <v>305</v>
      </c>
      <c r="F1007" s="100" t="s">
        <v>620</v>
      </c>
      <c r="G1007" s="120" t="s">
        <v>202</v>
      </c>
    </row>
    <row r="1008" spans="1:7" ht="15.75" hidden="1" thickBot="1" x14ac:dyDescent="0.3">
      <c r="A1008" s="42" t="str">
        <f t="shared" si="50"/>
        <v>S_II</v>
      </c>
      <c r="B1008" s="43" t="s">
        <v>201</v>
      </c>
      <c r="C1008" s="60" t="str">
        <f>CONCATENATE(C1004,".",2)</f>
        <v>27.1.2</v>
      </c>
      <c r="D1008" s="180">
        <v>2</v>
      </c>
      <c r="E1008" s="16" t="s">
        <v>27</v>
      </c>
      <c r="F1008" s="100" t="s">
        <v>620</v>
      </c>
      <c r="G1008" s="120" t="s">
        <v>29</v>
      </c>
    </row>
    <row r="1009" spans="1:7" ht="15.75" hidden="1" thickBot="1" x14ac:dyDescent="0.3">
      <c r="A1009" s="42" t="str">
        <f t="shared" si="50"/>
        <v>S_II</v>
      </c>
      <c r="B1009" s="43" t="s">
        <v>201</v>
      </c>
      <c r="C1009" s="60" t="str">
        <f>CONCATENATE(C1004,".",3)</f>
        <v>27.1.3</v>
      </c>
      <c r="D1009" s="180">
        <v>3</v>
      </c>
      <c r="E1009" s="15" t="s">
        <v>25</v>
      </c>
      <c r="F1009" s="100" t="s">
        <v>620</v>
      </c>
      <c r="G1009" s="120" t="s">
        <v>29</v>
      </c>
    </row>
    <row r="1010" spans="1:7" ht="15.75" hidden="1" thickBot="1" x14ac:dyDescent="0.3">
      <c r="A1010" s="42" t="str">
        <f t="shared" si="50"/>
        <v>S_II</v>
      </c>
      <c r="B1010" s="43" t="s">
        <v>201</v>
      </c>
      <c r="C1010" s="60" t="str">
        <f>CONCATENATE(C1004,".",4)</f>
        <v>27.1.4</v>
      </c>
      <c r="D1010" s="180">
        <v>4</v>
      </c>
      <c r="E1010" s="15" t="s">
        <v>26</v>
      </c>
      <c r="F1010" s="100" t="s">
        <v>620</v>
      </c>
      <c r="G1010" s="120" t="s">
        <v>29</v>
      </c>
    </row>
    <row r="1011" spans="1:7" ht="15.75" hidden="1" thickBot="1" x14ac:dyDescent="0.3">
      <c r="A1011" s="42" t="str">
        <f t="shared" si="50"/>
        <v>S_II</v>
      </c>
      <c r="B1011" s="43" t="s">
        <v>201</v>
      </c>
      <c r="C1011" s="60" t="str">
        <f>CONCATENATE(C1004,".",5)</f>
        <v>27.1.5</v>
      </c>
      <c r="D1011" s="180">
        <v>5</v>
      </c>
      <c r="E1011" s="15" t="s">
        <v>658</v>
      </c>
      <c r="F1011" s="100" t="s">
        <v>620</v>
      </c>
      <c r="G1011" s="120" t="s">
        <v>202</v>
      </c>
    </row>
    <row r="1012" spans="1:7" ht="15.75" hidden="1" thickBot="1" x14ac:dyDescent="0.3">
      <c r="A1012" s="42" t="str">
        <f t="shared" si="50"/>
        <v>S_II</v>
      </c>
      <c r="B1012" s="43" t="s">
        <v>201</v>
      </c>
      <c r="C1012" s="60" t="str">
        <f>CONCATENATE(C1004,".",6)</f>
        <v>27.1.6</v>
      </c>
      <c r="D1012" s="180">
        <v>6</v>
      </c>
      <c r="E1012" s="15" t="s">
        <v>659</v>
      </c>
      <c r="F1012" s="100" t="s">
        <v>620</v>
      </c>
      <c r="G1012" s="120" t="s">
        <v>29</v>
      </c>
    </row>
    <row r="1013" spans="1:7" ht="15.75" hidden="1" thickBot="1" x14ac:dyDescent="0.3">
      <c r="A1013" s="42" t="str">
        <f t="shared" si="50"/>
        <v>S_II</v>
      </c>
      <c r="B1013" s="43" t="s">
        <v>215</v>
      </c>
      <c r="C1013" s="60" t="str">
        <f>CONCATENATE(C1004,".",7)</f>
        <v>27.1.7</v>
      </c>
      <c r="D1013" s="180">
        <v>7</v>
      </c>
      <c r="E1013" s="15"/>
      <c r="F1013" s="100" t="s">
        <v>620</v>
      </c>
      <c r="G1013" s="120"/>
    </row>
    <row r="1014" spans="1:7" ht="15.75" hidden="1" thickBot="1" x14ac:dyDescent="0.3">
      <c r="A1014" s="42" t="str">
        <f t="shared" si="50"/>
        <v>S_II</v>
      </c>
      <c r="B1014" s="43" t="s">
        <v>215</v>
      </c>
      <c r="C1014" s="60" t="str">
        <f>CONCATENATE(C1004,".",8)</f>
        <v>27.1.8</v>
      </c>
      <c r="D1014" s="180">
        <v>8</v>
      </c>
      <c r="E1014" s="15"/>
      <c r="F1014" s="100" t="s">
        <v>620</v>
      </c>
      <c r="G1014" s="120"/>
    </row>
    <row r="1015" spans="1:7" ht="15.75" hidden="1" thickBot="1" x14ac:dyDescent="0.3">
      <c r="A1015" s="42" t="str">
        <f>A1014</f>
        <v>S_II</v>
      </c>
      <c r="B1015" s="43" t="s">
        <v>215</v>
      </c>
      <c r="C1015" s="60" t="str">
        <f>CONCATENATE(C1004,".",9)</f>
        <v>27.1.9</v>
      </c>
      <c r="D1015" s="180">
        <v>9</v>
      </c>
      <c r="E1015" s="15"/>
      <c r="F1015" s="100" t="s">
        <v>620</v>
      </c>
      <c r="G1015" s="120"/>
    </row>
    <row r="1016" spans="1:7" ht="15.75" hidden="1" thickBot="1" x14ac:dyDescent="0.3">
      <c r="A1016" s="42" t="str">
        <f t="shared" si="50"/>
        <v>S_II</v>
      </c>
      <c r="B1016" s="43" t="s">
        <v>215</v>
      </c>
      <c r="C1016" s="60" t="str">
        <f>CONCATENATE(C1004,".",10)</f>
        <v>27.1.10</v>
      </c>
      <c r="D1016" s="180">
        <v>10</v>
      </c>
      <c r="E1016" s="33"/>
      <c r="F1016" s="100" t="s">
        <v>620</v>
      </c>
      <c r="G1016" s="120"/>
    </row>
    <row r="1017" spans="1:7" ht="15.75" hidden="1" thickBot="1" x14ac:dyDescent="0.3">
      <c r="A1017" s="113" t="str">
        <f t="shared" si="50"/>
        <v>S_II</v>
      </c>
      <c r="B1017" s="114" t="str">
        <f>B1004</f>
        <v>S_II</v>
      </c>
      <c r="C1017" s="115"/>
      <c r="D1017" s="29"/>
      <c r="E1017" s="125" t="s">
        <v>523</v>
      </c>
      <c r="F1017" s="126">
        <f>SUM(F1007:F1016)</f>
        <v>0</v>
      </c>
      <c r="G1017" s="30"/>
    </row>
    <row r="1018" spans="1:7" ht="15.75" hidden="1" thickBot="1" x14ac:dyDescent="0.3">
      <c r="A1018" s="42" t="str">
        <f t="shared" si="50"/>
        <v>S_II</v>
      </c>
      <c r="B1018" s="46" t="str">
        <f>IF(OR(B1004=Listen!$I$5,B1004=Listen!$I$3), Listen!$I$5, IF(OR(B1004=Listen!$I$6, B1004=Listen!$I$4), Listen!$I$6, Listen!$I$7))</f>
        <v>S_II</v>
      </c>
      <c r="C1018" s="9"/>
      <c r="D1018" s="30"/>
      <c r="E1018" s="164" t="s">
        <v>35</v>
      </c>
      <c r="F1018" s="165" t="s">
        <v>49</v>
      </c>
    </row>
    <row r="1019" spans="1:7" ht="15.75" hidden="1" thickBot="1" x14ac:dyDescent="0.3">
      <c r="A1019" s="42" t="str">
        <f t="shared" si="50"/>
        <v>S_II</v>
      </c>
      <c r="B1019" s="46" t="str">
        <f>IF(OR(B1005=Listen!$I$5,B1005=Listen!$I$3), Listen!$I$5, IF(OR(B1005=Listen!$I$6, B1005=Listen!$I$4), Listen!$I$6, Listen!$I$7))</f>
        <v>S_II</v>
      </c>
      <c r="C1019" s="9"/>
      <c r="D1019" s="28" t="s">
        <v>36</v>
      </c>
      <c r="E1019" s="20" t="s">
        <v>38</v>
      </c>
      <c r="F1019" s="137" t="s">
        <v>621</v>
      </c>
    </row>
    <row r="1020" spans="1:7" ht="15.75" hidden="1" thickBot="1" x14ac:dyDescent="0.3">
      <c r="A1020" s="42" t="str">
        <f t="shared" si="50"/>
        <v>S_II</v>
      </c>
      <c r="B1020" s="46" t="str">
        <f>IF(OR(B1006=Listen!$I$5,B1006=Listen!$I$3), Listen!$I$5, IF(OR(B1006=Listen!$I$6, B1006=Listen!$I$4), Listen!$I$6, Listen!$I$7))</f>
        <v>S_II</v>
      </c>
      <c r="C1020" s="9"/>
      <c r="D1020" s="28" t="s">
        <v>36</v>
      </c>
      <c r="E1020" s="17" t="s">
        <v>39</v>
      </c>
      <c r="F1020" s="137" t="s">
        <v>621</v>
      </c>
    </row>
    <row r="1021" spans="1:7" ht="51.75" hidden="1" thickBot="1" x14ac:dyDescent="0.3">
      <c r="A1021" s="42" t="str">
        <f t="shared" si="50"/>
        <v>S_II</v>
      </c>
      <c r="B1021" s="43" t="str">
        <f>B1004</f>
        <v>S_II</v>
      </c>
      <c r="C1021" s="9"/>
      <c r="D1021" s="22" t="s">
        <v>622</v>
      </c>
      <c r="E1021" s="6"/>
      <c r="F1021" s="10"/>
    </row>
    <row r="1022" spans="1:7" ht="15.75" hidden="1" thickBot="1" x14ac:dyDescent="0.3">
      <c r="A1022" s="113" t="str">
        <f t="shared" si="50"/>
        <v>S_II</v>
      </c>
      <c r="B1022" s="114" t="str">
        <f>B1004</f>
        <v>S_II</v>
      </c>
      <c r="C1022" s="115"/>
      <c r="D1022" s="30"/>
      <c r="E1022" s="30"/>
      <c r="F1022" s="30"/>
      <c r="G1022" s="30"/>
    </row>
    <row r="1023" spans="1:7" ht="16.5" hidden="1" thickBot="1" x14ac:dyDescent="0.3">
      <c r="A1023" s="42" t="str">
        <f t="shared" si="50"/>
        <v>S_II</v>
      </c>
      <c r="B1023" s="56" t="str">
        <f>IF(B1024&lt;&gt;B1026, IF(AND(B1024&lt;&gt;Listen!I1007,B1026&lt;&gt;Listen!$I$7), CONCATENATE(B1024, "; ", B1026), IF(B1024=Listen!$I$7, B1026, B1024)), B1024)</f>
        <v>nicht anzeigen</v>
      </c>
      <c r="C1023" s="58" t="str">
        <f>CONCATENATE(C1002,".",2)</f>
        <v>27.2</v>
      </c>
      <c r="D1023" s="58"/>
      <c r="E1023" s="18" t="s">
        <v>605</v>
      </c>
      <c r="F1023" s="36"/>
    </row>
    <row r="1024" spans="1:7" ht="15.75" hidden="1" thickBot="1" x14ac:dyDescent="0.3">
      <c r="A1024" s="42" t="str">
        <f t="shared" si="50"/>
        <v>S_II</v>
      </c>
      <c r="B1024" s="54" t="s">
        <v>215</v>
      </c>
      <c r="C1024" s="58" t="str">
        <f>CONCATENATE(C1002,".",2,".",1)</f>
        <v>27.2.1</v>
      </c>
      <c r="D1024" s="58"/>
      <c r="E1024" s="15" t="s">
        <v>606</v>
      </c>
      <c r="F1024" s="136" t="s">
        <v>44</v>
      </c>
    </row>
    <row r="1025" spans="1:7" ht="15.75" hidden="1" thickBot="1" x14ac:dyDescent="0.3">
      <c r="A1025" s="42" t="str">
        <f t="shared" si="50"/>
        <v>S_II</v>
      </c>
      <c r="B1025" s="51" t="str">
        <f>B1024</f>
        <v>nicht anzeigen</v>
      </c>
      <c r="C1025" s="58" t="str">
        <f>CONCATENATE(C1002,".",2,".",2)</f>
        <v>27.2.2</v>
      </c>
      <c r="D1025" s="58"/>
      <c r="E1025" s="15" t="s">
        <v>607</v>
      </c>
      <c r="F1025" s="136" t="s">
        <v>44</v>
      </c>
    </row>
    <row r="1026" spans="1:7" ht="15.75" hidden="1" thickBot="1" x14ac:dyDescent="0.3">
      <c r="A1026" s="42" t="str">
        <f t="shared" si="50"/>
        <v>S_II</v>
      </c>
      <c r="B1026" s="55" t="str">
        <f>IF(ISERROR(FIND(Listen!$I$2,A1002)),Listen!$I$7,IF(ISERROR(FIND(Listen!$I$2,B1024)),Listen!$I$2,Listen!$I$7))</f>
        <v>nicht anzeigen</v>
      </c>
      <c r="C1026" s="58" t="str">
        <f>CONCATENATE(C1002,".",2,".",3)</f>
        <v>27.2.3</v>
      </c>
      <c r="D1026" s="58"/>
      <c r="E1026" s="15" t="s">
        <v>612</v>
      </c>
      <c r="F1026" s="136" t="s">
        <v>44</v>
      </c>
    </row>
    <row r="1027" spans="1:7" ht="51.75" hidden="1" thickBot="1" x14ac:dyDescent="0.3">
      <c r="A1027" s="42" t="str">
        <f t="shared" si="50"/>
        <v>S_II</v>
      </c>
      <c r="B1027" s="47" t="str">
        <f>B1023</f>
        <v>nicht anzeigen</v>
      </c>
      <c r="C1027" s="9"/>
      <c r="D1027" s="23" t="s">
        <v>316</v>
      </c>
      <c r="E1027" s="7"/>
    </row>
    <row r="1028" spans="1:7" ht="15.75" hidden="1" thickBot="1" x14ac:dyDescent="0.3">
      <c r="A1028" s="113" t="str">
        <f t="shared" si="50"/>
        <v>S_II</v>
      </c>
      <c r="B1028" s="123" t="str">
        <f>B1023</f>
        <v>nicht anzeigen</v>
      </c>
      <c r="C1028" s="115"/>
      <c r="D1028" s="30"/>
      <c r="E1028" s="124"/>
      <c r="F1028" s="30"/>
      <c r="G1028" s="30"/>
    </row>
    <row r="1029" spans="1:7" ht="80.25" hidden="1" thickBot="1" x14ac:dyDescent="0.3">
      <c r="A1029" s="42" t="str">
        <f>A1028</f>
        <v>S_II</v>
      </c>
      <c r="B1029" s="49" t="s">
        <v>215</v>
      </c>
      <c r="C1029" s="58" t="str">
        <f>CONCATENATE(C1002,".",3,)</f>
        <v>27.3</v>
      </c>
      <c r="D1029" s="58"/>
      <c r="E1029" s="122" t="s">
        <v>688</v>
      </c>
      <c r="F1029" s="73"/>
      <c r="G1029" s="14" t="str">
        <f>CONCATENATE(COUNTIF(G1031:G1040,Listen!$C$3)+COUNTIF(G1031:G1040,Listen!$C$4)+COUNTIF(G1031:G1040,Listen!$C$5)," bewertete Maßnahmen")</f>
        <v>0 bewertete Maßnahmen</v>
      </c>
    </row>
    <row r="1030" spans="1:7" ht="28.5" hidden="1" thickBot="1" x14ac:dyDescent="0.3">
      <c r="A1030" s="42" t="str">
        <f t="shared" si="50"/>
        <v>S_II</v>
      </c>
      <c r="B1030" s="45" t="str">
        <f t="shared" si="50"/>
        <v>nicht anzeigen</v>
      </c>
      <c r="C1030" s="9"/>
      <c r="D1030" s="58"/>
      <c r="E1030" s="25" t="s">
        <v>55</v>
      </c>
      <c r="F1030" s="25" t="s">
        <v>528</v>
      </c>
      <c r="G1030" s="118" t="s">
        <v>609</v>
      </c>
    </row>
    <row r="1031" spans="1:7" ht="24.75" hidden="1" thickBot="1" x14ac:dyDescent="0.3">
      <c r="A1031" s="42" t="str">
        <f>A1030</f>
        <v>S_II</v>
      </c>
      <c r="B1031" s="45" t="str">
        <f>B1030</f>
        <v>nicht anzeigen</v>
      </c>
      <c r="C1031" s="111"/>
      <c r="D1031" s="121" t="s">
        <v>594</v>
      </c>
      <c r="E1031" s="7" t="s">
        <v>604</v>
      </c>
      <c r="F1031" s="135" t="s">
        <v>44</v>
      </c>
      <c r="G1031" s="135" t="s">
        <v>44</v>
      </c>
    </row>
    <row r="1032" spans="1:7" ht="24.75" hidden="1" thickBot="1" x14ac:dyDescent="0.3">
      <c r="A1032" s="42" t="str">
        <f t="shared" ref="A1032:B1041" si="51">A1031</f>
        <v>S_II</v>
      </c>
      <c r="B1032" s="45" t="str">
        <f t="shared" si="51"/>
        <v>nicht anzeigen</v>
      </c>
      <c r="C1032" s="111"/>
      <c r="D1032" s="121" t="s">
        <v>594</v>
      </c>
      <c r="E1032" s="7" t="s">
        <v>603</v>
      </c>
      <c r="F1032" s="135"/>
      <c r="G1032" s="135"/>
    </row>
    <row r="1033" spans="1:7" ht="15.75" hidden="1" thickBot="1" x14ac:dyDescent="0.3">
      <c r="A1033" s="42" t="str">
        <f t="shared" si="51"/>
        <v>S_II</v>
      </c>
      <c r="B1033" s="45" t="str">
        <f t="shared" si="51"/>
        <v>nicht anzeigen</v>
      </c>
      <c r="C1033" s="8"/>
      <c r="D1033" s="58"/>
      <c r="E1033" s="7"/>
      <c r="F1033" s="135"/>
      <c r="G1033" s="135"/>
    </row>
    <row r="1034" spans="1:7" ht="15.75" hidden="1" thickBot="1" x14ac:dyDescent="0.3">
      <c r="A1034" s="42" t="str">
        <f t="shared" si="51"/>
        <v>S_II</v>
      </c>
      <c r="B1034" s="45" t="str">
        <f t="shared" si="51"/>
        <v>nicht anzeigen</v>
      </c>
      <c r="C1034" s="8"/>
      <c r="D1034" s="58"/>
      <c r="E1034" s="7"/>
      <c r="F1034" s="135"/>
      <c r="G1034" s="135"/>
    </row>
    <row r="1035" spans="1:7" ht="15.75" hidden="1" thickBot="1" x14ac:dyDescent="0.3">
      <c r="A1035" s="42" t="str">
        <f t="shared" si="51"/>
        <v>S_II</v>
      </c>
      <c r="B1035" s="45" t="str">
        <f t="shared" si="51"/>
        <v>nicht anzeigen</v>
      </c>
      <c r="C1035" s="8"/>
      <c r="D1035" s="58"/>
      <c r="E1035" s="7"/>
      <c r="F1035" s="135"/>
      <c r="G1035" s="135"/>
    </row>
    <row r="1036" spans="1:7" ht="15.75" hidden="1" thickBot="1" x14ac:dyDescent="0.3">
      <c r="A1036" s="42" t="str">
        <f t="shared" si="51"/>
        <v>S_II</v>
      </c>
      <c r="B1036" s="45" t="str">
        <f t="shared" si="51"/>
        <v>nicht anzeigen</v>
      </c>
      <c r="C1036" s="8"/>
      <c r="D1036" s="58"/>
      <c r="E1036" s="7"/>
      <c r="F1036" s="135"/>
      <c r="G1036" s="135"/>
    </row>
    <row r="1037" spans="1:7" ht="15.75" hidden="1" thickBot="1" x14ac:dyDescent="0.3">
      <c r="A1037" s="42" t="str">
        <f t="shared" si="51"/>
        <v>S_II</v>
      </c>
      <c r="B1037" s="45" t="str">
        <f t="shared" si="51"/>
        <v>nicht anzeigen</v>
      </c>
      <c r="C1037" s="8"/>
      <c r="D1037" s="58"/>
      <c r="E1037" s="7"/>
      <c r="F1037" s="135"/>
      <c r="G1037" s="135"/>
    </row>
    <row r="1038" spans="1:7" ht="15.75" hidden="1" thickBot="1" x14ac:dyDescent="0.3">
      <c r="A1038" s="42" t="str">
        <f t="shared" si="51"/>
        <v>S_II</v>
      </c>
      <c r="B1038" s="45" t="str">
        <f t="shared" si="51"/>
        <v>nicht anzeigen</v>
      </c>
      <c r="C1038" s="8"/>
      <c r="D1038" s="58"/>
      <c r="E1038" s="7"/>
      <c r="F1038" s="135"/>
      <c r="G1038" s="135"/>
    </row>
    <row r="1039" spans="1:7" ht="15.75" hidden="1" thickBot="1" x14ac:dyDescent="0.3">
      <c r="A1039" s="42" t="str">
        <f t="shared" si="51"/>
        <v>S_II</v>
      </c>
      <c r="B1039" s="45" t="str">
        <f t="shared" si="51"/>
        <v>nicht anzeigen</v>
      </c>
      <c r="C1039" s="8"/>
      <c r="D1039" s="58"/>
      <c r="E1039" s="7"/>
      <c r="F1039" s="135"/>
      <c r="G1039" s="135"/>
    </row>
    <row r="1040" spans="1:7" ht="15.75" hidden="1" thickBot="1" x14ac:dyDescent="0.3">
      <c r="A1040" s="42" t="str">
        <f t="shared" si="51"/>
        <v>S_II</v>
      </c>
      <c r="B1040" s="45" t="str">
        <f t="shared" si="51"/>
        <v>nicht anzeigen</v>
      </c>
      <c r="C1040" s="8"/>
      <c r="D1040" s="58"/>
      <c r="E1040" s="7"/>
      <c r="F1040" s="135"/>
      <c r="G1040" s="135"/>
    </row>
    <row r="1041" spans="1:7" ht="15.75" hidden="1" thickBot="1" x14ac:dyDescent="0.3">
      <c r="A1041" s="42" t="str">
        <f t="shared" si="51"/>
        <v>S_II</v>
      </c>
      <c r="B1041" s="44" t="str">
        <f>A1002</f>
        <v>S_II</v>
      </c>
      <c r="C1041" s="9"/>
      <c r="D1041" s="10"/>
      <c r="E1041" s="10"/>
      <c r="F1041" s="10"/>
    </row>
    <row r="1042" spans="1:7" ht="21.75" hidden="1" thickBot="1" x14ac:dyDescent="0.3">
      <c r="A1042" s="50" t="s">
        <v>201</v>
      </c>
      <c r="B1042" s="42" t="str">
        <f>A1042</f>
        <v>S_II</v>
      </c>
      <c r="C1042" s="57">
        <v>35</v>
      </c>
      <c r="D1042" s="169" t="s">
        <v>585</v>
      </c>
      <c r="E1042" s="168"/>
      <c r="F1042" s="168"/>
      <c r="G1042" s="89"/>
    </row>
    <row r="1043" spans="1:7" ht="17.25" hidden="1" thickTop="1" thickBot="1" x14ac:dyDescent="0.3">
      <c r="A1043" s="113" t="str">
        <f>A1042</f>
        <v>S_II</v>
      </c>
      <c r="B1043" s="42" t="str">
        <f>B1042</f>
        <v>S_II</v>
      </c>
      <c r="C1043" s="9"/>
      <c r="D1043" s="11"/>
      <c r="E1043" s="12"/>
      <c r="F1043" s="12"/>
      <c r="G1043" s="19" t="s">
        <v>51</v>
      </c>
    </row>
    <row r="1044" spans="1:7" ht="32.25" hidden="1" thickBot="1" x14ac:dyDescent="0.3">
      <c r="A1044" s="42" t="str">
        <f t="shared" ref="A1044:B1070" si="52">A1043</f>
        <v>S_II</v>
      </c>
      <c r="B1044" s="48" t="s">
        <v>201</v>
      </c>
      <c r="C1044" s="58" t="str">
        <f>CONCATENATE(C1042,".",1)</f>
        <v>35.1</v>
      </c>
      <c r="D1044" s="58"/>
      <c r="E1044" s="18" t="s">
        <v>623</v>
      </c>
      <c r="F1044" s="117" t="str">
        <f>CONCATENATE(ROUND(F1057/1680,2)," VBÄ")</f>
        <v>0 VBÄ</v>
      </c>
      <c r="G1044" s="14"/>
    </row>
    <row r="1045" spans="1:7" ht="15.75" hidden="1" thickBot="1" x14ac:dyDescent="0.3">
      <c r="A1045" s="42" t="str">
        <f t="shared" si="52"/>
        <v>S_II</v>
      </c>
      <c r="B1045" s="43" t="str">
        <f>IF(E1045="",Listen!$I$7,B1044)</f>
        <v>S_II</v>
      </c>
      <c r="C1045" s="8"/>
      <c r="D1045" s="59"/>
      <c r="E1045" s="166" t="s">
        <v>24</v>
      </c>
      <c r="F1045" s="167" t="s">
        <v>596</v>
      </c>
      <c r="G1045" s="32"/>
    </row>
    <row r="1046" spans="1:7" ht="15.75" hidden="1" thickBot="1" x14ac:dyDescent="0.3">
      <c r="A1046" s="113" t="str">
        <f t="shared" si="52"/>
        <v>S_II</v>
      </c>
      <c r="B1046" s="114" t="str">
        <f>IF(E1046="",Listen!$I$7,B1045)</f>
        <v>S_II</v>
      </c>
      <c r="C1046" s="115"/>
      <c r="D1046" s="134"/>
      <c r="E1046" s="112" t="s">
        <v>598</v>
      </c>
      <c r="F1046" s="117" t="s">
        <v>597</v>
      </c>
      <c r="G1046" s="119"/>
    </row>
    <row r="1047" spans="1:7" ht="15.75" hidden="1" thickBot="1" x14ac:dyDescent="0.3">
      <c r="A1047" s="42" t="str">
        <f t="shared" si="52"/>
        <v>S_II</v>
      </c>
      <c r="B1047" s="43" t="s">
        <v>201</v>
      </c>
      <c r="C1047" s="60" t="str">
        <f>CONCATENATE(C1044,".",1)</f>
        <v>35.1.1</v>
      </c>
      <c r="D1047" s="180">
        <v>1</v>
      </c>
      <c r="E1047" s="15" t="s">
        <v>305</v>
      </c>
      <c r="F1047" s="100" t="s">
        <v>620</v>
      </c>
      <c r="G1047" s="120" t="s">
        <v>202</v>
      </c>
    </row>
    <row r="1048" spans="1:7" ht="15.75" hidden="1" thickBot="1" x14ac:dyDescent="0.3">
      <c r="A1048" s="42" t="str">
        <f t="shared" si="52"/>
        <v>S_II</v>
      </c>
      <c r="B1048" s="43" t="s">
        <v>201</v>
      </c>
      <c r="C1048" s="60" t="str">
        <f>CONCATENATE(C1044,".",2)</f>
        <v>35.1.2</v>
      </c>
      <c r="D1048" s="180">
        <v>2</v>
      </c>
      <c r="E1048" s="16" t="s">
        <v>27</v>
      </c>
      <c r="F1048" s="100" t="s">
        <v>620</v>
      </c>
      <c r="G1048" s="120" t="s">
        <v>29</v>
      </c>
    </row>
    <row r="1049" spans="1:7" ht="15.75" hidden="1" thickBot="1" x14ac:dyDescent="0.3">
      <c r="A1049" s="42" t="str">
        <f t="shared" si="52"/>
        <v>S_II</v>
      </c>
      <c r="B1049" s="43" t="s">
        <v>201</v>
      </c>
      <c r="C1049" s="60" t="str">
        <f>CONCATENATE(C1044,".",3)</f>
        <v>35.1.3</v>
      </c>
      <c r="D1049" s="180">
        <v>3</v>
      </c>
      <c r="E1049" s="15" t="s">
        <v>25</v>
      </c>
      <c r="F1049" s="100" t="s">
        <v>620</v>
      </c>
      <c r="G1049" s="120" t="s">
        <v>29</v>
      </c>
    </row>
    <row r="1050" spans="1:7" ht="15.75" hidden="1" thickBot="1" x14ac:dyDescent="0.3">
      <c r="A1050" s="42" t="str">
        <f t="shared" si="52"/>
        <v>S_II</v>
      </c>
      <c r="B1050" s="43" t="s">
        <v>201</v>
      </c>
      <c r="C1050" s="60" t="str">
        <f>CONCATENATE(C1044,".",4)</f>
        <v>35.1.4</v>
      </c>
      <c r="D1050" s="180">
        <v>4</v>
      </c>
      <c r="E1050" s="15" t="s">
        <v>26</v>
      </c>
      <c r="F1050" s="100" t="s">
        <v>620</v>
      </c>
      <c r="G1050" s="120" t="s">
        <v>29</v>
      </c>
    </row>
    <row r="1051" spans="1:7" ht="15.75" hidden="1" thickBot="1" x14ac:dyDescent="0.3">
      <c r="A1051" s="42" t="str">
        <f t="shared" si="52"/>
        <v>S_II</v>
      </c>
      <c r="B1051" s="43" t="s">
        <v>201</v>
      </c>
      <c r="C1051" s="60" t="str">
        <f>CONCATENATE(C1044,".",5)</f>
        <v>35.1.5</v>
      </c>
      <c r="D1051" s="180">
        <v>5</v>
      </c>
      <c r="E1051" s="15" t="s">
        <v>658</v>
      </c>
      <c r="F1051" s="100" t="s">
        <v>620</v>
      </c>
      <c r="G1051" s="120" t="s">
        <v>202</v>
      </c>
    </row>
    <row r="1052" spans="1:7" ht="15.75" hidden="1" thickBot="1" x14ac:dyDescent="0.3">
      <c r="A1052" s="42" t="str">
        <f t="shared" si="52"/>
        <v>S_II</v>
      </c>
      <c r="B1052" s="43" t="s">
        <v>201</v>
      </c>
      <c r="C1052" s="60" t="str">
        <f>CONCATENATE(C1044,".",6)</f>
        <v>35.1.6</v>
      </c>
      <c r="D1052" s="180">
        <v>6</v>
      </c>
      <c r="E1052" s="15" t="s">
        <v>659</v>
      </c>
      <c r="F1052" s="100" t="s">
        <v>620</v>
      </c>
      <c r="G1052" s="120" t="s">
        <v>29</v>
      </c>
    </row>
    <row r="1053" spans="1:7" ht="15.75" hidden="1" thickBot="1" x14ac:dyDescent="0.3">
      <c r="A1053" s="42" t="str">
        <f t="shared" si="52"/>
        <v>S_II</v>
      </c>
      <c r="B1053" s="43" t="s">
        <v>201</v>
      </c>
      <c r="C1053" s="60" t="str">
        <f>CONCATENATE(C1044,".",7)</f>
        <v>35.1.7</v>
      </c>
      <c r="D1053" s="180">
        <v>7</v>
      </c>
      <c r="E1053" s="15" t="s">
        <v>665</v>
      </c>
      <c r="F1053" s="100" t="s">
        <v>620</v>
      </c>
      <c r="G1053" s="120" t="s">
        <v>202</v>
      </c>
    </row>
    <row r="1054" spans="1:7" ht="15.75" hidden="1" thickBot="1" x14ac:dyDescent="0.3">
      <c r="A1054" s="42" t="str">
        <f t="shared" si="52"/>
        <v>S_II</v>
      </c>
      <c r="B1054" s="43" t="s">
        <v>201</v>
      </c>
      <c r="C1054" s="60" t="str">
        <f>CONCATENATE(C1044,".",8)</f>
        <v>35.1.8</v>
      </c>
      <c r="D1054" s="180">
        <v>8</v>
      </c>
      <c r="E1054" s="15" t="s">
        <v>666</v>
      </c>
      <c r="F1054" s="100" t="s">
        <v>620</v>
      </c>
      <c r="G1054" s="120" t="s">
        <v>29</v>
      </c>
    </row>
    <row r="1055" spans="1:7" ht="15.75" hidden="1" thickBot="1" x14ac:dyDescent="0.3">
      <c r="A1055" s="42" t="str">
        <f>A1054</f>
        <v>S_II</v>
      </c>
      <c r="B1055" s="43" t="s">
        <v>215</v>
      </c>
      <c r="C1055" s="60" t="str">
        <f>CONCATENATE(C1044,".",9)</f>
        <v>35.1.9</v>
      </c>
      <c r="D1055" s="180">
        <v>9</v>
      </c>
      <c r="E1055" s="15"/>
      <c r="F1055" s="100" t="s">
        <v>620</v>
      </c>
      <c r="G1055" s="120"/>
    </row>
    <row r="1056" spans="1:7" ht="15.75" hidden="1" thickBot="1" x14ac:dyDescent="0.3">
      <c r="A1056" s="42" t="str">
        <f t="shared" si="52"/>
        <v>S_II</v>
      </c>
      <c r="B1056" s="43" t="s">
        <v>215</v>
      </c>
      <c r="C1056" s="60" t="str">
        <f>CONCATENATE(C1044,".",10)</f>
        <v>35.1.10</v>
      </c>
      <c r="D1056" s="180">
        <v>10</v>
      </c>
      <c r="E1056" s="33"/>
      <c r="F1056" s="100" t="s">
        <v>620</v>
      </c>
      <c r="G1056" s="120"/>
    </row>
    <row r="1057" spans="1:7" ht="15.75" hidden="1" thickBot="1" x14ac:dyDescent="0.3">
      <c r="A1057" s="113" t="str">
        <f t="shared" si="52"/>
        <v>S_II</v>
      </c>
      <c r="B1057" s="114" t="str">
        <f>B1044</f>
        <v>S_II</v>
      </c>
      <c r="C1057" s="115"/>
      <c r="D1057" s="29"/>
      <c r="E1057" s="125" t="s">
        <v>523</v>
      </c>
      <c r="F1057" s="126">
        <f>SUM(F1047:F1056)</f>
        <v>0</v>
      </c>
      <c r="G1057" s="30"/>
    </row>
    <row r="1058" spans="1:7" ht="15.75" hidden="1" thickBot="1" x14ac:dyDescent="0.3">
      <c r="A1058" s="42" t="str">
        <f t="shared" si="52"/>
        <v>S_II</v>
      </c>
      <c r="B1058" s="46" t="str">
        <f>IF(OR(B1044=Listen!$I$5,B1044=Listen!$I$3), Listen!$I$5, IF(OR(B1044=Listen!$I$6, B1044=Listen!$I$4), Listen!$I$6, Listen!$I$7))</f>
        <v>S_II</v>
      </c>
      <c r="C1058" s="9"/>
      <c r="D1058" s="30"/>
      <c r="E1058" s="164" t="s">
        <v>35</v>
      </c>
      <c r="F1058" s="165" t="s">
        <v>49</v>
      </c>
    </row>
    <row r="1059" spans="1:7" ht="15.75" hidden="1" thickBot="1" x14ac:dyDescent="0.3">
      <c r="A1059" s="42" t="str">
        <f t="shared" si="52"/>
        <v>S_II</v>
      </c>
      <c r="B1059" s="46" t="str">
        <f>IF(OR(B1045=Listen!$I$5,B1045=Listen!$I$3), Listen!$I$5, IF(OR(B1045=Listen!$I$6, B1045=Listen!$I$4), Listen!$I$6, Listen!$I$7))</f>
        <v>S_II</v>
      </c>
      <c r="C1059" s="9"/>
      <c r="D1059" s="28" t="s">
        <v>36</v>
      </c>
      <c r="E1059" s="20" t="s">
        <v>38</v>
      </c>
      <c r="F1059" s="137" t="s">
        <v>621</v>
      </c>
    </row>
    <row r="1060" spans="1:7" ht="15.75" hidden="1" thickBot="1" x14ac:dyDescent="0.3">
      <c r="A1060" s="42" t="str">
        <f t="shared" si="52"/>
        <v>S_II</v>
      </c>
      <c r="B1060" s="46" t="str">
        <f>IF(OR(B1046=Listen!$I$5,B1046=Listen!$I$3), Listen!$I$5, IF(OR(B1046=Listen!$I$6, B1046=Listen!$I$4), Listen!$I$6, Listen!$I$7))</f>
        <v>S_II</v>
      </c>
      <c r="C1060" s="9"/>
      <c r="D1060" s="28" t="s">
        <v>36</v>
      </c>
      <c r="E1060" s="17" t="s">
        <v>39</v>
      </c>
      <c r="F1060" s="137" t="s">
        <v>621</v>
      </c>
    </row>
    <row r="1061" spans="1:7" ht="51.75" hidden="1" thickBot="1" x14ac:dyDescent="0.3">
      <c r="A1061" s="42" t="str">
        <f t="shared" si="52"/>
        <v>S_II</v>
      </c>
      <c r="B1061" s="43" t="str">
        <f>B1044</f>
        <v>S_II</v>
      </c>
      <c r="C1061" s="9"/>
      <c r="D1061" s="22" t="s">
        <v>622</v>
      </c>
      <c r="E1061" s="6"/>
      <c r="F1061" s="10"/>
    </row>
    <row r="1062" spans="1:7" ht="15.75" hidden="1" thickBot="1" x14ac:dyDescent="0.3">
      <c r="A1062" s="113" t="str">
        <f t="shared" si="52"/>
        <v>S_II</v>
      </c>
      <c r="B1062" s="114" t="str">
        <f>B1044</f>
        <v>S_II</v>
      </c>
      <c r="C1062" s="115"/>
      <c r="D1062" s="30"/>
      <c r="E1062" s="30"/>
      <c r="F1062" s="30"/>
      <c r="G1062" s="30"/>
    </row>
    <row r="1063" spans="1:7" ht="16.5" hidden="1" thickBot="1" x14ac:dyDescent="0.3">
      <c r="A1063" s="42" t="str">
        <f t="shared" si="52"/>
        <v>S_II</v>
      </c>
      <c r="B1063" s="56" t="str">
        <f>IF(B1064&lt;&gt;B1066, IF(AND(B1064&lt;&gt;Listen!I1047,B1066&lt;&gt;Listen!$I$7), CONCATENATE(B1064, "; ", B1066), IF(B1064=Listen!$I$7, B1066, B1064)), B1064)</f>
        <v>nicht anzeigen</v>
      </c>
      <c r="C1063" s="58" t="str">
        <f>CONCATENATE(C1042,".",2)</f>
        <v>35.2</v>
      </c>
      <c r="D1063" s="58"/>
      <c r="E1063" s="18" t="s">
        <v>605</v>
      </c>
      <c r="F1063" s="36"/>
    </row>
    <row r="1064" spans="1:7" ht="15.75" hidden="1" thickBot="1" x14ac:dyDescent="0.3">
      <c r="A1064" s="42" t="str">
        <f t="shared" si="52"/>
        <v>S_II</v>
      </c>
      <c r="B1064" s="54" t="s">
        <v>215</v>
      </c>
      <c r="C1064" s="58" t="str">
        <f>CONCATENATE(C1042,".",2,".",1)</f>
        <v>35.2.1</v>
      </c>
      <c r="D1064" s="58"/>
      <c r="E1064" s="15" t="s">
        <v>606</v>
      </c>
      <c r="F1064" s="136" t="s">
        <v>44</v>
      </c>
    </row>
    <row r="1065" spans="1:7" ht="15.75" hidden="1" thickBot="1" x14ac:dyDescent="0.3">
      <c r="A1065" s="42" t="str">
        <f t="shared" si="52"/>
        <v>S_II</v>
      </c>
      <c r="B1065" s="51" t="str">
        <f>B1064</f>
        <v>nicht anzeigen</v>
      </c>
      <c r="C1065" s="58" t="str">
        <f>CONCATENATE(C1042,".",2,".",2)</f>
        <v>35.2.2</v>
      </c>
      <c r="D1065" s="58"/>
      <c r="E1065" s="15" t="s">
        <v>607</v>
      </c>
      <c r="F1065" s="136" t="s">
        <v>44</v>
      </c>
    </row>
    <row r="1066" spans="1:7" ht="15.75" hidden="1" thickBot="1" x14ac:dyDescent="0.3">
      <c r="A1066" s="42" t="str">
        <f t="shared" si="52"/>
        <v>S_II</v>
      </c>
      <c r="B1066" s="55" t="str">
        <f>IF(ISERROR(FIND(Listen!$I$2,A1042)),Listen!$I$7,IF(ISERROR(FIND(Listen!$I$2,B1064)),Listen!$I$2,Listen!$I$7))</f>
        <v>nicht anzeigen</v>
      </c>
      <c r="C1066" s="58" t="str">
        <f>CONCATENATE(C1042,".",2,".",3)</f>
        <v>35.2.3</v>
      </c>
      <c r="D1066" s="58"/>
      <c r="E1066" s="15" t="s">
        <v>612</v>
      </c>
      <c r="F1066" s="136" t="s">
        <v>44</v>
      </c>
    </row>
    <row r="1067" spans="1:7" ht="51.75" hidden="1" thickBot="1" x14ac:dyDescent="0.3">
      <c r="A1067" s="42" t="str">
        <f t="shared" si="52"/>
        <v>S_II</v>
      </c>
      <c r="B1067" s="47" t="str">
        <f>B1063</f>
        <v>nicht anzeigen</v>
      </c>
      <c r="C1067" s="9"/>
      <c r="D1067" s="23" t="s">
        <v>316</v>
      </c>
      <c r="E1067" s="7"/>
    </row>
    <row r="1068" spans="1:7" ht="15.75" hidden="1" thickBot="1" x14ac:dyDescent="0.3">
      <c r="A1068" s="113" t="str">
        <f t="shared" si="52"/>
        <v>S_II</v>
      </c>
      <c r="B1068" s="123" t="str">
        <f>B1063</f>
        <v>nicht anzeigen</v>
      </c>
      <c r="C1068" s="115"/>
      <c r="D1068" s="30"/>
      <c r="E1068" s="124"/>
      <c r="F1068" s="30"/>
      <c r="G1068" s="30"/>
    </row>
    <row r="1069" spans="1:7" ht="80.25" hidden="1" thickBot="1" x14ac:dyDescent="0.3">
      <c r="A1069" s="42" t="str">
        <f>A1068</f>
        <v>S_II</v>
      </c>
      <c r="B1069" s="49" t="s">
        <v>215</v>
      </c>
      <c r="C1069" s="58" t="str">
        <f>CONCATENATE(C1042,".",3,)</f>
        <v>35.3</v>
      </c>
      <c r="D1069" s="58"/>
      <c r="E1069" s="122" t="s">
        <v>688</v>
      </c>
      <c r="F1069" s="73"/>
      <c r="G1069" s="14" t="str">
        <f>CONCATENATE(COUNTIF(G1071:G1080,Listen!$C$3)+COUNTIF(G1071:G1080,Listen!$C$4)+COUNTIF(G1071:G1080,Listen!$C$5)," bewertete Maßnahmen")</f>
        <v>0 bewertete Maßnahmen</v>
      </c>
    </row>
    <row r="1070" spans="1:7" ht="28.5" hidden="1" thickBot="1" x14ac:dyDescent="0.3">
      <c r="A1070" s="42" t="str">
        <f t="shared" si="52"/>
        <v>S_II</v>
      </c>
      <c r="B1070" s="45" t="str">
        <f t="shared" si="52"/>
        <v>nicht anzeigen</v>
      </c>
      <c r="C1070" s="9"/>
      <c r="D1070" s="58"/>
      <c r="E1070" s="25" t="s">
        <v>55</v>
      </c>
      <c r="F1070" s="25" t="s">
        <v>528</v>
      </c>
      <c r="G1070" s="118" t="s">
        <v>609</v>
      </c>
    </row>
    <row r="1071" spans="1:7" ht="24.75" hidden="1" thickBot="1" x14ac:dyDescent="0.3">
      <c r="A1071" s="42" t="str">
        <f>A1070</f>
        <v>S_II</v>
      </c>
      <c r="B1071" s="45" t="str">
        <f>B1070</f>
        <v>nicht anzeigen</v>
      </c>
      <c r="C1071" s="111"/>
      <c r="D1071" s="121" t="s">
        <v>594</v>
      </c>
      <c r="E1071" s="7" t="s">
        <v>604</v>
      </c>
      <c r="F1071" s="135" t="s">
        <v>44</v>
      </c>
      <c r="G1071" s="135" t="s">
        <v>44</v>
      </c>
    </row>
    <row r="1072" spans="1:7" ht="24.75" hidden="1" thickBot="1" x14ac:dyDescent="0.3">
      <c r="A1072" s="42" t="str">
        <f t="shared" ref="A1072:B1081" si="53">A1071</f>
        <v>S_II</v>
      </c>
      <c r="B1072" s="45" t="str">
        <f t="shared" si="53"/>
        <v>nicht anzeigen</v>
      </c>
      <c r="C1072" s="111"/>
      <c r="D1072" s="121" t="s">
        <v>594</v>
      </c>
      <c r="E1072" s="7" t="s">
        <v>603</v>
      </c>
      <c r="F1072" s="135"/>
      <c r="G1072" s="135"/>
    </row>
    <row r="1073" spans="1:7" ht="15.75" hidden="1" thickBot="1" x14ac:dyDescent="0.3">
      <c r="A1073" s="42" t="str">
        <f t="shared" si="53"/>
        <v>S_II</v>
      </c>
      <c r="B1073" s="45" t="str">
        <f t="shared" si="53"/>
        <v>nicht anzeigen</v>
      </c>
      <c r="C1073" s="8"/>
      <c r="D1073" s="58"/>
      <c r="E1073" s="7"/>
      <c r="F1073" s="135"/>
      <c r="G1073" s="135"/>
    </row>
    <row r="1074" spans="1:7" ht="15.75" hidden="1" thickBot="1" x14ac:dyDescent="0.3">
      <c r="A1074" s="42" t="str">
        <f t="shared" si="53"/>
        <v>S_II</v>
      </c>
      <c r="B1074" s="45" t="str">
        <f t="shared" si="53"/>
        <v>nicht anzeigen</v>
      </c>
      <c r="C1074" s="8"/>
      <c r="D1074" s="58"/>
      <c r="E1074" s="7"/>
      <c r="F1074" s="135"/>
      <c r="G1074" s="135"/>
    </row>
    <row r="1075" spans="1:7" ht="15.75" hidden="1" thickBot="1" x14ac:dyDescent="0.3">
      <c r="A1075" s="42" t="str">
        <f t="shared" si="53"/>
        <v>S_II</v>
      </c>
      <c r="B1075" s="45" t="str">
        <f t="shared" si="53"/>
        <v>nicht anzeigen</v>
      </c>
      <c r="C1075" s="8"/>
      <c r="D1075" s="58"/>
      <c r="E1075" s="7"/>
      <c r="F1075" s="135"/>
      <c r="G1075" s="135"/>
    </row>
    <row r="1076" spans="1:7" ht="15.75" hidden="1" thickBot="1" x14ac:dyDescent="0.3">
      <c r="A1076" s="42" t="str">
        <f t="shared" si="53"/>
        <v>S_II</v>
      </c>
      <c r="B1076" s="45" t="str">
        <f t="shared" si="53"/>
        <v>nicht anzeigen</v>
      </c>
      <c r="C1076" s="8"/>
      <c r="D1076" s="58"/>
      <c r="E1076" s="7"/>
      <c r="F1076" s="135"/>
      <c r="G1076" s="135"/>
    </row>
    <row r="1077" spans="1:7" ht="15.75" hidden="1" thickBot="1" x14ac:dyDescent="0.3">
      <c r="A1077" s="42" t="str">
        <f t="shared" si="53"/>
        <v>S_II</v>
      </c>
      <c r="B1077" s="45" t="str">
        <f t="shared" si="53"/>
        <v>nicht anzeigen</v>
      </c>
      <c r="C1077" s="8"/>
      <c r="D1077" s="58"/>
      <c r="E1077" s="7"/>
      <c r="F1077" s="135"/>
      <c r="G1077" s="135"/>
    </row>
    <row r="1078" spans="1:7" ht="15.75" hidden="1" thickBot="1" x14ac:dyDescent="0.3">
      <c r="A1078" s="42" t="str">
        <f t="shared" si="53"/>
        <v>S_II</v>
      </c>
      <c r="B1078" s="45" t="str">
        <f t="shared" si="53"/>
        <v>nicht anzeigen</v>
      </c>
      <c r="C1078" s="8"/>
      <c r="D1078" s="58"/>
      <c r="E1078" s="7"/>
      <c r="F1078" s="135"/>
      <c r="G1078" s="135"/>
    </row>
    <row r="1079" spans="1:7" ht="15.75" hidden="1" thickBot="1" x14ac:dyDescent="0.3">
      <c r="A1079" s="42" t="str">
        <f t="shared" si="53"/>
        <v>S_II</v>
      </c>
      <c r="B1079" s="45" t="str">
        <f t="shared" si="53"/>
        <v>nicht anzeigen</v>
      </c>
      <c r="C1079" s="8"/>
      <c r="D1079" s="58"/>
      <c r="E1079" s="7"/>
      <c r="F1079" s="135"/>
      <c r="G1079" s="135"/>
    </row>
    <row r="1080" spans="1:7" ht="15.75" hidden="1" thickBot="1" x14ac:dyDescent="0.3">
      <c r="A1080" s="42" t="str">
        <f t="shared" si="53"/>
        <v>S_II</v>
      </c>
      <c r="B1080" s="45" t="str">
        <f t="shared" si="53"/>
        <v>nicht anzeigen</v>
      </c>
      <c r="C1080" s="8"/>
      <c r="D1080" s="58"/>
      <c r="E1080" s="7"/>
      <c r="F1080" s="135"/>
      <c r="G1080" s="135"/>
    </row>
    <row r="1081" spans="1:7" ht="15.75" hidden="1" thickBot="1" x14ac:dyDescent="0.3">
      <c r="A1081" s="42" t="str">
        <f t="shared" si="53"/>
        <v>S_II</v>
      </c>
      <c r="B1081" s="44" t="str">
        <f>A1042</f>
        <v>S_II</v>
      </c>
      <c r="C1081" s="9"/>
      <c r="D1081" s="10"/>
      <c r="E1081" s="10"/>
      <c r="F1081" s="10"/>
    </row>
    <row r="1082" spans="1:7" ht="21.75" hidden="1" thickBot="1" x14ac:dyDescent="0.3">
      <c r="A1082" s="50" t="s">
        <v>215</v>
      </c>
      <c r="B1082" s="42" t="str">
        <f>A1082</f>
        <v>nicht anzeigen</v>
      </c>
      <c r="C1082" s="57">
        <v>56</v>
      </c>
      <c r="D1082" s="169" t="s">
        <v>586</v>
      </c>
      <c r="E1082" s="168"/>
      <c r="F1082" s="168"/>
      <c r="G1082" s="89"/>
    </row>
    <row r="1083" spans="1:7" ht="17.25" hidden="1" thickTop="1" thickBot="1" x14ac:dyDescent="0.3">
      <c r="A1083" s="113" t="str">
        <f>A1082</f>
        <v>nicht anzeigen</v>
      </c>
      <c r="B1083" s="42" t="str">
        <f>B1082</f>
        <v>nicht anzeigen</v>
      </c>
      <c r="C1083" s="9"/>
      <c r="D1083" s="11"/>
      <c r="E1083" s="12"/>
      <c r="F1083" s="12"/>
      <c r="G1083" s="19" t="s">
        <v>51</v>
      </c>
    </row>
    <row r="1084" spans="1:7" ht="32.25" hidden="1" thickBot="1" x14ac:dyDescent="0.3">
      <c r="A1084" s="42" t="str">
        <f t="shared" ref="A1084:B1110" si="54">A1083</f>
        <v>nicht anzeigen</v>
      </c>
      <c r="B1084" s="48" t="s">
        <v>215</v>
      </c>
      <c r="C1084" s="58" t="str">
        <f>CONCATENATE(C1082,".",1)</f>
        <v>56.1</v>
      </c>
      <c r="D1084" s="58"/>
      <c r="E1084" s="18" t="s">
        <v>595</v>
      </c>
      <c r="F1084" s="117" t="str">
        <f>CONCATENATE(ROUND(F1097/1680,2)," VBÄ")</f>
        <v>0 VBÄ</v>
      </c>
      <c r="G1084" s="14"/>
    </row>
    <row r="1085" spans="1:7" ht="15.75" hidden="1" thickBot="1" x14ac:dyDescent="0.3">
      <c r="A1085" s="42" t="str">
        <f t="shared" si="54"/>
        <v>nicht anzeigen</v>
      </c>
      <c r="B1085" s="43" t="str">
        <f>IF(E1085="",Listen!$I$7,B1084)</f>
        <v>nicht anzeigen</v>
      </c>
      <c r="C1085" s="8"/>
      <c r="D1085" s="59"/>
      <c r="E1085" s="166" t="s">
        <v>24</v>
      </c>
      <c r="F1085" s="167" t="s">
        <v>596</v>
      </c>
      <c r="G1085" s="32"/>
    </row>
    <row r="1086" spans="1:7" ht="15.75" hidden="1" thickBot="1" x14ac:dyDescent="0.3">
      <c r="A1086" s="113" t="str">
        <f t="shared" si="54"/>
        <v>nicht anzeigen</v>
      </c>
      <c r="B1086" s="114" t="str">
        <f>IF(E1086="",Listen!$I$7,B1085)</f>
        <v>nicht anzeigen</v>
      </c>
      <c r="C1086" s="115"/>
      <c r="D1086" s="134"/>
      <c r="E1086" s="112" t="s">
        <v>598</v>
      </c>
      <c r="F1086" s="117" t="s">
        <v>597</v>
      </c>
      <c r="G1086" s="119"/>
    </row>
    <row r="1087" spans="1:7" ht="15.75" hidden="1" thickBot="1" x14ac:dyDescent="0.3">
      <c r="A1087" s="42" t="str">
        <f t="shared" si="54"/>
        <v>nicht anzeigen</v>
      </c>
      <c r="B1087" s="43" t="s">
        <v>215</v>
      </c>
      <c r="C1087" s="60" t="str">
        <f>CONCATENATE(C1084,".",1)</f>
        <v>56.1.1</v>
      </c>
      <c r="D1087" s="180">
        <v>1</v>
      </c>
      <c r="E1087" s="15" t="s">
        <v>305</v>
      </c>
      <c r="F1087" s="100" t="s">
        <v>620</v>
      </c>
      <c r="G1087" s="120" t="s">
        <v>202</v>
      </c>
    </row>
    <row r="1088" spans="1:7" ht="15.75" hidden="1" thickBot="1" x14ac:dyDescent="0.3">
      <c r="A1088" s="42" t="str">
        <f t="shared" si="54"/>
        <v>nicht anzeigen</v>
      </c>
      <c r="B1088" s="43" t="s">
        <v>215</v>
      </c>
      <c r="C1088" s="60" t="str">
        <f>CONCATENATE(C1084,".",2)</f>
        <v>56.1.2</v>
      </c>
      <c r="D1088" s="180">
        <v>2</v>
      </c>
      <c r="E1088" s="16" t="s">
        <v>27</v>
      </c>
      <c r="F1088" s="100" t="s">
        <v>620</v>
      </c>
      <c r="G1088" s="120" t="s">
        <v>29</v>
      </c>
    </row>
    <row r="1089" spans="1:7" ht="15.75" hidden="1" thickBot="1" x14ac:dyDescent="0.3">
      <c r="A1089" s="42" t="str">
        <f t="shared" si="54"/>
        <v>nicht anzeigen</v>
      </c>
      <c r="B1089" s="43" t="s">
        <v>215</v>
      </c>
      <c r="C1089" s="60" t="str">
        <f>CONCATENATE(C1084,".",3)</f>
        <v>56.1.3</v>
      </c>
      <c r="D1089" s="180">
        <v>3</v>
      </c>
      <c r="E1089" s="15" t="s">
        <v>25</v>
      </c>
      <c r="F1089" s="100" t="s">
        <v>620</v>
      </c>
      <c r="G1089" s="120" t="s">
        <v>29</v>
      </c>
    </row>
    <row r="1090" spans="1:7" ht="15.75" hidden="1" thickBot="1" x14ac:dyDescent="0.3">
      <c r="A1090" s="42" t="str">
        <f t="shared" si="54"/>
        <v>nicht anzeigen</v>
      </c>
      <c r="B1090" s="43" t="s">
        <v>215</v>
      </c>
      <c r="C1090" s="60" t="str">
        <f>CONCATENATE(C1084,".",4)</f>
        <v>56.1.4</v>
      </c>
      <c r="D1090" s="180">
        <v>4</v>
      </c>
      <c r="E1090" s="15" t="s">
        <v>26</v>
      </c>
      <c r="F1090" s="100" t="s">
        <v>620</v>
      </c>
      <c r="G1090" s="120" t="s">
        <v>29</v>
      </c>
    </row>
    <row r="1091" spans="1:7" ht="15.75" hidden="1" thickBot="1" x14ac:dyDescent="0.3">
      <c r="A1091" s="42" t="str">
        <f t="shared" si="54"/>
        <v>nicht anzeigen</v>
      </c>
      <c r="B1091" s="43" t="s">
        <v>215</v>
      </c>
      <c r="C1091" s="60" t="str">
        <f>CONCATENATE(C1084,".",5)</f>
        <v>56.1.5</v>
      </c>
      <c r="D1091" s="180">
        <v>5</v>
      </c>
      <c r="E1091" s="15"/>
      <c r="F1091" s="100" t="s">
        <v>620</v>
      </c>
      <c r="G1091" s="120"/>
    </row>
    <row r="1092" spans="1:7" ht="15.75" hidden="1" thickBot="1" x14ac:dyDescent="0.3">
      <c r="A1092" s="42" t="str">
        <f t="shared" si="54"/>
        <v>nicht anzeigen</v>
      </c>
      <c r="B1092" s="43" t="s">
        <v>215</v>
      </c>
      <c r="C1092" s="60" t="str">
        <f>CONCATENATE(C1084,".",6)</f>
        <v>56.1.6</v>
      </c>
      <c r="D1092" s="180">
        <v>6</v>
      </c>
      <c r="E1092" s="15"/>
      <c r="F1092" s="100" t="s">
        <v>620</v>
      </c>
      <c r="G1092" s="120"/>
    </row>
    <row r="1093" spans="1:7" ht="15.75" hidden="1" thickBot="1" x14ac:dyDescent="0.3">
      <c r="A1093" s="42" t="str">
        <f t="shared" si="54"/>
        <v>nicht anzeigen</v>
      </c>
      <c r="B1093" s="43" t="s">
        <v>215</v>
      </c>
      <c r="C1093" s="60" t="str">
        <f>CONCATENATE(C1084,".",7)</f>
        <v>56.1.7</v>
      </c>
      <c r="D1093" s="180">
        <v>7</v>
      </c>
      <c r="E1093" s="15"/>
      <c r="F1093" s="100" t="s">
        <v>620</v>
      </c>
      <c r="G1093" s="120"/>
    </row>
    <row r="1094" spans="1:7" ht="15.75" hidden="1" thickBot="1" x14ac:dyDescent="0.3">
      <c r="A1094" s="42" t="str">
        <f t="shared" si="54"/>
        <v>nicht anzeigen</v>
      </c>
      <c r="B1094" s="43" t="s">
        <v>215</v>
      </c>
      <c r="C1094" s="60" t="str">
        <f>CONCATENATE(C1084,".",8)</f>
        <v>56.1.8</v>
      </c>
      <c r="D1094" s="180">
        <v>8</v>
      </c>
      <c r="E1094" s="15"/>
      <c r="F1094" s="100" t="s">
        <v>620</v>
      </c>
      <c r="G1094" s="120"/>
    </row>
    <row r="1095" spans="1:7" ht="15.75" hidden="1" thickBot="1" x14ac:dyDescent="0.3">
      <c r="A1095" s="42" t="str">
        <f>A1094</f>
        <v>nicht anzeigen</v>
      </c>
      <c r="B1095" s="43" t="s">
        <v>215</v>
      </c>
      <c r="C1095" s="60" t="str">
        <f>CONCATENATE(C1084,".",9)</f>
        <v>56.1.9</v>
      </c>
      <c r="D1095" s="180">
        <v>9</v>
      </c>
      <c r="E1095" s="15"/>
      <c r="F1095" s="100" t="s">
        <v>620</v>
      </c>
      <c r="G1095" s="120"/>
    </row>
    <row r="1096" spans="1:7" ht="15.75" hidden="1" thickBot="1" x14ac:dyDescent="0.3">
      <c r="A1096" s="42" t="str">
        <f t="shared" si="54"/>
        <v>nicht anzeigen</v>
      </c>
      <c r="B1096" s="43" t="s">
        <v>215</v>
      </c>
      <c r="C1096" s="60" t="str">
        <f>CONCATENATE(C1084,".",10)</f>
        <v>56.1.10</v>
      </c>
      <c r="D1096" s="180">
        <v>10</v>
      </c>
      <c r="E1096" s="33"/>
      <c r="F1096" s="100" t="s">
        <v>620</v>
      </c>
      <c r="G1096" s="120"/>
    </row>
    <row r="1097" spans="1:7" ht="15.75" hidden="1" thickBot="1" x14ac:dyDescent="0.3">
      <c r="A1097" s="113" t="str">
        <f t="shared" si="54"/>
        <v>nicht anzeigen</v>
      </c>
      <c r="B1097" s="114" t="str">
        <f>B1084</f>
        <v>nicht anzeigen</v>
      </c>
      <c r="C1097" s="115"/>
      <c r="D1097" s="29"/>
      <c r="E1097" s="125" t="s">
        <v>523</v>
      </c>
      <c r="F1097" s="126">
        <f>SUM(F1087:F1096)</f>
        <v>0</v>
      </c>
      <c r="G1097" s="30"/>
    </row>
    <row r="1098" spans="1:7" ht="15.75" hidden="1" thickBot="1" x14ac:dyDescent="0.3">
      <c r="A1098" s="42" t="str">
        <f t="shared" si="54"/>
        <v>nicht anzeigen</v>
      </c>
      <c r="B1098" s="46" t="str">
        <f>IF(OR(B1084=Listen!$I$5,B1084=Listen!$I$3), Listen!$I$5, IF(OR(B1084=Listen!$I$6, B1084=Listen!$I$4), Listen!$I$6, Listen!$I$7))</f>
        <v>nicht anzeigen</v>
      </c>
      <c r="C1098" s="9"/>
      <c r="D1098" s="30"/>
      <c r="E1098" s="164" t="s">
        <v>35</v>
      </c>
      <c r="F1098" s="165" t="s">
        <v>49</v>
      </c>
    </row>
    <row r="1099" spans="1:7" ht="15.75" hidden="1" thickBot="1" x14ac:dyDescent="0.3">
      <c r="A1099" s="42" t="str">
        <f t="shared" si="54"/>
        <v>nicht anzeigen</v>
      </c>
      <c r="B1099" s="46" t="str">
        <f>IF(OR(B1085=Listen!$I$5,B1085=Listen!$I$3), Listen!$I$5, IF(OR(B1085=Listen!$I$6, B1085=Listen!$I$4), Listen!$I$6, Listen!$I$7))</f>
        <v>nicht anzeigen</v>
      </c>
      <c r="C1099" s="9"/>
      <c r="D1099" s="28" t="s">
        <v>36</v>
      </c>
      <c r="E1099" s="20" t="s">
        <v>38</v>
      </c>
      <c r="F1099" s="137" t="s">
        <v>621</v>
      </c>
    </row>
    <row r="1100" spans="1:7" ht="15.75" hidden="1" thickBot="1" x14ac:dyDescent="0.3">
      <c r="A1100" s="42" t="str">
        <f t="shared" si="54"/>
        <v>nicht anzeigen</v>
      </c>
      <c r="B1100" s="46" t="str">
        <f>IF(OR(B1086=Listen!$I$5,B1086=Listen!$I$3), Listen!$I$5, IF(OR(B1086=Listen!$I$6, B1086=Listen!$I$4), Listen!$I$6, Listen!$I$7))</f>
        <v>nicht anzeigen</v>
      </c>
      <c r="C1100" s="9"/>
      <c r="D1100" s="28" t="s">
        <v>36</v>
      </c>
      <c r="E1100" s="17" t="s">
        <v>39</v>
      </c>
      <c r="F1100" s="137" t="s">
        <v>621</v>
      </c>
    </row>
    <row r="1101" spans="1:7" ht="51.75" hidden="1" thickBot="1" x14ac:dyDescent="0.3">
      <c r="A1101" s="42" t="str">
        <f t="shared" si="54"/>
        <v>nicht anzeigen</v>
      </c>
      <c r="B1101" s="43" t="str">
        <f>B1084</f>
        <v>nicht anzeigen</v>
      </c>
      <c r="C1101" s="9"/>
      <c r="D1101" s="22" t="s">
        <v>622</v>
      </c>
      <c r="E1101" s="6"/>
      <c r="F1101" s="10"/>
    </row>
    <row r="1102" spans="1:7" ht="15.75" hidden="1" thickBot="1" x14ac:dyDescent="0.3">
      <c r="A1102" s="113" t="str">
        <f t="shared" si="54"/>
        <v>nicht anzeigen</v>
      </c>
      <c r="B1102" s="114" t="str">
        <f>B1084</f>
        <v>nicht anzeigen</v>
      </c>
      <c r="C1102" s="115"/>
      <c r="D1102" s="30"/>
      <c r="E1102" s="30"/>
      <c r="F1102" s="30"/>
      <c r="G1102" s="30"/>
    </row>
    <row r="1103" spans="1:7" ht="16.5" hidden="1" thickBot="1" x14ac:dyDescent="0.3">
      <c r="A1103" s="42" t="str">
        <f t="shared" si="54"/>
        <v>nicht anzeigen</v>
      </c>
      <c r="B1103" s="56" t="str">
        <f>IF(B1104&lt;&gt;B1106, IF(AND(B1104&lt;&gt;Listen!I1087,B1106&lt;&gt;Listen!$I$7), CONCATENATE(B1104, "; ", B1106), IF(B1104=Listen!$I$7, B1106, B1104)), B1104)</f>
        <v>nicht anzeigen</v>
      </c>
      <c r="C1103" s="58" t="str">
        <f>CONCATENATE(C1082,".",2)</f>
        <v>56.2</v>
      </c>
      <c r="D1103" s="58"/>
      <c r="E1103" s="18" t="s">
        <v>605</v>
      </c>
      <c r="F1103" s="36"/>
    </row>
    <row r="1104" spans="1:7" ht="15.75" hidden="1" thickBot="1" x14ac:dyDescent="0.3">
      <c r="A1104" s="42" t="str">
        <f t="shared" si="54"/>
        <v>nicht anzeigen</v>
      </c>
      <c r="B1104" s="54" t="s">
        <v>215</v>
      </c>
      <c r="C1104" s="58" t="str">
        <f>CONCATENATE(C1082,".",2,".",1)</f>
        <v>56.2.1</v>
      </c>
      <c r="D1104" s="58"/>
      <c r="E1104" s="15" t="s">
        <v>606</v>
      </c>
      <c r="F1104" s="136" t="s">
        <v>44</v>
      </c>
    </row>
    <row r="1105" spans="1:7" ht="15.75" hidden="1" thickBot="1" x14ac:dyDescent="0.3">
      <c r="A1105" s="42" t="str">
        <f t="shared" si="54"/>
        <v>nicht anzeigen</v>
      </c>
      <c r="B1105" s="51" t="str">
        <f>B1104</f>
        <v>nicht anzeigen</v>
      </c>
      <c r="C1105" s="58" t="str">
        <f>CONCATENATE(C1082,".",2,".",2)</f>
        <v>56.2.2</v>
      </c>
      <c r="D1105" s="58"/>
      <c r="E1105" s="15" t="s">
        <v>607</v>
      </c>
      <c r="F1105" s="136" t="s">
        <v>44</v>
      </c>
    </row>
    <row r="1106" spans="1:7" ht="15.75" hidden="1" thickBot="1" x14ac:dyDescent="0.3">
      <c r="A1106" s="42" t="str">
        <f t="shared" si="54"/>
        <v>nicht anzeigen</v>
      </c>
      <c r="B1106" s="55" t="str">
        <f>IF(ISERROR(FIND(Listen!$I$2,A1082)),Listen!$I$7,IF(ISERROR(FIND(Listen!$I$2,B1104)),Listen!$I$2,Listen!$I$7))</f>
        <v>nicht anzeigen</v>
      </c>
      <c r="C1106" s="58" t="str">
        <f>CONCATENATE(C1082,".",2,".",3)</f>
        <v>56.2.3</v>
      </c>
      <c r="D1106" s="58"/>
      <c r="E1106" s="15" t="s">
        <v>612</v>
      </c>
      <c r="F1106" s="136" t="s">
        <v>44</v>
      </c>
    </row>
    <row r="1107" spans="1:7" ht="51.75" hidden="1" thickBot="1" x14ac:dyDescent="0.3">
      <c r="A1107" s="42" t="str">
        <f t="shared" si="54"/>
        <v>nicht anzeigen</v>
      </c>
      <c r="B1107" s="47" t="str">
        <f>B1103</f>
        <v>nicht anzeigen</v>
      </c>
      <c r="C1107" s="9"/>
      <c r="D1107" s="23" t="s">
        <v>316</v>
      </c>
      <c r="E1107" s="7"/>
    </row>
    <row r="1108" spans="1:7" ht="15.75" hidden="1" thickBot="1" x14ac:dyDescent="0.3">
      <c r="A1108" s="113" t="str">
        <f t="shared" si="54"/>
        <v>nicht anzeigen</v>
      </c>
      <c r="B1108" s="123" t="str">
        <f>B1103</f>
        <v>nicht anzeigen</v>
      </c>
      <c r="C1108" s="115"/>
      <c r="D1108" s="30"/>
      <c r="E1108" s="124"/>
      <c r="F1108" s="30"/>
      <c r="G1108" s="30"/>
    </row>
    <row r="1109" spans="1:7" ht="80.25" hidden="1" thickBot="1" x14ac:dyDescent="0.3">
      <c r="A1109" s="42" t="str">
        <f>A1108</f>
        <v>nicht anzeigen</v>
      </c>
      <c r="B1109" s="49" t="s">
        <v>215</v>
      </c>
      <c r="C1109" s="58" t="str">
        <f>CONCATENATE(C1082,".",3,)</f>
        <v>56.3</v>
      </c>
      <c r="D1109" s="58"/>
      <c r="E1109" s="122" t="s">
        <v>688</v>
      </c>
      <c r="F1109" s="73"/>
      <c r="G1109" s="14" t="str">
        <f>CONCATENATE(COUNTIF(G1111:G1120,Listen!$C$3)+COUNTIF(G1111:G1120,Listen!$C$4)+COUNTIF(G1111:G1120,Listen!$C$5)," bewertete Maßnahmen")</f>
        <v>0 bewertete Maßnahmen</v>
      </c>
    </row>
    <row r="1110" spans="1:7" ht="28.5" hidden="1" thickBot="1" x14ac:dyDescent="0.3">
      <c r="A1110" s="42" t="str">
        <f t="shared" si="54"/>
        <v>nicht anzeigen</v>
      </c>
      <c r="B1110" s="45" t="str">
        <f t="shared" si="54"/>
        <v>nicht anzeigen</v>
      </c>
      <c r="C1110" s="9"/>
      <c r="D1110" s="58"/>
      <c r="E1110" s="25" t="s">
        <v>55</v>
      </c>
      <c r="F1110" s="25" t="s">
        <v>528</v>
      </c>
      <c r="G1110" s="118" t="s">
        <v>609</v>
      </c>
    </row>
    <row r="1111" spans="1:7" ht="24.75" hidden="1" thickBot="1" x14ac:dyDescent="0.3">
      <c r="A1111" s="42" t="str">
        <f>A1110</f>
        <v>nicht anzeigen</v>
      </c>
      <c r="B1111" s="45" t="str">
        <f>B1110</f>
        <v>nicht anzeigen</v>
      </c>
      <c r="C1111" s="111"/>
      <c r="D1111" s="121" t="s">
        <v>594</v>
      </c>
      <c r="E1111" s="7" t="s">
        <v>604</v>
      </c>
      <c r="F1111" s="135" t="s">
        <v>44</v>
      </c>
      <c r="G1111" s="135" t="s">
        <v>44</v>
      </c>
    </row>
    <row r="1112" spans="1:7" ht="24.75" hidden="1" thickBot="1" x14ac:dyDescent="0.3">
      <c r="A1112" s="42" t="str">
        <f t="shared" ref="A1112:B1121" si="55">A1111</f>
        <v>nicht anzeigen</v>
      </c>
      <c r="B1112" s="45" t="str">
        <f t="shared" si="55"/>
        <v>nicht anzeigen</v>
      </c>
      <c r="C1112" s="111"/>
      <c r="D1112" s="121" t="s">
        <v>594</v>
      </c>
      <c r="E1112" s="7" t="s">
        <v>603</v>
      </c>
      <c r="F1112" s="135"/>
      <c r="G1112" s="135"/>
    </row>
    <row r="1113" spans="1:7" ht="15.75" hidden="1" thickBot="1" x14ac:dyDescent="0.3">
      <c r="A1113" s="42" t="str">
        <f t="shared" si="55"/>
        <v>nicht anzeigen</v>
      </c>
      <c r="B1113" s="45" t="str">
        <f t="shared" si="55"/>
        <v>nicht anzeigen</v>
      </c>
      <c r="C1113" s="8"/>
      <c r="D1113" s="58"/>
      <c r="E1113" s="7"/>
      <c r="F1113" s="135"/>
      <c r="G1113" s="135"/>
    </row>
    <row r="1114" spans="1:7" ht="15.75" hidden="1" thickBot="1" x14ac:dyDescent="0.3">
      <c r="A1114" s="42" t="str">
        <f t="shared" si="55"/>
        <v>nicht anzeigen</v>
      </c>
      <c r="B1114" s="45" t="str">
        <f t="shared" si="55"/>
        <v>nicht anzeigen</v>
      </c>
      <c r="C1114" s="8"/>
      <c r="D1114" s="58"/>
      <c r="E1114" s="7"/>
      <c r="F1114" s="135"/>
      <c r="G1114" s="135"/>
    </row>
    <row r="1115" spans="1:7" ht="15.75" hidden="1" thickBot="1" x14ac:dyDescent="0.3">
      <c r="A1115" s="42" t="str">
        <f t="shared" si="55"/>
        <v>nicht anzeigen</v>
      </c>
      <c r="B1115" s="45" t="str">
        <f t="shared" si="55"/>
        <v>nicht anzeigen</v>
      </c>
      <c r="C1115" s="8"/>
      <c r="D1115" s="58"/>
      <c r="E1115" s="7"/>
      <c r="F1115" s="135"/>
      <c r="G1115" s="135"/>
    </row>
    <row r="1116" spans="1:7" ht="15.75" hidden="1" thickBot="1" x14ac:dyDescent="0.3">
      <c r="A1116" s="42" t="str">
        <f t="shared" si="55"/>
        <v>nicht anzeigen</v>
      </c>
      <c r="B1116" s="45" t="str">
        <f t="shared" si="55"/>
        <v>nicht anzeigen</v>
      </c>
      <c r="C1116" s="8"/>
      <c r="D1116" s="58"/>
      <c r="E1116" s="7"/>
      <c r="F1116" s="135"/>
      <c r="G1116" s="135"/>
    </row>
    <row r="1117" spans="1:7" ht="15.75" hidden="1" thickBot="1" x14ac:dyDescent="0.3">
      <c r="A1117" s="42" t="str">
        <f t="shared" si="55"/>
        <v>nicht anzeigen</v>
      </c>
      <c r="B1117" s="45" t="str">
        <f t="shared" si="55"/>
        <v>nicht anzeigen</v>
      </c>
      <c r="C1117" s="8"/>
      <c r="D1117" s="58"/>
      <c r="E1117" s="7"/>
      <c r="F1117" s="135"/>
      <c r="G1117" s="135"/>
    </row>
    <row r="1118" spans="1:7" ht="15.75" hidden="1" thickBot="1" x14ac:dyDescent="0.3">
      <c r="A1118" s="42" t="str">
        <f t="shared" si="55"/>
        <v>nicht anzeigen</v>
      </c>
      <c r="B1118" s="45" t="str">
        <f t="shared" si="55"/>
        <v>nicht anzeigen</v>
      </c>
      <c r="C1118" s="8"/>
      <c r="D1118" s="58"/>
      <c r="E1118" s="7"/>
      <c r="F1118" s="135"/>
      <c r="G1118" s="135"/>
    </row>
    <row r="1119" spans="1:7" ht="15.75" hidden="1" thickBot="1" x14ac:dyDescent="0.3">
      <c r="A1119" s="42" t="str">
        <f t="shared" si="55"/>
        <v>nicht anzeigen</v>
      </c>
      <c r="B1119" s="45" t="str">
        <f t="shared" si="55"/>
        <v>nicht anzeigen</v>
      </c>
      <c r="C1119" s="8"/>
      <c r="D1119" s="58"/>
      <c r="E1119" s="7"/>
      <c r="F1119" s="135"/>
      <c r="G1119" s="135"/>
    </row>
    <row r="1120" spans="1:7" ht="15.75" hidden="1" thickBot="1" x14ac:dyDescent="0.3">
      <c r="A1120" s="42" t="str">
        <f t="shared" si="55"/>
        <v>nicht anzeigen</v>
      </c>
      <c r="B1120" s="45" t="str">
        <f t="shared" si="55"/>
        <v>nicht anzeigen</v>
      </c>
      <c r="C1120" s="8"/>
      <c r="D1120" s="58"/>
      <c r="E1120" s="7"/>
      <c r="F1120" s="135"/>
      <c r="G1120" s="135"/>
    </row>
    <row r="1121" spans="1:7" ht="15.75" hidden="1" thickBot="1" x14ac:dyDescent="0.3">
      <c r="A1121" s="42" t="str">
        <f t="shared" si="55"/>
        <v>nicht anzeigen</v>
      </c>
      <c r="B1121" s="44" t="str">
        <f>A1082</f>
        <v>nicht anzeigen</v>
      </c>
      <c r="C1121" s="9"/>
      <c r="D1121" s="10"/>
      <c r="E1121" s="10"/>
      <c r="F1121" s="10"/>
    </row>
    <row r="1122" spans="1:7" ht="21.75" thickBot="1" x14ac:dyDescent="0.3">
      <c r="A1122" s="50" t="s">
        <v>213</v>
      </c>
      <c r="B1122" s="42" t="str">
        <f>A1122</f>
        <v>S_II; HHLO_alle</v>
      </c>
      <c r="C1122" s="57">
        <v>65</v>
      </c>
      <c r="D1122" s="169" t="s">
        <v>477</v>
      </c>
      <c r="E1122" s="168"/>
      <c r="F1122" s="168"/>
      <c r="G1122" s="89"/>
    </row>
    <row r="1123" spans="1:7" ht="17.25" thickTop="1" thickBot="1" x14ac:dyDescent="0.3">
      <c r="A1123" s="113" t="str">
        <f>A1122</f>
        <v>S_II; HHLO_alle</v>
      </c>
      <c r="B1123" s="42" t="str">
        <f>B1122</f>
        <v>S_II; HHLO_alle</v>
      </c>
      <c r="C1123" s="9"/>
      <c r="D1123" s="11"/>
      <c r="E1123" s="12"/>
      <c r="F1123" s="12"/>
      <c r="G1123" s="19" t="s">
        <v>51</v>
      </c>
    </row>
    <row r="1124" spans="1:7" ht="64.5" thickTop="1" thickBot="1" x14ac:dyDescent="0.3">
      <c r="A1124" s="42" t="str">
        <f t="shared" ref="A1124:B1150" si="56">A1123</f>
        <v>S_II; HHLO_alle</v>
      </c>
      <c r="B1124" s="48" t="s">
        <v>213</v>
      </c>
      <c r="C1124" s="58" t="str">
        <f>CONCATENATE(C1122,".",1)</f>
        <v>65.1</v>
      </c>
      <c r="D1124" s="58"/>
      <c r="E1124" s="18" t="s">
        <v>629</v>
      </c>
      <c r="F1124" s="117" t="str">
        <f>CONCATENATE(ROUND(F1137/1680,2)," VBÄ")</f>
        <v>0 VBÄ</v>
      </c>
      <c r="G1124" s="14"/>
    </row>
    <row r="1125" spans="1:7" x14ac:dyDescent="0.25">
      <c r="A1125" s="42" t="str">
        <f t="shared" si="56"/>
        <v>S_II; HHLO_alle</v>
      </c>
      <c r="B1125" s="43" t="str">
        <f>IF(E1125="",Listen!$I$7,B1124)</f>
        <v>S_II; HHLO_alle</v>
      </c>
      <c r="C1125" s="8"/>
      <c r="D1125" s="59"/>
      <c r="E1125" s="166" t="s">
        <v>24</v>
      </c>
      <c r="F1125" s="167" t="s">
        <v>596</v>
      </c>
      <c r="G1125" s="32"/>
    </row>
    <row r="1126" spans="1:7" x14ac:dyDescent="0.25">
      <c r="A1126" s="113" t="str">
        <f t="shared" si="56"/>
        <v>S_II; HHLO_alle</v>
      </c>
      <c r="B1126" s="114" t="str">
        <f>IF(E1126="",Listen!$I$7,B1125)</f>
        <v>S_II; HHLO_alle</v>
      </c>
      <c r="C1126" s="115"/>
      <c r="D1126" s="134"/>
      <c r="E1126" s="112" t="s">
        <v>598</v>
      </c>
      <c r="F1126" s="117" t="s">
        <v>597</v>
      </c>
      <c r="G1126" s="119"/>
    </row>
    <row r="1127" spans="1:7" x14ac:dyDescent="0.25">
      <c r="A1127" s="42" t="str">
        <f t="shared" si="56"/>
        <v>S_II; HHLO_alle</v>
      </c>
      <c r="B1127" s="43" t="s">
        <v>213</v>
      </c>
      <c r="C1127" s="60" t="str">
        <f>CONCATENATE(C1124,".",1)</f>
        <v>65.1.1</v>
      </c>
      <c r="D1127" s="180">
        <v>1</v>
      </c>
      <c r="E1127" s="15" t="s">
        <v>305</v>
      </c>
      <c r="F1127" s="100" t="s">
        <v>620</v>
      </c>
      <c r="G1127" s="120" t="s">
        <v>202</v>
      </c>
    </row>
    <row r="1128" spans="1:7" x14ac:dyDescent="0.25">
      <c r="A1128" s="42" t="str">
        <f t="shared" si="56"/>
        <v>S_II; HHLO_alle</v>
      </c>
      <c r="B1128" s="43" t="s">
        <v>213</v>
      </c>
      <c r="C1128" s="60" t="str">
        <f>CONCATENATE(C1124,".",2)</f>
        <v>65.1.2</v>
      </c>
      <c r="D1128" s="180">
        <v>2</v>
      </c>
      <c r="E1128" s="16" t="s">
        <v>27</v>
      </c>
      <c r="F1128" s="100" t="s">
        <v>620</v>
      </c>
      <c r="G1128" s="120" t="s">
        <v>29</v>
      </c>
    </row>
    <row r="1129" spans="1:7" x14ac:dyDescent="0.25">
      <c r="A1129" s="42" t="str">
        <f t="shared" si="56"/>
        <v>S_II; HHLO_alle</v>
      </c>
      <c r="B1129" s="43" t="s">
        <v>213</v>
      </c>
      <c r="C1129" s="60" t="str">
        <f>CONCATENATE(C1124,".",3)</f>
        <v>65.1.3</v>
      </c>
      <c r="D1129" s="180">
        <v>3</v>
      </c>
      <c r="E1129" s="15" t="s">
        <v>25</v>
      </c>
      <c r="F1129" s="100" t="s">
        <v>620</v>
      </c>
      <c r="G1129" s="120" t="s">
        <v>29</v>
      </c>
    </row>
    <row r="1130" spans="1:7" x14ac:dyDescent="0.25">
      <c r="A1130" s="42" t="str">
        <f t="shared" si="56"/>
        <v>S_II; HHLO_alle</v>
      </c>
      <c r="B1130" s="43" t="s">
        <v>213</v>
      </c>
      <c r="C1130" s="60" t="str">
        <f>CONCATENATE(C1124,".",4)</f>
        <v>65.1.4</v>
      </c>
      <c r="D1130" s="180">
        <v>4</v>
      </c>
      <c r="E1130" s="15" t="s">
        <v>26</v>
      </c>
      <c r="F1130" s="100" t="s">
        <v>620</v>
      </c>
      <c r="G1130" s="120" t="s">
        <v>29</v>
      </c>
    </row>
    <row r="1131" spans="1:7" hidden="1" x14ac:dyDescent="0.25">
      <c r="A1131" s="42" t="str">
        <f t="shared" si="56"/>
        <v>S_II; HHLO_alle</v>
      </c>
      <c r="B1131" s="43" t="s">
        <v>215</v>
      </c>
      <c r="C1131" s="60" t="str">
        <f>CONCATENATE(C1124,".",5)</f>
        <v>65.1.5</v>
      </c>
      <c r="D1131" s="180">
        <v>5</v>
      </c>
      <c r="E1131" s="15"/>
      <c r="F1131" s="100" t="s">
        <v>620</v>
      </c>
      <c r="G1131" s="120"/>
    </row>
    <row r="1132" spans="1:7" hidden="1" x14ac:dyDescent="0.25">
      <c r="A1132" s="42" t="str">
        <f t="shared" si="56"/>
        <v>S_II; HHLO_alle</v>
      </c>
      <c r="B1132" s="43" t="s">
        <v>215</v>
      </c>
      <c r="C1132" s="60" t="str">
        <f>CONCATENATE(C1124,".",6)</f>
        <v>65.1.6</v>
      </c>
      <c r="D1132" s="180">
        <v>6</v>
      </c>
      <c r="E1132" s="15"/>
      <c r="F1132" s="100" t="s">
        <v>620</v>
      </c>
      <c r="G1132" s="120"/>
    </row>
    <row r="1133" spans="1:7" hidden="1" x14ac:dyDescent="0.25">
      <c r="A1133" s="42" t="str">
        <f t="shared" si="56"/>
        <v>S_II; HHLO_alle</v>
      </c>
      <c r="B1133" s="43" t="s">
        <v>215</v>
      </c>
      <c r="C1133" s="60" t="str">
        <f>CONCATENATE(C1124,".",7)</f>
        <v>65.1.7</v>
      </c>
      <c r="D1133" s="180">
        <v>7</v>
      </c>
      <c r="E1133" s="15"/>
      <c r="F1133" s="100" t="s">
        <v>620</v>
      </c>
      <c r="G1133" s="120"/>
    </row>
    <row r="1134" spans="1:7" hidden="1" x14ac:dyDescent="0.25">
      <c r="A1134" s="42" t="str">
        <f t="shared" si="56"/>
        <v>S_II; HHLO_alle</v>
      </c>
      <c r="B1134" s="43" t="s">
        <v>215</v>
      </c>
      <c r="C1134" s="60" t="str">
        <f>CONCATENATE(C1124,".",8)</f>
        <v>65.1.8</v>
      </c>
      <c r="D1134" s="180">
        <v>8</v>
      </c>
      <c r="E1134" s="15"/>
      <c r="F1134" s="100" t="s">
        <v>620</v>
      </c>
      <c r="G1134" s="120"/>
    </row>
    <row r="1135" spans="1:7" hidden="1" x14ac:dyDescent="0.25">
      <c r="A1135" s="42" t="str">
        <f>A1134</f>
        <v>S_II; HHLO_alle</v>
      </c>
      <c r="B1135" s="43" t="s">
        <v>215</v>
      </c>
      <c r="C1135" s="60" t="str">
        <f>CONCATENATE(C1124,".",9)</f>
        <v>65.1.9</v>
      </c>
      <c r="D1135" s="180">
        <v>9</v>
      </c>
      <c r="E1135" s="15"/>
      <c r="F1135" s="100" t="s">
        <v>620</v>
      </c>
      <c r="G1135" s="120"/>
    </row>
    <row r="1136" spans="1:7" hidden="1" x14ac:dyDescent="0.25">
      <c r="A1136" s="42" t="str">
        <f t="shared" si="56"/>
        <v>S_II; HHLO_alle</v>
      </c>
      <c r="B1136" s="43" t="s">
        <v>215</v>
      </c>
      <c r="C1136" s="60" t="str">
        <f>CONCATENATE(C1124,".",10)</f>
        <v>65.1.10</v>
      </c>
      <c r="D1136" s="180">
        <v>10</v>
      </c>
      <c r="E1136" s="33"/>
      <c r="F1136" s="100" t="s">
        <v>620</v>
      </c>
      <c r="G1136" s="120"/>
    </row>
    <row r="1137" spans="1:7" x14ac:dyDescent="0.25">
      <c r="A1137" s="113" t="str">
        <f t="shared" si="56"/>
        <v>S_II; HHLO_alle</v>
      </c>
      <c r="B1137" s="114" t="str">
        <f>B1124</f>
        <v>S_II; HHLO_alle</v>
      </c>
      <c r="C1137" s="115"/>
      <c r="D1137" s="29"/>
      <c r="E1137" s="125" t="s">
        <v>523</v>
      </c>
      <c r="F1137" s="126">
        <f>SUM(F1127:F1136)</f>
        <v>0</v>
      </c>
      <c r="G1137" s="30"/>
    </row>
    <row r="1138" spans="1:7" hidden="1" x14ac:dyDescent="0.25">
      <c r="A1138" s="42" t="str">
        <f t="shared" si="56"/>
        <v>S_II; HHLO_alle</v>
      </c>
      <c r="B1138" s="46" t="str">
        <f>IF(OR(B1124=Listen!$I$5,B1124=Listen!$I$3), Listen!$I$5, IF(OR(B1124=Listen!$I$6, B1124=Listen!$I$4), Listen!$I$6, Listen!$I$7))</f>
        <v>S_II</v>
      </c>
      <c r="C1138" s="9"/>
      <c r="D1138" s="30"/>
      <c r="E1138" s="164" t="s">
        <v>35</v>
      </c>
      <c r="F1138" s="165" t="s">
        <v>49</v>
      </c>
    </row>
    <row r="1139" spans="1:7" hidden="1" x14ac:dyDescent="0.25">
      <c r="A1139" s="42" t="str">
        <f t="shared" si="56"/>
        <v>S_II; HHLO_alle</v>
      </c>
      <c r="B1139" s="46" t="str">
        <f>IF(OR(B1125=Listen!$I$5,B1125=Listen!$I$3), Listen!$I$5, IF(OR(B1125=Listen!$I$6, B1125=Listen!$I$4), Listen!$I$6, Listen!$I$7))</f>
        <v>S_II</v>
      </c>
      <c r="C1139" s="9"/>
      <c r="D1139" s="28" t="s">
        <v>36</v>
      </c>
      <c r="E1139" s="20" t="s">
        <v>38</v>
      </c>
      <c r="F1139" s="137" t="s">
        <v>621</v>
      </c>
    </row>
    <row r="1140" spans="1:7" hidden="1" x14ac:dyDescent="0.25">
      <c r="A1140" s="42" t="str">
        <f t="shared" si="56"/>
        <v>S_II; HHLO_alle</v>
      </c>
      <c r="B1140" s="46" t="str">
        <f>IF(OR(B1126=Listen!$I$5,B1126=Listen!$I$3), Listen!$I$5, IF(OR(B1126=Listen!$I$6, B1126=Listen!$I$4), Listen!$I$6, Listen!$I$7))</f>
        <v>S_II</v>
      </c>
      <c r="C1140" s="9"/>
      <c r="D1140" s="28" t="s">
        <v>36</v>
      </c>
      <c r="E1140" s="17" t="s">
        <v>39</v>
      </c>
      <c r="F1140" s="137" t="s">
        <v>621</v>
      </c>
    </row>
    <row r="1141" spans="1:7" ht="51" x14ac:dyDescent="0.25">
      <c r="A1141" s="42" t="str">
        <f t="shared" si="56"/>
        <v>S_II; HHLO_alle</v>
      </c>
      <c r="B1141" s="43" t="str">
        <f>B1124</f>
        <v>S_II; HHLO_alle</v>
      </c>
      <c r="C1141" s="9"/>
      <c r="D1141" s="22" t="s">
        <v>622</v>
      </c>
      <c r="E1141" s="6"/>
      <c r="F1141" s="10"/>
    </row>
    <row r="1142" spans="1:7" x14ac:dyDescent="0.25">
      <c r="A1142" s="113" t="str">
        <f t="shared" si="56"/>
        <v>S_II; HHLO_alle</v>
      </c>
      <c r="B1142" s="114" t="str">
        <f>B1124</f>
        <v>S_II; HHLO_alle</v>
      </c>
      <c r="C1142" s="115"/>
      <c r="D1142" s="30"/>
      <c r="E1142" s="30"/>
      <c r="F1142" s="30"/>
      <c r="G1142" s="30"/>
    </row>
    <row r="1143" spans="1:7" ht="15.75" x14ac:dyDescent="0.25">
      <c r="A1143" s="42" t="str">
        <f t="shared" si="56"/>
        <v>S_II; HHLO_alle</v>
      </c>
      <c r="B1143" s="56" t="str">
        <f>IF(B1144&lt;&gt;B1146, IF(AND(B1144&lt;&gt;Listen!I1127,B1146&lt;&gt;Listen!$I$7), CONCATENATE(B1144, "; ", B1146), IF(B1144=Listen!$I$7, B1146, B1144)), B1144)</f>
        <v>nicht anzeigen; HHLO_alle</v>
      </c>
      <c r="C1143" s="58" t="str">
        <f>CONCATENATE(C1122,".",2)</f>
        <v>65.2</v>
      </c>
      <c r="D1143" s="58"/>
      <c r="E1143" s="18" t="s">
        <v>605</v>
      </c>
      <c r="F1143" s="36"/>
    </row>
    <row r="1144" spans="1:7" ht="15.75" hidden="1" thickBot="1" x14ac:dyDescent="0.3">
      <c r="A1144" s="42" t="str">
        <f t="shared" si="56"/>
        <v>S_II; HHLO_alle</v>
      </c>
      <c r="B1144" s="54" t="s">
        <v>215</v>
      </c>
      <c r="C1144" s="58" t="str">
        <f>CONCATENATE(C1122,".",2,".",1)</f>
        <v>65.2.1</v>
      </c>
      <c r="D1144" s="58"/>
      <c r="E1144" s="15" t="s">
        <v>606</v>
      </c>
      <c r="F1144" s="136" t="s">
        <v>44</v>
      </c>
    </row>
    <row r="1145" spans="1:7" hidden="1" x14ac:dyDescent="0.25">
      <c r="A1145" s="42" t="str">
        <f t="shared" si="56"/>
        <v>S_II; HHLO_alle</v>
      </c>
      <c r="B1145" s="51" t="str">
        <f>B1144</f>
        <v>nicht anzeigen</v>
      </c>
      <c r="C1145" s="58" t="str">
        <f>CONCATENATE(C1122,".",2,".",2)</f>
        <v>65.2.2</v>
      </c>
      <c r="D1145" s="58"/>
      <c r="E1145" s="15" t="s">
        <v>607</v>
      </c>
      <c r="F1145" s="136" t="s">
        <v>44</v>
      </c>
    </row>
    <row r="1146" spans="1:7" x14ac:dyDescent="0.25">
      <c r="A1146" s="42" t="str">
        <f t="shared" si="56"/>
        <v>S_II; HHLO_alle</v>
      </c>
      <c r="B1146" s="55" t="str">
        <f>IF(ISERROR(FIND(Listen!$I$2,A1122)),Listen!$I$7,IF(ISERROR(FIND(Listen!$I$2,B1144)),Listen!$I$2,Listen!$I$7))</f>
        <v>HHLO_alle</v>
      </c>
      <c r="C1146" s="58" t="str">
        <f>CONCATENATE(C1122,".",2,".",3)</f>
        <v>65.2.3</v>
      </c>
      <c r="D1146" s="58"/>
      <c r="E1146" s="15" t="s">
        <v>612</v>
      </c>
      <c r="F1146" s="136" t="s">
        <v>44</v>
      </c>
    </row>
    <row r="1147" spans="1:7" ht="51" x14ac:dyDescent="0.25">
      <c r="A1147" s="42" t="str">
        <f t="shared" si="56"/>
        <v>S_II; HHLO_alle</v>
      </c>
      <c r="B1147" s="47" t="str">
        <f>B1143</f>
        <v>nicht anzeigen; HHLO_alle</v>
      </c>
      <c r="C1147" s="9"/>
      <c r="D1147" s="23" t="s">
        <v>316</v>
      </c>
      <c r="E1147" s="7"/>
    </row>
    <row r="1148" spans="1:7" ht="15.75" thickBot="1" x14ac:dyDescent="0.3">
      <c r="A1148" s="113" t="str">
        <f t="shared" si="56"/>
        <v>S_II; HHLO_alle</v>
      </c>
      <c r="B1148" s="123" t="str">
        <f>B1143</f>
        <v>nicht anzeigen; HHLO_alle</v>
      </c>
      <c r="C1148" s="115"/>
      <c r="D1148" s="30"/>
      <c r="E1148" s="124"/>
      <c r="F1148" s="30"/>
      <c r="G1148" s="30"/>
    </row>
    <row r="1149" spans="1:7" ht="80.25" thickBot="1" x14ac:dyDescent="0.3">
      <c r="A1149" s="42" t="str">
        <f>A1148</f>
        <v>S_II; HHLO_alle</v>
      </c>
      <c r="B1149" s="49" t="s">
        <v>212</v>
      </c>
      <c r="C1149" s="58" t="str">
        <f>CONCATENATE(C1122,".",3,)</f>
        <v>65.3</v>
      </c>
      <c r="D1149" s="58"/>
      <c r="E1149" s="122" t="s">
        <v>688</v>
      </c>
      <c r="F1149" s="73"/>
      <c r="G1149" s="14" t="str">
        <f>CONCATENATE(COUNTIF(G1151:G1160,Listen!$C$3)+COUNTIF(G1151:G1160,Listen!$C$4)+COUNTIF(G1151:G1160,Listen!$C$5)," bewertete Maßnahmen")</f>
        <v>0 bewertete Maßnahmen</v>
      </c>
    </row>
    <row r="1150" spans="1:7" ht="27.75" x14ac:dyDescent="0.25">
      <c r="A1150" s="42" t="str">
        <f t="shared" si="56"/>
        <v>S_II; HHLO_alle</v>
      </c>
      <c r="B1150" s="45" t="str">
        <f t="shared" si="56"/>
        <v>HHLO_alle</v>
      </c>
      <c r="C1150" s="9"/>
      <c r="D1150" s="58"/>
      <c r="E1150" s="25" t="s">
        <v>55</v>
      </c>
      <c r="F1150" s="25" t="s">
        <v>528</v>
      </c>
      <c r="G1150" s="118" t="s">
        <v>609</v>
      </c>
    </row>
    <row r="1151" spans="1:7" ht="24" x14ac:dyDescent="0.25">
      <c r="A1151" s="42" t="str">
        <f>A1150</f>
        <v>S_II; HHLO_alle</v>
      </c>
      <c r="B1151" s="45" t="str">
        <f>B1150</f>
        <v>HHLO_alle</v>
      </c>
      <c r="C1151" s="111"/>
      <c r="D1151" s="121" t="s">
        <v>594</v>
      </c>
      <c r="E1151" s="7" t="s">
        <v>604</v>
      </c>
      <c r="F1151" s="135" t="s">
        <v>44</v>
      </c>
      <c r="G1151" s="135" t="s">
        <v>44</v>
      </c>
    </row>
    <row r="1152" spans="1:7" ht="24" x14ac:dyDescent="0.25">
      <c r="A1152" s="42" t="str">
        <f t="shared" ref="A1152:B1161" si="57">A1151</f>
        <v>S_II; HHLO_alle</v>
      </c>
      <c r="B1152" s="45" t="str">
        <f t="shared" si="57"/>
        <v>HHLO_alle</v>
      </c>
      <c r="C1152" s="111"/>
      <c r="D1152" s="121" t="s">
        <v>594</v>
      </c>
      <c r="E1152" s="7" t="s">
        <v>603</v>
      </c>
      <c r="F1152" s="135"/>
      <c r="G1152" s="135"/>
    </row>
    <row r="1153" spans="1:7" x14ac:dyDescent="0.25">
      <c r="A1153" s="42" t="str">
        <f t="shared" si="57"/>
        <v>S_II; HHLO_alle</v>
      </c>
      <c r="B1153" s="45" t="str">
        <f t="shared" si="57"/>
        <v>HHLO_alle</v>
      </c>
      <c r="C1153" s="8"/>
      <c r="D1153" s="58"/>
      <c r="E1153" s="7"/>
      <c r="F1153" s="135"/>
      <c r="G1153" s="135"/>
    </row>
    <row r="1154" spans="1:7" x14ac:dyDescent="0.25">
      <c r="A1154" s="42" t="str">
        <f t="shared" si="57"/>
        <v>S_II; HHLO_alle</v>
      </c>
      <c r="B1154" s="45" t="str">
        <f t="shared" si="57"/>
        <v>HHLO_alle</v>
      </c>
      <c r="C1154" s="8"/>
      <c r="D1154" s="58"/>
      <c r="E1154" s="7"/>
      <c r="F1154" s="135"/>
      <c r="G1154" s="135"/>
    </row>
    <row r="1155" spans="1:7" x14ac:dyDescent="0.25">
      <c r="A1155" s="42" t="str">
        <f t="shared" si="57"/>
        <v>S_II; HHLO_alle</v>
      </c>
      <c r="B1155" s="45" t="str">
        <f t="shared" si="57"/>
        <v>HHLO_alle</v>
      </c>
      <c r="C1155" s="8"/>
      <c r="D1155" s="58"/>
      <c r="E1155" s="7"/>
      <c r="F1155" s="135"/>
      <c r="G1155" s="135"/>
    </row>
    <row r="1156" spans="1:7" x14ac:dyDescent="0.25">
      <c r="A1156" s="42" t="str">
        <f t="shared" si="57"/>
        <v>S_II; HHLO_alle</v>
      </c>
      <c r="B1156" s="45" t="str">
        <f t="shared" si="57"/>
        <v>HHLO_alle</v>
      </c>
      <c r="C1156" s="8"/>
      <c r="D1156" s="58"/>
      <c r="E1156" s="7"/>
      <c r="F1156" s="135"/>
      <c r="G1156" s="135"/>
    </row>
    <row r="1157" spans="1:7" x14ac:dyDescent="0.25">
      <c r="A1157" s="42" t="str">
        <f t="shared" si="57"/>
        <v>S_II; HHLO_alle</v>
      </c>
      <c r="B1157" s="45" t="str">
        <f t="shared" si="57"/>
        <v>HHLO_alle</v>
      </c>
      <c r="C1157" s="8"/>
      <c r="D1157" s="58"/>
      <c r="E1157" s="7"/>
      <c r="F1157" s="135"/>
      <c r="G1157" s="135"/>
    </row>
    <row r="1158" spans="1:7" x14ac:dyDescent="0.25">
      <c r="A1158" s="42" t="str">
        <f t="shared" si="57"/>
        <v>S_II; HHLO_alle</v>
      </c>
      <c r="B1158" s="45" t="str">
        <f t="shared" si="57"/>
        <v>HHLO_alle</v>
      </c>
      <c r="C1158" s="8"/>
      <c r="D1158" s="58"/>
      <c r="E1158" s="7"/>
      <c r="F1158" s="135"/>
      <c r="G1158" s="135"/>
    </row>
    <row r="1159" spans="1:7" x14ac:dyDescent="0.25">
      <c r="A1159" s="42" t="str">
        <f t="shared" si="57"/>
        <v>S_II; HHLO_alle</v>
      </c>
      <c r="B1159" s="45" t="str">
        <f t="shared" si="57"/>
        <v>HHLO_alle</v>
      </c>
      <c r="C1159" s="8"/>
      <c r="D1159" s="58"/>
      <c r="E1159" s="7"/>
      <c r="F1159" s="135"/>
      <c r="G1159" s="135"/>
    </row>
    <row r="1160" spans="1:7" x14ac:dyDescent="0.25">
      <c r="A1160" s="42" t="str">
        <f t="shared" si="57"/>
        <v>S_II; HHLO_alle</v>
      </c>
      <c r="B1160" s="45" t="str">
        <f t="shared" si="57"/>
        <v>HHLO_alle</v>
      </c>
      <c r="C1160" s="8"/>
      <c r="D1160" s="58"/>
      <c r="E1160" s="7"/>
      <c r="F1160" s="135"/>
      <c r="G1160" s="135"/>
    </row>
    <row r="1161" spans="1:7" ht="15.75" thickBot="1" x14ac:dyDescent="0.3">
      <c r="A1161" s="42" t="str">
        <f t="shared" si="57"/>
        <v>S_II; HHLO_alle</v>
      </c>
      <c r="B1161" s="44" t="str">
        <f>A1122</f>
        <v>S_II; HHLO_alle</v>
      </c>
      <c r="C1161" s="9"/>
      <c r="D1161" s="10"/>
      <c r="E1161" s="10"/>
      <c r="F1161" s="10"/>
    </row>
    <row r="1162" spans="1:7" ht="21.75" thickBot="1" x14ac:dyDescent="0.3">
      <c r="A1162" s="50" t="s">
        <v>213</v>
      </c>
      <c r="B1162" s="42" t="str">
        <f>A1162</f>
        <v>S_II; HHLO_alle</v>
      </c>
      <c r="C1162" s="57">
        <v>67</v>
      </c>
      <c r="D1162" s="169" t="s">
        <v>463</v>
      </c>
      <c r="E1162" s="168"/>
      <c r="F1162" s="168"/>
      <c r="G1162" s="89"/>
    </row>
    <row r="1163" spans="1:7" ht="17.25" thickTop="1" thickBot="1" x14ac:dyDescent="0.3">
      <c r="A1163" s="113" t="str">
        <f>A1162</f>
        <v>S_II; HHLO_alle</v>
      </c>
      <c r="B1163" s="42" t="str">
        <f>B1162</f>
        <v>S_II; HHLO_alle</v>
      </c>
      <c r="C1163" s="9"/>
      <c r="D1163" s="11"/>
      <c r="E1163" s="12"/>
      <c r="F1163" s="12"/>
      <c r="G1163" s="19" t="s">
        <v>51</v>
      </c>
    </row>
    <row r="1164" spans="1:7" ht="64.5" thickTop="1" thickBot="1" x14ac:dyDescent="0.3">
      <c r="A1164" s="42" t="str">
        <f t="shared" ref="A1164:B1190" si="58">A1163</f>
        <v>S_II; HHLO_alle</v>
      </c>
      <c r="B1164" s="48" t="s">
        <v>213</v>
      </c>
      <c r="C1164" s="58" t="str">
        <f>CONCATENATE(C1162,".",1)</f>
        <v>67.1</v>
      </c>
      <c r="D1164" s="58"/>
      <c r="E1164" s="18" t="s">
        <v>630</v>
      </c>
      <c r="F1164" s="117" t="str">
        <f>CONCATENATE(ROUND(F1177/1680,2)," VBÄ")</f>
        <v>0 VBÄ</v>
      </c>
      <c r="G1164" s="14"/>
    </row>
    <row r="1165" spans="1:7" x14ac:dyDescent="0.25">
      <c r="A1165" s="42" t="str">
        <f t="shared" si="58"/>
        <v>S_II; HHLO_alle</v>
      </c>
      <c r="B1165" s="43" t="str">
        <f>IF(E1165="",Listen!$I$7,B1164)</f>
        <v>S_II; HHLO_alle</v>
      </c>
      <c r="C1165" s="8"/>
      <c r="D1165" s="59"/>
      <c r="E1165" s="166" t="s">
        <v>24</v>
      </c>
      <c r="F1165" s="167" t="s">
        <v>596</v>
      </c>
      <c r="G1165" s="32"/>
    </row>
    <row r="1166" spans="1:7" x14ac:dyDescent="0.25">
      <c r="A1166" s="113" t="str">
        <f t="shared" si="58"/>
        <v>S_II; HHLO_alle</v>
      </c>
      <c r="B1166" s="114" t="str">
        <f>IF(E1166="",Listen!$I$7,B1165)</f>
        <v>S_II; HHLO_alle</v>
      </c>
      <c r="C1166" s="115"/>
      <c r="D1166" s="134"/>
      <c r="E1166" s="112" t="s">
        <v>598</v>
      </c>
      <c r="F1166" s="117" t="s">
        <v>597</v>
      </c>
      <c r="G1166" s="119"/>
    </row>
    <row r="1167" spans="1:7" x14ac:dyDescent="0.25">
      <c r="A1167" s="42" t="str">
        <f t="shared" si="58"/>
        <v>S_II; HHLO_alle</v>
      </c>
      <c r="B1167" s="43" t="s">
        <v>212</v>
      </c>
      <c r="C1167" s="60" t="str">
        <f>CONCATENATE(C1164,".",1)</f>
        <v>67.1.1</v>
      </c>
      <c r="D1167" s="180">
        <v>1</v>
      </c>
      <c r="E1167" s="15" t="s">
        <v>383</v>
      </c>
      <c r="F1167" s="100" t="s">
        <v>620</v>
      </c>
      <c r="G1167" s="120" t="s">
        <v>29</v>
      </c>
    </row>
    <row r="1168" spans="1:7" x14ac:dyDescent="0.25">
      <c r="A1168" s="42" t="str">
        <f t="shared" si="58"/>
        <v>S_II; HHLO_alle</v>
      </c>
      <c r="B1168" s="43" t="s">
        <v>212</v>
      </c>
      <c r="C1168" s="60" t="str">
        <f>CONCATENATE(C1164,".",2)</f>
        <v>67.1.2</v>
      </c>
      <c r="D1168" s="180">
        <v>2</v>
      </c>
      <c r="E1168" s="16" t="s">
        <v>357</v>
      </c>
      <c r="F1168" s="100" t="s">
        <v>620</v>
      </c>
      <c r="G1168" s="120" t="s">
        <v>29</v>
      </c>
    </row>
    <row r="1169" spans="1:7" x14ac:dyDescent="0.25">
      <c r="A1169" s="42" t="str">
        <f t="shared" si="58"/>
        <v>S_II; HHLO_alle</v>
      </c>
      <c r="B1169" s="43" t="s">
        <v>212</v>
      </c>
      <c r="C1169" s="60" t="str">
        <f>CONCATENATE(C1164,".",3)</f>
        <v>67.1.3</v>
      </c>
      <c r="D1169" s="180">
        <v>3</v>
      </c>
      <c r="E1169" s="15" t="s">
        <v>25</v>
      </c>
      <c r="F1169" s="100" t="s">
        <v>620</v>
      </c>
      <c r="G1169" s="120" t="s">
        <v>29</v>
      </c>
    </row>
    <row r="1170" spans="1:7" ht="30" x14ac:dyDescent="0.25">
      <c r="A1170" s="42" t="str">
        <f t="shared" si="58"/>
        <v>S_II; HHLO_alle</v>
      </c>
      <c r="B1170" s="43" t="s">
        <v>212</v>
      </c>
      <c r="C1170" s="60" t="str">
        <f>CONCATENATE(C1164,".",4)</f>
        <v>67.1.4</v>
      </c>
      <c r="D1170" s="180">
        <v>4</v>
      </c>
      <c r="E1170" s="15" t="s">
        <v>457</v>
      </c>
      <c r="F1170" s="100" t="s">
        <v>620</v>
      </c>
      <c r="G1170" s="120" t="s">
        <v>29</v>
      </c>
    </row>
    <row r="1171" spans="1:7" hidden="1" x14ac:dyDescent="0.25">
      <c r="A1171" s="42" t="str">
        <f t="shared" si="58"/>
        <v>S_II; HHLO_alle</v>
      </c>
      <c r="B1171" s="43" t="s">
        <v>201</v>
      </c>
      <c r="C1171" s="60" t="str">
        <f>CONCATENATE(C1164,".",5)</f>
        <v>67.1.5</v>
      </c>
      <c r="D1171" s="180">
        <v>5</v>
      </c>
      <c r="E1171" s="15" t="s">
        <v>359</v>
      </c>
      <c r="F1171" s="100" t="s">
        <v>620</v>
      </c>
      <c r="G1171" s="120" t="s">
        <v>202</v>
      </c>
    </row>
    <row r="1172" spans="1:7" hidden="1" x14ac:dyDescent="0.25">
      <c r="A1172" s="42" t="str">
        <f t="shared" si="58"/>
        <v>S_II; HHLO_alle</v>
      </c>
      <c r="B1172" s="43" t="s">
        <v>201</v>
      </c>
      <c r="C1172" s="60" t="str">
        <f>CONCATENATE(C1164,".",6)</f>
        <v>67.1.6</v>
      </c>
      <c r="D1172" s="180">
        <v>6</v>
      </c>
      <c r="E1172" s="15" t="s">
        <v>317</v>
      </c>
      <c r="F1172" s="100" t="s">
        <v>620</v>
      </c>
      <c r="G1172" s="120" t="s">
        <v>29</v>
      </c>
    </row>
    <row r="1173" spans="1:7" hidden="1" x14ac:dyDescent="0.25">
      <c r="A1173" s="42" t="str">
        <f t="shared" si="58"/>
        <v>S_II; HHLO_alle</v>
      </c>
      <c r="B1173" s="43" t="s">
        <v>201</v>
      </c>
      <c r="C1173" s="60" t="str">
        <f>CONCATENATE(C1164,".",7)</f>
        <v>67.1.7</v>
      </c>
      <c r="D1173" s="180">
        <v>7</v>
      </c>
      <c r="E1173" s="15" t="s">
        <v>356</v>
      </c>
      <c r="F1173" s="100" t="s">
        <v>620</v>
      </c>
      <c r="G1173" s="120" t="s">
        <v>29</v>
      </c>
    </row>
    <row r="1174" spans="1:7" hidden="1" x14ac:dyDescent="0.25">
      <c r="A1174" s="42" t="str">
        <f t="shared" si="58"/>
        <v>S_II; HHLO_alle</v>
      </c>
      <c r="B1174" s="43" t="s">
        <v>215</v>
      </c>
      <c r="C1174" s="60" t="str">
        <f>CONCATENATE(C1164,".",8)</f>
        <v>67.1.8</v>
      </c>
      <c r="D1174" s="180">
        <v>8</v>
      </c>
      <c r="E1174" s="15"/>
      <c r="F1174" s="100" t="s">
        <v>620</v>
      </c>
      <c r="G1174" s="120"/>
    </row>
    <row r="1175" spans="1:7" hidden="1" x14ac:dyDescent="0.25">
      <c r="A1175" s="42" t="str">
        <f>A1174</f>
        <v>S_II; HHLO_alle</v>
      </c>
      <c r="B1175" s="43" t="s">
        <v>215</v>
      </c>
      <c r="C1175" s="60" t="str">
        <f>CONCATENATE(C1164,".",9)</f>
        <v>67.1.9</v>
      </c>
      <c r="D1175" s="180">
        <v>9</v>
      </c>
      <c r="E1175" s="15"/>
      <c r="F1175" s="100" t="s">
        <v>620</v>
      </c>
      <c r="G1175" s="120"/>
    </row>
    <row r="1176" spans="1:7" hidden="1" x14ac:dyDescent="0.25">
      <c r="A1176" s="42" t="str">
        <f t="shared" si="58"/>
        <v>S_II; HHLO_alle</v>
      </c>
      <c r="B1176" s="43" t="s">
        <v>215</v>
      </c>
      <c r="C1176" s="60" t="str">
        <f>CONCATENATE(C1164,".",10)</f>
        <v>67.1.10</v>
      </c>
      <c r="D1176" s="180">
        <v>10</v>
      </c>
      <c r="E1176" s="33"/>
      <c r="F1176" s="100" t="s">
        <v>620</v>
      </c>
      <c r="G1176" s="120"/>
    </row>
    <row r="1177" spans="1:7" x14ac:dyDescent="0.25">
      <c r="A1177" s="113" t="str">
        <f t="shared" si="58"/>
        <v>S_II; HHLO_alle</v>
      </c>
      <c r="B1177" s="114" t="str">
        <f>B1164</f>
        <v>S_II; HHLO_alle</v>
      </c>
      <c r="C1177" s="115"/>
      <c r="D1177" s="29"/>
      <c r="E1177" s="125" t="s">
        <v>523</v>
      </c>
      <c r="F1177" s="126">
        <f>SUM(F1167:F1176)</f>
        <v>0</v>
      </c>
      <c r="G1177" s="30"/>
    </row>
    <row r="1178" spans="1:7" hidden="1" x14ac:dyDescent="0.25">
      <c r="A1178" s="42" t="str">
        <f t="shared" si="58"/>
        <v>S_II; HHLO_alle</v>
      </c>
      <c r="B1178" s="46" t="str">
        <f>IF(OR(B1164=Listen!$I$5,B1164=Listen!$I$3), Listen!$I$5, IF(OR(B1164=Listen!$I$6, B1164=Listen!$I$4), Listen!$I$6, Listen!$I$7))</f>
        <v>S_II</v>
      </c>
      <c r="C1178" s="9"/>
      <c r="D1178" s="30"/>
      <c r="E1178" s="164" t="s">
        <v>35</v>
      </c>
      <c r="F1178" s="165" t="s">
        <v>49</v>
      </c>
    </row>
    <row r="1179" spans="1:7" hidden="1" x14ac:dyDescent="0.25">
      <c r="A1179" s="42" t="str">
        <f t="shared" si="58"/>
        <v>S_II; HHLO_alle</v>
      </c>
      <c r="B1179" s="46" t="str">
        <f>IF(OR(B1165=Listen!$I$5,B1165=Listen!$I$3), Listen!$I$5, IF(OR(B1165=Listen!$I$6, B1165=Listen!$I$4), Listen!$I$6, Listen!$I$7))</f>
        <v>S_II</v>
      </c>
      <c r="C1179" s="9"/>
      <c r="D1179" s="28" t="s">
        <v>36</v>
      </c>
      <c r="E1179" s="20" t="s">
        <v>38</v>
      </c>
      <c r="F1179" s="137" t="s">
        <v>621</v>
      </c>
    </row>
    <row r="1180" spans="1:7" hidden="1" x14ac:dyDescent="0.25">
      <c r="A1180" s="42" t="str">
        <f t="shared" si="58"/>
        <v>S_II; HHLO_alle</v>
      </c>
      <c r="B1180" s="46" t="str">
        <f>IF(OR(B1166=Listen!$I$5,B1166=Listen!$I$3), Listen!$I$5, IF(OR(B1166=Listen!$I$6, B1166=Listen!$I$4), Listen!$I$6, Listen!$I$7))</f>
        <v>S_II</v>
      </c>
      <c r="C1180" s="9"/>
      <c r="D1180" s="28" t="s">
        <v>36</v>
      </c>
      <c r="E1180" s="17" t="s">
        <v>39</v>
      </c>
      <c r="F1180" s="137" t="s">
        <v>621</v>
      </c>
    </row>
    <row r="1181" spans="1:7" ht="51" x14ac:dyDescent="0.25">
      <c r="A1181" s="42" t="str">
        <f t="shared" si="58"/>
        <v>S_II; HHLO_alle</v>
      </c>
      <c r="B1181" s="43" t="str">
        <f>B1164</f>
        <v>S_II; HHLO_alle</v>
      </c>
      <c r="C1181" s="9"/>
      <c r="D1181" s="22" t="s">
        <v>622</v>
      </c>
      <c r="E1181" s="6"/>
      <c r="F1181" s="10"/>
    </row>
    <row r="1182" spans="1:7" x14ac:dyDescent="0.25">
      <c r="A1182" s="113" t="str">
        <f t="shared" si="58"/>
        <v>S_II; HHLO_alle</v>
      </c>
      <c r="B1182" s="114" t="str">
        <f>B1164</f>
        <v>S_II; HHLO_alle</v>
      </c>
      <c r="C1182" s="115"/>
      <c r="D1182" s="30"/>
      <c r="E1182" s="30"/>
      <c r="F1182" s="30"/>
      <c r="G1182" s="30"/>
    </row>
    <row r="1183" spans="1:7" ht="15.75" x14ac:dyDescent="0.25">
      <c r="A1183" s="42" t="str">
        <f t="shared" si="58"/>
        <v>S_II; HHLO_alle</v>
      </c>
      <c r="B1183" s="56" t="str">
        <f>IF(B1184&lt;&gt;B1186, IF(AND(B1184&lt;&gt;Listen!I1167,B1186&lt;&gt;Listen!$I$7), CONCATENATE(B1184, "; ", B1186), IF(B1184=Listen!$I$7, B1186, B1184)), B1184)</f>
        <v>nicht anzeigen; HHLO_alle</v>
      </c>
      <c r="C1183" s="58" t="str">
        <f>CONCATENATE(C1162,".",2)</f>
        <v>67.2</v>
      </c>
      <c r="D1183" s="58"/>
      <c r="E1183" s="18" t="s">
        <v>605</v>
      </c>
      <c r="F1183" s="36"/>
    </row>
    <row r="1184" spans="1:7" ht="15.75" hidden="1" thickBot="1" x14ac:dyDescent="0.3">
      <c r="A1184" s="42" t="str">
        <f t="shared" si="58"/>
        <v>S_II; HHLO_alle</v>
      </c>
      <c r="B1184" s="54" t="s">
        <v>215</v>
      </c>
      <c r="C1184" s="58" t="str">
        <f>CONCATENATE(C1162,".",2,".",1)</f>
        <v>67.2.1</v>
      </c>
      <c r="D1184" s="58"/>
      <c r="E1184" s="15" t="s">
        <v>606</v>
      </c>
      <c r="F1184" s="136" t="s">
        <v>44</v>
      </c>
    </row>
    <row r="1185" spans="1:7" hidden="1" x14ac:dyDescent="0.25">
      <c r="A1185" s="42" t="str">
        <f t="shared" si="58"/>
        <v>S_II; HHLO_alle</v>
      </c>
      <c r="B1185" s="51" t="str">
        <f>B1184</f>
        <v>nicht anzeigen</v>
      </c>
      <c r="C1185" s="58" t="str">
        <f>CONCATENATE(C1162,".",2,".",2)</f>
        <v>67.2.2</v>
      </c>
      <c r="D1185" s="58"/>
      <c r="E1185" s="15" t="s">
        <v>607</v>
      </c>
      <c r="F1185" s="136" t="s">
        <v>44</v>
      </c>
    </row>
    <row r="1186" spans="1:7" x14ac:dyDescent="0.25">
      <c r="A1186" s="42" t="str">
        <f t="shared" si="58"/>
        <v>S_II; HHLO_alle</v>
      </c>
      <c r="B1186" s="55" t="str">
        <f>IF(ISERROR(FIND(Listen!$I$2,A1162)),Listen!$I$7,IF(ISERROR(FIND(Listen!$I$2,B1184)),Listen!$I$2,Listen!$I$7))</f>
        <v>HHLO_alle</v>
      </c>
      <c r="C1186" s="58" t="str">
        <f>CONCATENATE(C1162,".",2,".",3)</f>
        <v>67.2.3</v>
      </c>
      <c r="D1186" s="58"/>
      <c r="E1186" s="15" t="s">
        <v>612</v>
      </c>
      <c r="F1186" s="136" t="s">
        <v>44</v>
      </c>
    </row>
    <row r="1187" spans="1:7" ht="51" x14ac:dyDescent="0.25">
      <c r="A1187" s="42" t="str">
        <f t="shared" si="58"/>
        <v>S_II; HHLO_alle</v>
      </c>
      <c r="B1187" s="47" t="str">
        <f>B1183</f>
        <v>nicht anzeigen; HHLO_alle</v>
      </c>
      <c r="C1187" s="9"/>
      <c r="D1187" s="23" t="s">
        <v>316</v>
      </c>
      <c r="E1187" s="7"/>
    </row>
    <row r="1188" spans="1:7" ht="15.75" thickBot="1" x14ac:dyDescent="0.3">
      <c r="A1188" s="113" t="str">
        <f t="shared" si="58"/>
        <v>S_II; HHLO_alle</v>
      </c>
      <c r="B1188" s="123" t="str">
        <f>B1183</f>
        <v>nicht anzeigen; HHLO_alle</v>
      </c>
      <c r="C1188" s="115"/>
      <c r="D1188" s="30"/>
      <c r="E1188" s="124"/>
      <c r="F1188" s="30"/>
      <c r="G1188" s="30"/>
    </row>
    <row r="1189" spans="1:7" ht="80.25" thickBot="1" x14ac:dyDescent="0.3">
      <c r="A1189" s="42" t="str">
        <f>A1188</f>
        <v>S_II; HHLO_alle</v>
      </c>
      <c r="B1189" s="49" t="s">
        <v>212</v>
      </c>
      <c r="C1189" s="58" t="str">
        <f>CONCATENATE(C1162,".",3,)</f>
        <v>67.3</v>
      </c>
      <c r="D1189" s="58"/>
      <c r="E1189" s="122" t="s">
        <v>688</v>
      </c>
      <c r="F1189" s="73"/>
      <c r="G1189" s="14" t="str">
        <f>CONCATENATE(COUNTIF(G1191:G1200,Listen!$C$3)+COUNTIF(G1191:G1200,Listen!$C$4)+COUNTIF(G1191:G1200,Listen!$C$5)," bewertete Maßnahmen")</f>
        <v>0 bewertete Maßnahmen</v>
      </c>
    </row>
    <row r="1190" spans="1:7" ht="27.75" x14ac:dyDescent="0.25">
      <c r="A1190" s="42" t="str">
        <f t="shared" si="58"/>
        <v>S_II; HHLO_alle</v>
      </c>
      <c r="B1190" s="45" t="str">
        <f t="shared" si="58"/>
        <v>HHLO_alle</v>
      </c>
      <c r="C1190" s="9"/>
      <c r="D1190" s="58"/>
      <c r="E1190" s="25" t="s">
        <v>55</v>
      </c>
      <c r="F1190" s="25" t="s">
        <v>528</v>
      </c>
      <c r="G1190" s="118" t="s">
        <v>609</v>
      </c>
    </row>
    <row r="1191" spans="1:7" ht="24" x14ac:dyDescent="0.25">
      <c r="A1191" s="42" t="str">
        <f>A1190</f>
        <v>S_II; HHLO_alle</v>
      </c>
      <c r="B1191" s="45" t="str">
        <f>B1190</f>
        <v>HHLO_alle</v>
      </c>
      <c r="C1191" s="111"/>
      <c r="D1191" s="121" t="s">
        <v>594</v>
      </c>
      <c r="E1191" s="7" t="s">
        <v>604</v>
      </c>
      <c r="F1191" s="135" t="s">
        <v>44</v>
      </c>
      <c r="G1191" s="135" t="s">
        <v>44</v>
      </c>
    </row>
    <row r="1192" spans="1:7" ht="24" x14ac:dyDescent="0.25">
      <c r="A1192" s="42" t="str">
        <f t="shared" ref="A1192:B1201" si="59">A1191</f>
        <v>S_II; HHLO_alle</v>
      </c>
      <c r="B1192" s="45" t="str">
        <f t="shared" si="59"/>
        <v>HHLO_alle</v>
      </c>
      <c r="C1192" s="111"/>
      <c r="D1192" s="121" t="s">
        <v>594</v>
      </c>
      <c r="E1192" s="7" t="s">
        <v>603</v>
      </c>
      <c r="F1192" s="135"/>
      <c r="G1192" s="135"/>
    </row>
    <row r="1193" spans="1:7" x14ac:dyDescent="0.25">
      <c r="A1193" s="42" t="str">
        <f t="shared" si="59"/>
        <v>S_II; HHLO_alle</v>
      </c>
      <c r="B1193" s="45" t="str">
        <f t="shared" si="59"/>
        <v>HHLO_alle</v>
      </c>
      <c r="C1193" s="8"/>
      <c r="D1193" s="58"/>
      <c r="E1193" s="7"/>
      <c r="F1193" s="135"/>
      <c r="G1193" s="135"/>
    </row>
    <row r="1194" spans="1:7" x14ac:dyDescent="0.25">
      <c r="A1194" s="42" t="str">
        <f t="shared" si="59"/>
        <v>S_II; HHLO_alle</v>
      </c>
      <c r="B1194" s="45" t="str">
        <f t="shared" si="59"/>
        <v>HHLO_alle</v>
      </c>
      <c r="C1194" s="8"/>
      <c r="D1194" s="58"/>
      <c r="E1194" s="7"/>
      <c r="F1194" s="135"/>
      <c r="G1194" s="135"/>
    </row>
    <row r="1195" spans="1:7" x14ac:dyDescent="0.25">
      <c r="A1195" s="42" t="str">
        <f t="shared" si="59"/>
        <v>S_II; HHLO_alle</v>
      </c>
      <c r="B1195" s="45" t="str">
        <f t="shared" si="59"/>
        <v>HHLO_alle</v>
      </c>
      <c r="C1195" s="8"/>
      <c r="D1195" s="58"/>
      <c r="E1195" s="7"/>
      <c r="F1195" s="135"/>
      <c r="G1195" s="135"/>
    </row>
    <row r="1196" spans="1:7" x14ac:dyDescent="0.25">
      <c r="A1196" s="42" t="str">
        <f t="shared" si="59"/>
        <v>S_II; HHLO_alle</v>
      </c>
      <c r="B1196" s="45" t="str">
        <f t="shared" si="59"/>
        <v>HHLO_alle</v>
      </c>
      <c r="C1196" s="8"/>
      <c r="D1196" s="58"/>
      <c r="E1196" s="7"/>
      <c r="F1196" s="135"/>
      <c r="G1196" s="135"/>
    </row>
    <row r="1197" spans="1:7" x14ac:dyDescent="0.25">
      <c r="A1197" s="42" t="str">
        <f t="shared" si="59"/>
        <v>S_II; HHLO_alle</v>
      </c>
      <c r="B1197" s="45" t="str">
        <f t="shared" si="59"/>
        <v>HHLO_alle</v>
      </c>
      <c r="C1197" s="8"/>
      <c r="D1197" s="58"/>
      <c r="E1197" s="7"/>
      <c r="F1197" s="135"/>
      <c r="G1197" s="135"/>
    </row>
    <row r="1198" spans="1:7" x14ac:dyDescent="0.25">
      <c r="A1198" s="42" t="str">
        <f t="shared" si="59"/>
        <v>S_II; HHLO_alle</v>
      </c>
      <c r="B1198" s="45" t="str">
        <f t="shared" si="59"/>
        <v>HHLO_alle</v>
      </c>
      <c r="C1198" s="8"/>
      <c r="D1198" s="58"/>
      <c r="E1198" s="7"/>
      <c r="F1198" s="135"/>
      <c r="G1198" s="135"/>
    </row>
    <row r="1199" spans="1:7" x14ac:dyDescent="0.25">
      <c r="A1199" s="42" t="str">
        <f t="shared" si="59"/>
        <v>S_II; HHLO_alle</v>
      </c>
      <c r="B1199" s="45" t="str">
        <f t="shared" si="59"/>
        <v>HHLO_alle</v>
      </c>
      <c r="C1199" s="8"/>
      <c r="D1199" s="58"/>
      <c r="E1199" s="7"/>
      <c r="F1199" s="135"/>
      <c r="G1199" s="135"/>
    </row>
    <row r="1200" spans="1:7" x14ac:dyDescent="0.25">
      <c r="A1200" s="42" t="str">
        <f t="shared" si="59"/>
        <v>S_II; HHLO_alle</v>
      </c>
      <c r="B1200" s="45" t="str">
        <f t="shared" si="59"/>
        <v>HHLO_alle</v>
      </c>
      <c r="C1200" s="8"/>
      <c r="D1200" s="58"/>
      <c r="E1200" s="7"/>
      <c r="F1200" s="135"/>
      <c r="G1200" s="135"/>
    </row>
    <row r="1201" spans="1:7" ht="15.75" thickBot="1" x14ac:dyDescent="0.3">
      <c r="A1201" s="42" t="str">
        <f t="shared" si="59"/>
        <v>S_II; HHLO_alle</v>
      </c>
      <c r="B1201" s="44" t="str">
        <f>A1162</f>
        <v>S_II; HHLO_alle</v>
      </c>
      <c r="C1201" s="9"/>
      <c r="D1201" s="10"/>
      <c r="E1201" s="10"/>
      <c r="F1201" s="10"/>
    </row>
    <row r="1202" spans="1:7" ht="21.75" hidden="1" thickBot="1" x14ac:dyDescent="0.3">
      <c r="A1202" s="50" t="s">
        <v>215</v>
      </c>
      <c r="B1202" s="42" t="str">
        <f>A1202</f>
        <v>nicht anzeigen</v>
      </c>
      <c r="C1202" s="57">
        <v>68</v>
      </c>
      <c r="D1202" s="169" t="s">
        <v>414</v>
      </c>
      <c r="E1202" s="168"/>
      <c r="F1202" s="168"/>
      <c r="G1202" s="89"/>
    </row>
    <row r="1203" spans="1:7" ht="17.25" hidden="1" thickTop="1" thickBot="1" x14ac:dyDescent="0.3">
      <c r="A1203" s="113" t="str">
        <f>A1202</f>
        <v>nicht anzeigen</v>
      </c>
      <c r="B1203" s="42" t="str">
        <f>B1202</f>
        <v>nicht anzeigen</v>
      </c>
      <c r="C1203" s="9"/>
      <c r="D1203" s="11"/>
      <c r="E1203" s="12"/>
      <c r="F1203" s="12"/>
      <c r="G1203" s="19" t="s">
        <v>51</v>
      </c>
    </row>
    <row r="1204" spans="1:7" ht="32.25" hidden="1" thickBot="1" x14ac:dyDescent="0.3">
      <c r="A1204" s="42" t="str">
        <f t="shared" ref="A1204:B1230" si="60">A1203</f>
        <v>nicht anzeigen</v>
      </c>
      <c r="B1204" s="48" t="s">
        <v>215</v>
      </c>
      <c r="C1204" s="58" t="str">
        <f>CONCATENATE(C1202,".",1)</f>
        <v>68.1</v>
      </c>
      <c r="D1204" s="58"/>
      <c r="E1204" s="18" t="s">
        <v>595</v>
      </c>
      <c r="F1204" s="117" t="str">
        <f>CONCATENATE(ROUND(F1217/1680,2)," VBÄ")</f>
        <v>0 VBÄ</v>
      </c>
      <c r="G1204" s="14"/>
    </row>
    <row r="1205" spans="1:7" ht="15.75" hidden="1" thickBot="1" x14ac:dyDescent="0.3">
      <c r="A1205" s="42" t="str">
        <f t="shared" si="60"/>
        <v>nicht anzeigen</v>
      </c>
      <c r="B1205" s="43" t="str">
        <f>IF(E1205="",Listen!$I$7,B1204)</f>
        <v>nicht anzeigen</v>
      </c>
      <c r="C1205" s="8"/>
      <c r="D1205" s="59"/>
      <c r="E1205" s="166" t="s">
        <v>24</v>
      </c>
      <c r="F1205" s="167" t="s">
        <v>596</v>
      </c>
      <c r="G1205" s="32"/>
    </row>
    <row r="1206" spans="1:7" ht="15.75" hidden="1" thickBot="1" x14ac:dyDescent="0.3">
      <c r="A1206" s="113" t="str">
        <f t="shared" si="60"/>
        <v>nicht anzeigen</v>
      </c>
      <c r="B1206" s="114" t="str">
        <f>IF(E1206="",Listen!$I$7,B1205)</f>
        <v>nicht anzeigen</v>
      </c>
      <c r="C1206" s="115"/>
      <c r="D1206" s="134"/>
      <c r="E1206" s="112" t="s">
        <v>598</v>
      </c>
      <c r="F1206" s="117" t="s">
        <v>597</v>
      </c>
      <c r="G1206" s="119"/>
    </row>
    <row r="1207" spans="1:7" ht="30.75" hidden="1" thickBot="1" x14ac:dyDescent="0.3">
      <c r="A1207" s="42" t="str">
        <f t="shared" si="60"/>
        <v>nicht anzeigen</v>
      </c>
      <c r="B1207" s="43" t="s">
        <v>215</v>
      </c>
      <c r="C1207" s="60" t="str">
        <f>CONCATENATE(C1204,".",1)</f>
        <v>68.1.1</v>
      </c>
      <c r="D1207" s="180">
        <v>1</v>
      </c>
      <c r="E1207" s="15" t="s">
        <v>364</v>
      </c>
      <c r="F1207" s="100" t="s">
        <v>620</v>
      </c>
      <c r="G1207" s="120" t="s">
        <v>29</v>
      </c>
    </row>
    <row r="1208" spans="1:7" ht="15.75" hidden="1" thickBot="1" x14ac:dyDescent="0.3">
      <c r="A1208" s="42" t="str">
        <f t="shared" si="60"/>
        <v>nicht anzeigen</v>
      </c>
      <c r="B1208" s="43" t="s">
        <v>215</v>
      </c>
      <c r="C1208" s="60" t="str">
        <f>CONCATENATE(C1204,".",2)</f>
        <v>68.1.2</v>
      </c>
      <c r="D1208" s="180">
        <v>2</v>
      </c>
      <c r="E1208" s="16" t="s">
        <v>357</v>
      </c>
      <c r="F1208" s="100" t="s">
        <v>620</v>
      </c>
      <c r="G1208" s="120" t="s">
        <v>29</v>
      </c>
    </row>
    <row r="1209" spans="1:7" ht="30.75" hidden="1" thickBot="1" x14ac:dyDescent="0.3">
      <c r="A1209" s="42" t="str">
        <f t="shared" si="60"/>
        <v>nicht anzeigen</v>
      </c>
      <c r="B1209" s="43" t="s">
        <v>215</v>
      </c>
      <c r="C1209" s="60" t="str">
        <f>CONCATENATE(C1204,".",3)</f>
        <v>68.1.3</v>
      </c>
      <c r="D1209" s="180">
        <v>3</v>
      </c>
      <c r="E1209" s="15" t="s">
        <v>358</v>
      </c>
      <c r="F1209" s="100" t="s">
        <v>620</v>
      </c>
      <c r="G1209" s="120" t="s">
        <v>29</v>
      </c>
    </row>
    <row r="1210" spans="1:7" ht="15.75" hidden="1" thickBot="1" x14ac:dyDescent="0.3">
      <c r="A1210" s="42" t="str">
        <f t="shared" si="60"/>
        <v>nicht anzeigen</v>
      </c>
      <c r="B1210" s="43" t="s">
        <v>215</v>
      </c>
      <c r="C1210" s="60" t="str">
        <f>CONCATENATE(C1204,".",4)</f>
        <v>68.1.4</v>
      </c>
      <c r="D1210" s="180">
        <v>4</v>
      </c>
      <c r="E1210" s="15" t="s">
        <v>359</v>
      </c>
      <c r="F1210" s="100" t="s">
        <v>620</v>
      </c>
      <c r="G1210" s="120" t="s">
        <v>202</v>
      </c>
    </row>
    <row r="1211" spans="1:7" ht="15.75" hidden="1" thickBot="1" x14ac:dyDescent="0.3">
      <c r="A1211" s="42" t="str">
        <f t="shared" si="60"/>
        <v>nicht anzeigen</v>
      </c>
      <c r="B1211" s="43" t="s">
        <v>215</v>
      </c>
      <c r="C1211" s="60" t="str">
        <f>CONCATENATE(C1204,".",5)</f>
        <v>68.1.5</v>
      </c>
      <c r="D1211" s="180">
        <v>5</v>
      </c>
      <c r="E1211" s="15" t="s">
        <v>317</v>
      </c>
      <c r="F1211" s="100" t="s">
        <v>620</v>
      </c>
      <c r="G1211" s="120" t="s">
        <v>29</v>
      </c>
    </row>
    <row r="1212" spans="1:7" ht="15.75" hidden="1" thickBot="1" x14ac:dyDescent="0.3">
      <c r="A1212" s="42" t="str">
        <f t="shared" si="60"/>
        <v>nicht anzeigen</v>
      </c>
      <c r="B1212" s="43" t="s">
        <v>215</v>
      </c>
      <c r="C1212" s="60" t="str">
        <f>CONCATENATE(C1204,".",6)</f>
        <v>68.1.6</v>
      </c>
      <c r="D1212" s="180">
        <v>6</v>
      </c>
      <c r="E1212" s="15" t="s">
        <v>356</v>
      </c>
      <c r="F1212" s="100" t="s">
        <v>620</v>
      </c>
      <c r="G1212" s="120" t="s">
        <v>29</v>
      </c>
    </row>
    <row r="1213" spans="1:7" ht="15.75" hidden="1" thickBot="1" x14ac:dyDescent="0.3">
      <c r="A1213" s="42" t="str">
        <f t="shared" si="60"/>
        <v>nicht anzeigen</v>
      </c>
      <c r="B1213" s="43" t="s">
        <v>215</v>
      </c>
      <c r="C1213" s="60" t="str">
        <f>CONCATENATE(C1204,".",7)</f>
        <v>68.1.7</v>
      </c>
      <c r="D1213" s="180">
        <v>7</v>
      </c>
      <c r="E1213" s="15"/>
      <c r="F1213" s="100" t="s">
        <v>620</v>
      </c>
      <c r="G1213" s="120"/>
    </row>
    <row r="1214" spans="1:7" ht="15.75" hidden="1" thickBot="1" x14ac:dyDescent="0.3">
      <c r="A1214" s="42" t="str">
        <f t="shared" si="60"/>
        <v>nicht anzeigen</v>
      </c>
      <c r="B1214" s="43" t="s">
        <v>215</v>
      </c>
      <c r="C1214" s="60" t="str">
        <f>CONCATENATE(C1204,".",8)</f>
        <v>68.1.8</v>
      </c>
      <c r="D1214" s="180">
        <v>8</v>
      </c>
      <c r="E1214" s="15"/>
      <c r="F1214" s="100" t="s">
        <v>620</v>
      </c>
      <c r="G1214" s="120"/>
    </row>
    <row r="1215" spans="1:7" ht="15.75" hidden="1" thickBot="1" x14ac:dyDescent="0.3">
      <c r="A1215" s="42" t="str">
        <f>A1214</f>
        <v>nicht anzeigen</v>
      </c>
      <c r="B1215" s="43" t="s">
        <v>215</v>
      </c>
      <c r="C1215" s="60" t="str">
        <f>CONCATENATE(C1204,".",9)</f>
        <v>68.1.9</v>
      </c>
      <c r="D1215" s="180">
        <v>9</v>
      </c>
      <c r="E1215" s="15"/>
      <c r="F1215" s="100" t="s">
        <v>620</v>
      </c>
      <c r="G1215" s="120"/>
    </row>
    <row r="1216" spans="1:7" ht="15.75" hidden="1" thickBot="1" x14ac:dyDescent="0.3">
      <c r="A1216" s="42" t="str">
        <f t="shared" si="60"/>
        <v>nicht anzeigen</v>
      </c>
      <c r="B1216" s="43" t="s">
        <v>215</v>
      </c>
      <c r="C1216" s="60" t="str">
        <f>CONCATENATE(C1204,".",10)</f>
        <v>68.1.10</v>
      </c>
      <c r="D1216" s="180">
        <v>10</v>
      </c>
      <c r="E1216" s="33"/>
      <c r="F1216" s="100" t="s">
        <v>620</v>
      </c>
      <c r="G1216" s="120"/>
    </row>
    <row r="1217" spans="1:7" ht="15.75" hidden="1" thickBot="1" x14ac:dyDescent="0.3">
      <c r="A1217" s="113" t="str">
        <f t="shared" si="60"/>
        <v>nicht anzeigen</v>
      </c>
      <c r="B1217" s="114" t="str">
        <f>B1204</f>
        <v>nicht anzeigen</v>
      </c>
      <c r="C1217" s="115"/>
      <c r="D1217" s="29"/>
      <c r="E1217" s="125" t="s">
        <v>523</v>
      </c>
      <c r="F1217" s="126">
        <f>SUM(F1207:F1216)</f>
        <v>0</v>
      </c>
      <c r="G1217" s="30"/>
    </row>
    <row r="1218" spans="1:7" ht="15.75" hidden="1" thickBot="1" x14ac:dyDescent="0.3">
      <c r="A1218" s="42" t="str">
        <f t="shared" si="60"/>
        <v>nicht anzeigen</v>
      </c>
      <c r="B1218" s="46" t="str">
        <f>IF(OR(B1204=Listen!$I$5,B1204=Listen!$I$3), Listen!$I$5, IF(OR(B1204=Listen!$I$6, B1204=Listen!$I$4), Listen!$I$6, Listen!$I$7))</f>
        <v>nicht anzeigen</v>
      </c>
      <c r="C1218" s="9"/>
      <c r="D1218" s="30"/>
      <c r="E1218" s="164" t="s">
        <v>35</v>
      </c>
      <c r="F1218" s="165" t="s">
        <v>49</v>
      </c>
    </row>
    <row r="1219" spans="1:7" ht="15.75" hidden="1" thickBot="1" x14ac:dyDescent="0.3">
      <c r="A1219" s="42" t="str">
        <f t="shared" si="60"/>
        <v>nicht anzeigen</v>
      </c>
      <c r="B1219" s="46" t="str">
        <f>IF(OR(B1205=Listen!$I$5,B1205=Listen!$I$3), Listen!$I$5, IF(OR(B1205=Listen!$I$6, B1205=Listen!$I$4), Listen!$I$6, Listen!$I$7))</f>
        <v>nicht anzeigen</v>
      </c>
      <c r="C1219" s="9"/>
      <c r="D1219" s="28" t="s">
        <v>36</v>
      </c>
      <c r="E1219" s="20" t="s">
        <v>38</v>
      </c>
      <c r="F1219" s="137" t="s">
        <v>621</v>
      </c>
    </row>
    <row r="1220" spans="1:7" ht="15.75" hidden="1" thickBot="1" x14ac:dyDescent="0.3">
      <c r="A1220" s="42" t="str">
        <f t="shared" si="60"/>
        <v>nicht anzeigen</v>
      </c>
      <c r="B1220" s="46" t="str">
        <f>IF(OR(B1206=Listen!$I$5,B1206=Listen!$I$3), Listen!$I$5, IF(OR(B1206=Listen!$I$6, B1206=Listen!$I$4), Listen!$I$6, Listen!$I$7))</f>
        <v>nicht anzeigen</v>
      </c>
      <c r="C1220" s="9"/>
      <c r="D1220" s="28" t="s">
        <v>36</v>
      </c>
      <c r="E1220" s="17" t="s">
        <v>39</v>
      </c>
      <c r="F1220" s="137" t="s">
        <v>621</v>
      </c>
    </row>
    <row r="1221" spans="1:7" ht="51.75" hidden="1" thickBot="1" x14ac:dyDescent="0.3">
      <c r="A1221" s="42" t="str">
        <f t="shared" si="60"/>
        <v>nicht anzeigen</v>
      </c>
      <c r="B1221" s="43" t="str">
        <f>B1204</f>
        <v>nicht anzeigen</v>
      </c>
      <c r="C1221" s="9"/>
      <c r="D1221" s="22" t="s">
        <v>622</v>
      </c>
      <c r="E1221" s="6"/>
      <c r="F1221" s="10"/>
    </row>
    <row r="1222" spans="1:7" ht="15.75" hidden="1" thickBot="1" x14ac:dyDescent="0.3">
      <c r="A1222" s="113" t="str">
        <f t="shared" si="60"/>
        <v>nicht anzeigen</v>
      </c>
      <c r="B1222" s="114" t="str">
        <f>B1204</f>
        <v>nicht anzeigen</v>
      </c>
      <c r="C1222" s="115"/>
      <c r="D1222" s="30"/>
      <c r="E1222" s="30"/>
      <c r="F1222" s="30"/>
      <c r="G1222" s="30"/>
    </row>
    <row r="1223" spans="1:7" ht="16.5" hidden="1" thickBot="1" x14ac:dyDescent="0.3">
      <c r="A1223" s="42" t="str">
        <f t="shared" si="60"/>
        <v>nicht anzeigen</v>
      </c>
      <c r="B1223" s="56" t="str">
        <f>IF(B1224&lt;&gt;B1226, IF(AND(B1224&lt;&gt;Listen!I1207,B1226&lt;&gt;Listen!$I$7), CONCATENATE(B1224, "; ", B1226), IF(B1224=Listen!$I$7, B1226, B1224)), B1224)</f>
        <v>nicht anzeigen</v>
      </c>
      <c r="C1223" s="58" t="str">
        <f>CONCATENATE(C1202,".",2)</f>
        <v>68.2</v>
      </c>
      <c r="D1223" s="58"/>
      <c r="E1223" s="18" t="s">
        <v>605</v>
      </c>
      <c r="F1223" s="36"/>
    </row>
    <row r="1224" spans="1:7" ht="15.75" hidden="1" thickBot="1" x14ac:dyDescent="0.3">
      <c r="A1224" s="42" t="str">
        <f t="shared" si="60"/>
        <v>nicht anzeigen</v>
      </c>
      <c r="B1224" s="54" t="s">
        <v>215</v>
      </c>
      <c r="C1224" s="58" t="str">
        <f>CONCATENATE(C1202,".",2,".",1)</f>
        <v>68.2.1</v>
      </c>
      <c r="D1224" s="58"/>
      <c r="E1224" s="15" t="s">
        <v>606</v>
      </c>
      <c r="F1224" s="136" t="s">
        <v>44</v>
      </c>
    </row>
    <row r="1225" spans="1:7" ht="15.75" hidden="1" thickBot="1" x14ac:dyDescent="0.3">
      <c r="A1225" s="42" t="str">
        <f t="shared" si="60"/>
        <v>nicht anzeigen</v>
      </c>
      <c r="B1225" s="51" t="str">
        <f>B1224</f>
        <v>nicht anzeigen</v>
      </c>
      <c r="C1225" s="58" t="str">
        <f>CONCATENATE(C1202,".",2,".",2)</f>
        <v>68.2.2</v>
      </c>
      <c r="D1225" s="58"/>
      <c r="E1225" s="15" t="s">
        <v>607</v>
      </c>
      <c r="F1225" s="136" t="s">
        <v>44</v>
      </c>
    </row>
    <row r="1226" spans="1:7" ht="15.75" hidden="1" thickBot="1" x14ac:dyDescent="0.3">
      <c r="A1226" s="42" t="str">
        <f t="shared" si="60"/>
        <v>nicht anzeigen</v>
      </c>
      <c r="B1226" s="55" t="str">
        <f>IF(ISERROR(FIND(Listen!$I$2,A1202)),Listen!$I$7,IF(ISERROR(FIND(Listen!$I$2,B1224)),Listen!$I$2,Listen!$I$7))</f>
        <v>nicht anzeigen</v>
      </c>
      <c r="C1226" s="58" t="str">
        <f>CONCATENATE(C1202,".",2,".",3)</f>
        <v>68.2.3</v>
      </c>
      <c r="D1226" s="58"/>
      <c r="E1226" s="15" t="s">
        <v>612</v>
      </c>
      <c r="F1226" s="136" t="s">
        <v>44</v>
      </c>
    </row>
    <row r="1227" spans="1:7" ht="51.75" hidden="1" thickBot="1" x14ac:dyDescent="0.3">
      <c r="A1227" s="42" t="str">
        <f t="shared" si="60"/>
        <v>nicht anzeigen</v>
      </c>
      <c r="B1227" s="47" t="str">
        <f>B1223</f>
        <v>nicht anzeigen</v>
      </c>
      <c r="C1227" s="9"/>
      <c r="D1227" s="23" t="s">
        <v>316</v>
      </c>
      <c r="E1227" s="7"/>
    </row>
    <row r="1228" spans="1:7" ht="15.75" hidden="1" thickBot="1" x14ac:dyDescent="0.3">
      <c r="A1228" s="113" t="str">
        <f t="shared" si="60"/>
        <v>nicht anzeigen</v>
      </c>
      <c r="B1228" s="123" t="str">
        <f>B1223</f>
        <v>nicht anzeigen</v>
      </c>
      <c r="C1228" s="115"/>
      <c r="D1228" s="30"/>
      <c r="E1228" s="124"/>
      <c r="F1228" s="30"/>
      <c r="G1228" s="30"/>
    </row>
    <row r="1229" spans="1:7" ht="80.25" hidden="1" thickBot="1" x14ac:dyDescent="0.3">
      <c r="A1229" s="42" t="str">
        <f>A1228</f>
        <v>nicht anzeigen</v>
      </c>
      <c r="B1229" s="49" t="s">
        <v>215</v>
      </c>
      <c r="C1229" s="58" t="str">
        <f>CONCATENATE(C1202,".",3,)</f>
        <v>68.3</v>
      </c>
      <c r="D1229" s="58"/>
      <c r="E1229" s="122" t="s">
        <v>688</v>
      </c>
      <c r="F1229" s="73"/>
      <c r="G1229" s="14" t="str">
        <f>CONCATENATE(COUNTIF(G1231:G1240,Listen!$C$3)+COUNTIF(G1231:G1240,Listen!$C$4)+COUNTIF(G1231:G1240,Listen!$C$5)," bewertete Maßnahmen")</f>
        <v>0 bewertete Maßnahmen</v>
      </c>
    </row>
    <row r="1230" spans="1:7" ht="28.5" hidden="1" thickBot="1" x14ac:dyDescent="0.3">
      <c r="A1230" s="42" t="str">
        <f t="shared" si="60"/>
        <v>nicht anzeigen</v>
      </c>
      <c r="B1230" s="45" t="str">
        <f t="shared" si="60"/>
        <v>nicht anzeigen</v>
      </c>
      <c r="C1230" s="9"/>
      <c r="D1230" s="58"/>
      <c r="E1230" s="25" t="s">
        <v>55</v>
      </c>
      <c r="F1230" s="25" t="s">
        <v>528</v>
      </c>
      <c r="G1230" s="118" t="s">
        <v>609</v>
      </c>
    </row>
    <row r="1231" spans="1:7" ht="24.75" hidden="1" thickBot="1" x14ac:dyDescent="0.3">
      <c r="A1231" s="42" t="str">
        <f>A1230</f>
        <v>nicht anzeigen</v>
      </c>
      <c r="B1231" s="45" t="str">
        <f>B1230</f>
        <v>nicht anzeigen</v>
      </c>
      <c r="C1231" s="111"/>
      <c r="D1231" s="121" t="s">
        <v>594</v>
      </c>
      <c r="E1231" s="7" t="s">
        <v>604</v>
      </c>
      <c r="F1231" s="135" t="s">
        <v>44</v>
      </c>
      <c r="G1231" s="135" t="s">
        <v>44</v>
      </c>
    </row>
    <row r="1232" spans="1:7" ht="24.75" hidden="1" thickBot="1" x14ac:dyDescent="0.3">
      <c r="A1232" s="42" t="str">
        <f t="shared" ref="A1232:B1241" si="61">A1231</f>
        <v>nicht anzeigen</v>
      </c>
      <c r="B1232" s="45" t="str">
        <f t="shared" si="61"/>
        <v>nicht anzeigen</v>
      </c>
      <c r="C1232" s="111"/>
      <c r="D1232" s="121" t="s">
        <v>594</v>
      </c>
      <c r="E1232" s="7" t="s">
        <v>603</v>
      </c>
      <c r="F1232" s="135"/>
      <c r="G1232" s="135"/>
    </row>
    <row r="1233" spans="1:7" ht="15.75" hidden="1" thickBot="1" x14ac:dyDescent="0.3">
      <c r="A1233" s="42" t="str">
        <f t="shared" si="61"/>
        <v>nicht anzeigen</v>
      </c>
      <c r="B1233" s="45" t="str">
        <f t="shared" si="61"/>
        <v>nicht anzeigen</v>
      </c>
      <c r="C1233" s="8"/>
      <c r="D1233" s="58"/>
      <c r="E1233" s="7"/>
      <c r="F1233" s="135"/>
      <c r="G1233" s="135"/>
    </row>
    <row r="1234" spans="1:7" ht="15.75" hidden="1" thickBot="1" x14ac:dyDescent="0.3">
      <c r="A1234" s="42" t="str">
        <f t="shared" si="61"/>
        <v>nicht anzeigen</v>
      </c>
      <c r="B1234" s="45" t="str">
        <f t="shared" si="61"/>
        <v>nicht anzeigen</v>
      </c>
      <c r="C1234" s="8"/>
      <c r="D1234" s="58"/>
      <c r="E1234" s="7"/>
      <c r="F1234" s="135"/>
      <c r="G1234" s="135"/>
    </row>
    <row r="1235" spans="1:7" ht="15.75" hidden="1" thickBot="1" x14ac:dyDescent="0.3">
      <c r="A1235" s="42" t="str">
        <f t="shared" si="61"/>
        <v>nicht anzeigen</v>
      </c>
      <c r="B1235" s="45" t="str">
        <f t="shared" si="61"/>
        <v>nicht anzeigen</v>
      </c>
      <c r="C1235" s="8"/>
      <c r="D1235" s="58"/>
      <c r="E1235" s="7"/>
      <c r="F1235" s="135"/>
      <c r="G1235" s="135"/>
    </row>
    <row r="1236" spans="1:7" ht="15.75" hidden="1" thickBot="1" x14ac:dyDescent="0.3">
      <c r="A1236" s="42" t="str">
        <f t="shared" si="61"/>
        <v>nicht anzeigen</v>
      </c>
      <c r="B1236" s="45" t="str">
        <f t="shared" si="61"/>
        <v>nicht anzeigen</v>
      </c>
      <c r="C1236" s="8"/>
      <c r="D1236" s="58"/>
      <c r="E1236" s="7"/>
      <c r="F1236" s="135"/>
      <c r="G1236" s="135"/>
    </row>
    <row r="1237" spans="1:7" ht="15.75" hidden="1" thickBot="1" x14ac:dyDescent="0.3">
      <c r="A1237" s="42" t="str">
        <f t="shared" si="61"/>
        <v>nicht anzeigen</v>
      </c>
      <c r="B1237" s="45" t="str">
        <f t="shared" si="61"/>
        <v>nicht anzeigen</v>
      </c>
      <c r="C1237" s="8"/>
      <c r="D1237" s="58"/>
      <c r="E1237" s="7"/>
      <c r="F1237" s="135"/>
      <c r="G1237" s="135"/>
    </row>
    <row r="1238" spans="1:7" ht="15.75" hidden="1" thickBot="1" x14ac:dyDescent="0.3">
      <c r="A1238" s="42" t="str">
        <f t="shared" si="61"/>
        <v>nicht anzeigen</v>
      </c>
      <c r="B1238" s="45" t="str">
        <f t="shared" si="61"/>
        <v>nicht anzeigen</v>
      </c>
      <c r="C1238" s="8"/>
      <c r="D1238" s="58"/>
      <c r="E1238" s="7"/>
      <c r="F1238" s="135"/>
      <c r="G1238" s="135"/>
    </row>
    <row r="1239" spans="1:7" ht="15.75" hidden="1" thickBot="1" x14ac:dyDescent="0.3">
      <c r="A1239" s="42" t="str">
        <f t="shared" si="61"/>
        <v>nicht anzeigen</v>
      </c>
      <c r="B1239" s="45" t="str">
        <f t="shared" si="61"/>
        <v>nicht anzeigen</v>
      </c>
      <c r="C1239" s="8"/>
      <c r="D1239" s="58"/>
      <c r="E1239" s="7"/>
      <c r="F1239" s="135"/>
      <c r="G1239" s="135"/>
    </row>
    <row r="1240" spans="1:7" ht="15.75" hidden="1" thickBot="1" x14ac:dyDescent="0.3">
      <c r="A1240" s="42" t="str">
        <f t="shared" si="61"/>
        <v>nicht anzeigen</v>
      </c>
      <c r="B1240" s="45" t="str">
        <f t="shared" si="61"/>
        <v>nicht anzeigen</v>
      </c>
      <c r="C1240" s="8"/>
      <c r="D1240" s="58"/>
      <c r="E1240" s="7"/>
      <c r="F1240" s="135"/>
      <c r="G1240" s="135"/>
    </row>
    <row r="1241" spans="1:7" ht="15.75" hidden="1" thickBot="1" x14ac:dyDescent="0.3">
      <c r="A1241" s="42" t="str">
        <f t="shared" si="61"/>
        <v>nicht anzeigen</v>
      </c>
      <c r="B1241" s="44" t="str">
        <f>A1202</f>
        <v>nicht anzeigen</v>
      </c>
      <c r="C1241" s="9"/>
      <c r="D1241" s="10"/>
      <c r="E1241" s="10"/>
      <c r="F1241" s="10"/>
    </row>
    <row r="1242" spans="1:7" ht="21.75" thickBot="1" x14ac:dyDescent="0.3">
      <c r="A1242" s="50" t="s">
        <v>212</v>
      </c>
      <c r="B1242" s="42" t="str">
        <f>A1242</f>
        <v>HHLO_alle</v>
      </c>
      <c r="C1242" s="57">
        <v>69</v>
      </c>
      <c r="D1242" s="169" t="s">
        <v>464</v>
      </c>
      <c r="E1242" s="168"/>
      <c r="F1242" s="168"/>
      <c r="G1242" s="89"/>
    </row>
    <row r="1243" spans="1:7" ht="17.25" thickTop="1" thickBot="1" x14ac:dyDescent="0.3">
      <c r="A1243" s="113" t="str">
        <f>A1242</f>
        <v>HHLO_alle</v>
      </c>
      <c r="B1243" s="42" t="str">
        <f>B1242</f>
        <v>HHLO_alle</v>
      </c>
      <c r="C1243" s="9"/>
      <c r="D1243" s="11"/>
      <c r="E1243" s="12"/>
      <c r="F1243" s="12"/>
      <c r="G1243" s="19" t="s">
        <v>51</v>
      </c>
    </row>
    <row r="1244" spans="1:7" ht="64.5" thickTop="1" thickBot="1" x14ac:dyDescent="0.3">
      <c r="A1244" s="42" t="str">
        <f t="shared" ref="A1244:B1270" si="62">A1243</f>
        <v>HHLO_alle</v>
      </c>
      <c r="B1244" s="48" t="s">
        <v>212</v>
      </c>
      <c r="C1244" s="58" t="str">
        <f>CONCATENATE(C1242,".",1)</f>
        <v>69.1</v>
      </c>
      <c r="D1244" s="58"/>
      <c r="E1244" s="18" t="s">
        <v>630</v>
      </c>
      <c r="F1244" s="117" t="str">
        <f>CONCATENATE(ROUND(F1257/1680,2)," VBÄ")</f>
        <v>0 VBÄ</v>
      </c>
      <c r="G1244" s="14"/>
    </row>
    <row r="1245" spans="1:7" x14ac:dyDescent="0.25">
      <c r="A1245" s="42" t="str">
        <f t="shared" si="62"/>
        <v>HHLO_alle</v>
      </c>
      <c r="B1245" s="43" t="str">
        <f>IF(E1245="",Listen!$I$7,B1244)</f>
        <v>HHLO_alle</v>
      </c>
      <c r="C1245" s="8"/>
      <c r="D1245" s="59"/>
      <c r="E1245" s="166" t="s">
        <v>24</v>
      </c>
      <c r="F1245" s="167" t="s">
        <v>596</v>
      </c>
      <c r="G1245" s="32"/>
    </row>
    <row r="1246" spans="1:7" x14ac:dyDescent="0.25">
      <c r="A1246" s="113" t="str">
        <f t="shared" si="62"/>
        <v>HHLO_alle</v>
      </c>
      <c r="B1246" s="114" t="str">
        <f>IF(E1246="",Listen!$I$7,B1245)</f>
        <v>HHLO_alle</v>
      </c>
      <c r="C1246" s="115"/>
      <c r="D1246" s="134"/>
      <c r="E1246" s="112" t="s">
        <v>598</v>
      </c>
      <c r="F1246" s="117" t="s">
        <v>597</v>
      </c>
      <c r="G1246" s="119"/>
    </row>
    <row r="1247" spans="1:7" ht="30" x14ac:dyDescent="0.25">
      <c r="A1247" s="42" t="str">
        <f t="shared" si="62"/>
        <v>HHLO_alle</v>
      </c>
      <c r="B1247" s="43" t="s">
        <v>212</v>
      </c>
      <c r="C1247" s="60" t="str">
        <f>CONCATENATE(C1244,".",1)</f>
        <v>69.1.1</v>
      </c>
      <c r="D1247" s="180">
        <v>1</v>
      </c>
      <c r="E1247" s="15" t="s">
        <v>667</v>
      </c>
      <c r="F1247" s="100" t="s">
        <v>620</v>
      </c>
      <c r="G1247" s="120" t="s">
        <v>29</v>
      </c>
    </row>
    <row r="1248" spans="1:7" x14ac:dyDescent="0.25">
      <c r="A1248" s="42" t="str">
        <f t="shared" si="62"/>
        <v>HHLO_alle</v>
      </c>
      <c r="B1248" s="43" t="s">
        <v>212</v>
      </c>
      <c r="C1248" s="60" t="str">
        <f>CONCATENATE(C1244,".",2)</f>
        <v>69.1.2</v>
      </c>
      <c r="D1248" s="180">
        <v>2</v>
      </c>
      <c r="E1248" s="16" t="s">
        <v>357</v>
      </c>
      <c r="F1248" s="100" t="s">
        <v>620</v>
      </c>
      <c r="G1248" s="120" t="s">
        <v>29</v>
      </c>
    </row>
    <row r="1249" spans="1:7" x14ac:dyDescent="0.25">
      <c r="A1249" s="42" t="str">
        <f t="shared" si="62"/>
        <v>HHLO_alle</v>
      </c>
      <c r="B1249" s="43" t="s">
        <v>212</v>
      </c>
      <c r="C1249" s="60" t="str">
        <f>CONCATENATE(C1244,".",3)</f>
        <v>69.1.3</v>
      </c>
      <c r="D1249" s="180">
        <v>3</v>
      </c>
      <c r="E1249" s="15" t="s">
        <v>460</v>
      </c>
      <c r="F1249" s="100" t="s">
        <v>620</v>
      </c>
      <c r="G1249" s="120" t="s">
        <v>29</v>
      </c>
    </row>
    <row r="1250" spans="1:7" hidden="1" x14ac:dyDescent="0.25">
      <c r="A1250" s="42" t="str">
        <f t="shared" si="62"/>
        <v>HHLO_alle</v>
      </c>
      <c r="B1250" s="43" t="s">
        <v>215</v>
      </c>
      <c r="C1250" s="60" t="str">
        <f>CONCATENATE(C1244,".",4)</f>
        <v>69.1.4</v>
      </c>
      <c r="D1250" s="180">
        <v>4</v>
      </c>
      <c r="E1250" s="15"/>
      <c r="F1250" s="100" t="s">
        <v>620</v>
      </c>
      <c r="G1250" s="120"/>
    </row>
    <row r="1251" spans="1:7" hidden="1" x14ac:dyDescent="0.25">
      <c r="A1251" s="42" t="str">
        <f t="shared" si="62"/>
        <v>HHLO_alle</v>
      </c>
      <c r="B1251" s="43" t="s">
        <v>215</v>
      </c>
      <c r="C1251" s="60" t="str">
        <f>CONCATENATE(C1244,".",5)</f>
        <v>69.1.5</v>
      </c>
      <c r="D1251" s="180">
        <v>5</v>
      </c>
      <c r="E1251" s="15"/>
      <c r="F1251" s="100" t="s">
        <v>620</v>
      </c>
      <c r="G1251" s="120"/>
    </row>
    <row r="1252" spans="1:7" hidden="1" x14ac:dyDescent="0.25">
      <c r="A1252" s="42" t="str">
        <f t="shared" si="62"/>
        <v>HHLO_alle</v>
      </c>
      <c r="B1252" s="43" t="s">
        <v>215</v>
      </c>
      <c r="C1252" s="60" t="str">
        <f>CONCATENATE(C1244,".",6)</f>
        <v>69.1.6</v>
      </c>
      <c r="D1252" s="180">
        <v>6</v>
      </c>
      <c r="E1252" s="15"/>
      <c r="F1252" s="100" t="s">
        <v>620</v>
      </c>
      <c r="G1252" s="120"/>
    </row>
    <row r="1253" spans="1:7" hidden="1" x14ac:dyDescent="0.25">
      <c r="A1253" s="42" t="str">
        <f t="shared" si="62"/>
        <v>HHLO_alle</v>
      </c>
      <c r="B1253" s="43" t="s">
        <v>215</v>
      </c>
      <c r="C1253" s="60" t="str">
        <f>CONCATENATE(C1244,".",7)</f>
        <v>69.1.7</v>
      </c>
      <c r="D1253" s="180">
        <v>7</v>
      </c>
      <c r="E1253" s="15"/>
      <c r="F1253" s="100" t="s">
        <v>620</v>
      </c>
      <c r="G1253" s="120"/>
    </row>
    <row r="1254" spans="1:7" hidden="1" x14ac:dyDescent="0.25">
      <c r="A1254" s="42" t="str">
        <f t="shared" si="62"/>
        <v>HHLO_alle</v>
      </c>
      <c r="B1254" s="43" t="s">
        <v>215</v>
      </c>
      <c r="C1254" s="60" t="str">
        <f>CONCATENATE(C1244,".",8)</f>
        <v>69.1.8</v>
      </c>
      <c r="D1254" s="180">
        <v>8</v>
      </c>
      <c r="E1254" s="15"/>
      <c r="F1254" s="100" t="s">
        <v>620</v>
      </c>
      <c r="G1254" s="120"/>
    </row>
    <row r="1255" spans="1:7" hidden="1" x14ac:dyDescent="0.25">
      <c r="A1255" s="42" t="str">
        <f>A1254</f>
        <v>HHLO_alle</v>
      </c>
      <c r="B1255" s="43" t="s">
        <v>215</v>
      </c>
      <c r="C1255" s="60" t="str">
        <f>CONCATENATE(C1244,".",9)</f>
        <v>69.1.9</v>
      </c>
      <c r="D1255" s="180">
        <v>9</v>
      </c>
      <c r="E1255" s="15"/>
      <c r="F1255" s="100" t="s">
        <v>620</v>
      </c>
      <c r="G1255" s="120"/>
    </row>
    <row r="1256" spans="1:7" hidden="1" x14ac:dyDescent="0.25">
      <c r="A1256" s="42" t="str">
        <f t="shared" si="62"/>
        <v>HHLO_alle</v>
      </c>
      <c r="B1256" s="43" t="s">
        <v>215</v>
      </c>
      <c r="C1256" s="60" t="str">
        <f>CONCATENATE(C1244,".",10)</f>
        <v>69.1.10</v>
      </c>
      <c r="D1256" s="180">
        <v>10</v>
      </c>
      <c r="E1256" s="33"/>
      <c r="F1256" s="100" t="s">
        <v>620</v>
      </c>
      <c r="G1256" s="120"/>
    </row>
    <row r="1257" spans="1:7" x14ac:dyDescent="0.25">
      <c r="A1257" s="113" t="str">
        <f t="shared" si="62"/>
        <v>HHLO_alle</v>
      </c>
      <c r="B1257" s="114" t="str">
        <f>B1244</f>
        <v>HHLO_alle</v>
      </c>
      <c r="C1257" s="115"/>
      <c r="D1257" s="29"/>
      <c r="E1257" s="125" t="s">
        <v>523</v>
      </c>
      <c r="F1257" s="126">
        <f>SUM(F1247:F1256)</f>
        <v>0</v>
      </c>
      <c r="G1257" s="30"/>
    </row>
    <row r="1258" spans="1:7" hidden="1" x14ac:dyDescent="0.25">
      <c r="A1258" s="42" t="str">
        <f t="shared" si="62"/>
        <v>HHLO_alle</v>
      </c>
      <c r="B1258" s="46" t="str">
        <f>IF(OR(B1244=Listen!$I$5,B1244=Listen!$I$3), Listen!$I$5, IF(OR(B1244=Listen!$I$6, B1244=Listen!$I$4), Listen!$I$6, Listen!$I$7))</f>
        <v>nicht anzeigen</v>
      </c>
      <c r="C1258" s="9"/>
      <c r="D1258" s="30"/>
      <c r="E1258" s="164" t="s">
        <v>35</v>
      </c>
      <c r="F1258" s="165" t="s">
        <v>49</v>
      </c>
    </row>
    <row r="1259" spans="1:7" hidden="1" x14ac:dyDescent="0.25">
      <c r="A1259" s="42" t="str">
        <f t="shared" si="62"/>
        <v>HHLO_alle</v>
      </c>
      <c r="B1259" s="46" t="str">
        <f>IF(OR(B1245=Listen!$I$5,B1245=Listen!$I$3), Listen!$I$5, IF(OR(B1245=Listen!$I$6, B1245=Listen!$I$4), Listen!$I$6, Listen!$I$7))</f>
        <v>nicht anzeigen</v>
      </c>
      <c r="C1259" s="9"/>
      <c r="D1259" s="28" t="s">
        <v>36</v>
      </c>
      <c r="E1259" s="20" t="s">
        <v>38</v>
      </c>
      <c r="F1259" s="137" t="s">
        <v>621</v>
      </c>
    </row>
    <row r="1260" spans="1:7" hidden="1" x14ac:dyDescent="0.25">
      <c r="A1260" s="42" t="str">
        <f t="shared" si="62"/>
        <v>HHLO_alle</v>
      </c>
      <c r="B1260" s="46" t="str">
        <f>IF(OR(B1246=Listen!$I$5,B1246=Listen!$I$3), Listen!$I$5, IF(OR(B1246=Listen!$I$6, B1246=Listen!$I$4), Listen!$I$6, Listen!$I$7))</f>
        <v>nicht anzeigen</v>
      </c>
      <c r="C1260" s="9"/>
      <c r="D1260" s="28" t="s">
        <v>36</v>
      </c>
      <c r="E1260" s="17" t="s">
        <v>39</v>
      </c>
      <c r="F1260" s="137" t="s">
        <v>621</v>
      </c>
    </row>
    <row r="1261" spans="1:7" ht="51" x14ac:dyDescent="0.25">
      <c r="A1261" s="42" t="str">
        <f t="shared" si="62"/>
        <v>HHLO_alle</v>
      </c>
      <c r="B1261" s="43" t="str">
        <f>B1244</f>
        <v>HHLO_alle</v>
      </c>
      <c r="C1261" s="9"/>
      <c r="D1261" s="22" t="s">
        <v>622</v>
      </c>
      <c r="E1261" s="6"/>
      <c r="F1261" s="10"/>
    </row>
    <row r="1262" spans="1:7" x14ac:dyDescent="0.25">
      <c r="A1262" s="113" t="str">
        <f t="shared" si="62"/>
        <v>HHLO_alle</v>
      </c>
      <c r="B1262" s="114" t="str">
        <f>B1244</f>
        <v>HHLO_alle</v>
      </c>
      <c r="C1262" s="115"/>
      <c r="D1262" s="30"/>
      <c r="E1262" s="30"/>
      <c r="F1262" s="30"/>
      <c r="G1262" s="30"/>
    </row>
    <row r="1263" spans="1:7" ht="15.75" x14ac:dyDescent="0.25">
      <c r="A1263" s="42" t="str">
        <f t="shared" si="62"/>
        <v>HHLO_alle</v>
      </c>
      <c r="B1263" s="56" t="str">
        <f>IF(B1264&lt;&gt;B1266, IF(AND(B1264&lt;&gt;Listen!I1247,B1266&lt;&gt;Listen!$I$7), CONCATENATE(B1264, "; ", B1266), IF(B1264=Listen!$I$7, B1266, B1264)), B1264)</f>
        <v>nicht anzeigen; HHLO_alle</v>
      </c>
      <c r="C1263" s="58" t="str">
        <f>CONCATENATE(C1242,".",2)</f>
        <v>69.2</v>
      </c>
      <c r="D1263" s="58"/>
      <c r="E1263" s="18" t="s">
        <v>605</v>
      </c>
      <c r="F1263" s="36"/>
    </row>
    <row r="1264" spans="1:7" ht="15.75" hidden="1" thickBot="1" x14ac:dyDescent="0.3">
      <c r="A1264" s="42" t="str">
        <f t="shared" si="62"/>
        <v>HHLO_alle</v>
      </c>
      <c r="B1264" s="54" t="s">
        <v>215</v>
      </c>
      <c r="C1264" s="58" t="str">
        <f>CONCATENATE(C1242,".",2,".",1)</f>
        <v>69.2.1</v>
      </c>
      <c r="D1264" s="58"/>
      <c r="E1264" s="15" t="s">
        <v>606</v>
      </c>
      <c r="F1264" s="136" t="s">
        <v>44</v>
      </c>
    </row>
    <row r="1265" spans="1:7" hidden="1" x14ac:dyDescent="0.25">
      <c r="A1265" s="42" t="str">
        <f t="shared" si="62"/>
        <v>HHLO_alle</v>
      </c>
      <c r="B1265" s="51" t="str">
        <f>B1264</f>
        <v>nicht anzeigen</v>
      </c>
      <c r="C1265" s="58" t="str">
        <f>CONCATENATE(C1242,".",2,".",2)</f>
        <v>69.2.2</v>
      </c>
      <c r="D1265" s="58"/>
      <c r="E1265" s="15" t="s">
        <v>607</v>
      </c>
      <c r="F1265" s="136" t="s">
        <v>44</v>
      </c>
    </row>
    <row r="1266" spans="1:7" x14ac:dyDescent="0.25">
      <c r="A1266" s="42" t="str">
        <f t="shared" si="62"/>
        <v>HHLO_alle</v>
      </c>
      <c r="B1266" s="55" t="str">
        <f>IF(ISERROR(FIND(Listen!$I$2,A1242)),Listen!$I$7,IF(ISERROR(FIND(Listen!$I$2,B1264)),Listen!$I$2,Listen!$I$7))</f>
        <v>HHLO_alle</v>
      </c>
      <c r="C1266" s="58" t="str">
        <f>CONCATENATE(C1242,".",2,".",3)</f>
        <v>69.2.3</v>
      </c>
      <c r="D1266" s="58"/>
      <c r="E1266" s="15" t="s">
        <v>612</v>
      </c>
      <c r="F1266" s="136" t="s">
        <v>44</v>
      </c>
    </row>
    <row r="1267" spans="1:7" ht="51" x14ac:dyDescent="0.25">
      <c r="A1267" s="42" t="str">
        <f t="shared" si="62"/>
        <v>HHLO_alle</v>
      </c>
      <c r="B1267" s="47" t="str">
        <f>B1263</f>
        <v>nicht anzeigen; HHLO_alle</v>
      </c>
      <c r="C1267" s="9"/>
      <c r="D1267" s="23" t="s">
        <v>316</v>
      </c>
      <c r="E1267" s="7"/>
    </row>
    <row r="1268" spans="1:7" ht="15.75" thickBot="1" x14ac:dyDescent="0.3">
      <c r="A1268" s="113" t="str">
        <f t="shared" si="62"/>
        <v>HHLO_alle</v>
      </c>
      <c r="B1268" s="123" t="str">
        <f>B1263</f>
        <v>nicht anzeigen; HHLO_alle</v>
      </c>
      <c r="C1268" s="115"/>
      <c r="D1268" s="30"/>
      <c r="E1268" s="124"/>
      <c r="F1268" s="30"/>
      <c r="G1268" s="30"/>
    </row>
    <row r="1269" spans="1:7" ht="80.25" thickBot="1" x14ac:dyDescent="0.3">
      <c r="A1269" s="42" t="str">
        <f>A1268</f>
        <v>HHLO_alle</v>
      </c>
      <c r="B1269" s="49" t="s">
        <v>212</v>
      </c>
      <c r="C1269" s="58" t="str">
        <f>CONCATENATE(C1242,".",3,)</f>
        <v>69.3</v>
      </c>
      <c r="D1269" s="58"/>
      <c r="E1269" s="122" t="s">
        <v>688</v>
      </c>
      <c r="F1269" s="73"/>
      <c r="G1269" s="14" t="str">
        <f>CONCATENATE(COUNTIF(G1271:G1280,Listen!$C$3)+COUNTIF(G1271:G1280,Listen!$C$4)+COUNTIF(G1271:G1280,Listen!$C$5)," bewertete Maßnahmen")</f>
        <v>0 bewertete Maßnahmen</v>
      </c>
    </row>
    <row r="1270" spans="1:7" ht="27.75" x14ac:dyDescent="0.25">
      <c r="A1270" s="42" t="str">
        <f t="shared" si="62"/>
        <v>HHLO_alle</v>
      </c>
      <c r="B1270" s="45" t="str">
        <f t="shared" si="62"/>
        <v>HHLO_alle</v>
      </c>
      <c r="C1270" s="9"/>
      <c r="D1270" s="58"/>
      <c r="E1270" s="25" t="s">
        <v>55</v>
      </c>
      <c r="F1270" s="25" t="s">
        <v>528</v>
      </c>
      <c r="G1270" s="118" t="s">
        <v>609</v>
      </c>
    </row>
    <row r="1271" spans="1:7" ht="24" x14ac:dyDescent="0.25">
      <c r="A1271" s="42" t="str">
        <f>A1270</f>
        <v>HHLO_alle</v>
      </c>
      <c r="B1271" s="45" t="str">
        <f>B1270</f>
        <v>HHLO_alle</v>
      </c>
      <c r="C1271" s="111"/>
      <c r="D1271" s="121" t="s">
        <v>594</v>
      </c>
      <c r="E1271" s="7" t="s">
        <v>604</v>
      </c>
      <c r="F1271" s="135" t="s">
        <v>44</v>
      </c>
      <c r="G1271" s="135" t="s">
        <v>44</v>
      </c>
    </row>
    <row r="1272" spans="1:7" ht="24" x14ac:dyDescent="0.25">
      <c r="A1272" s="42" t="str">
        <f t="shared" ref="A1272:B1281" si="63">A1271</f>
        <v>HHLO_alle</v>
      </c>
      <c r="B1272" s="45" t="str">
        <f t="shared" si="63"/>
        <v>HHLO_alle</v>
      </c>
      <c r="C1272" s="111"/>
      <c r="D1272" s="121" t="s">
        <v>594</v>
      </c>
      <c r="E1272" s="7" t="s">
        <v>603</v>
      </c>
      <c r="F1272" s="135"/>
      <c r="G1272" s="135"/>
    </row>
    <row r="1273" spans="1:7" x14ac:dyDescent="0.25">
      <c r="A1273" s="42" t="str">
        <f t="shared" si="63"/>
        <v>HHLO_alle</v>
      </c>
      <c r="B1273" s="45" t="str">
        <f t="shared" si="63"/>
        <v>HHLO_alle</v>
      </c>
      <c r="C1273" s="8"/>
      <c r="D1273" s="58"/>
      <c r="E1273" s="7"/>
      <c r="F1273" s="135"/>
      <c r="G1273" s="135"/>
    </row>
    <row r="1274" spans="1:7" x14ac:dyDescent="0.25">
      <c r="A1274" s="42" t="str">
        <f t="shared" si="63"/>
        <v>HHLO_alle</v>
      </c>
      <c r="B1274" s="45" t="str">
        <f t="shared" si="63"/>
        <v>HHLO_alle</v>
      </c>
      <c r="C1274" s="8"/>
      <c r="D1274" s="58"/>
      <c r="E1274" s="7"/>
      <c r="F1274" s="135"/>
      <c r="G1274" s="135"/>
    </row>
    <row r="1275" spans="1:7" x14ac:dyDescent="0.25">
      <c r="A1275" s="42" t="str">
        <f t="shared" si="63"/>
        <v>HHLO_alle</v>
      </c>
      <c r="B1275" s="45" t="str">
        <f t="shared" si="63"/>
        <v>HHLO_alle</v>
      </c>
      <c r="C1275" s="8"/>
      <c r="D1275" s="58"/>
      <c r="E1275" s="7"/>
      <c r="F1275" s="135"/>
      <c r="G1275" s="135"/>
    </row>
    <row r="1276" spans="1:7" x14ac:dyDescent="0.25">
      <c r="A1276" s="42" t="str">
        <f t="shared" si="63"/>
        <v>HHLO_alle</v>
      </c>
      <c r="B1276" s="45" t="str">
        <f t="shared" si="63"/>
        <v>HHLO_alle</v>
      </c>
      <c r="C1276" s="8"/>
      <c r="D1276" s="58"/>
      <c r="E1276" s="7"/>
      <c r="F1276" s="135"/>
      <c r="G1276" s="135"/>
    </row>
    <row r="1277" spans="1:7" x14ac:dyDescent="0.25">
      <c r="A1277" s="42" t="str">
        <f t="shared" si="63"/>
        <v>HHLO_alle</v>
      </c>
      <c r="B1277" s="45" t="str">
        <f t="shared" si="63"/>
        <v>HHLO_alle</v>
      </c>
      <c r="C1277" s="8"/>
      <c r="D1277" s="58"/>
      <c r="E1277" s="7"/>
      <c r="F1277" s="135"/>
      <c r="G1277" s="135"/>
    </row>
    <row r="1278" spans="1:7" x14ac:dyDescent="0.25">
      <c r="A1278" s="42" t="str">
        <f t="shared" si="63"/>
        <v>HHLO_alle</v>
      </c>
      <c r="B1278" s="45" t="str">
        <f t="shared" si="63"/>
        <v>HHLO_alle</v>
      </c>
      <c r="C1278" s="8"/>
      <c r="D1278" s="58"/>
      <c r="E1278" s="7"/>
      <c r="F1278" s="135"/>
      <c r="G1278" s="135"/>
    </row>
    <row r="1279" spans="1:7" x14ac:dyDescent="0.25">
      <c r="A1279" s="42" t="str">
        <f t="shared" si="63"/>
        <v>HHLO_alle</v>
      </c>
      <c r="B1279" s="45" t="str">
        <f t="shared" si="63"/>
        <v>HHLO_alle</v>
      </c>
      <c r="C1279" s="8"/>
      <c r="D1279" s="58"/>
      <c r="E1279" s="7"/>
      <c r="F1279" s="135"/>
      <c r="G1279" s="135"/>
    </row>
    <row r="1280" spans="1:7" x14ac:dyDescent="0.25">
      <c r="A1280" s="42" t="str">
        <f t="shared" si="63"/>
        <v>HHLO_alle</v>
      </c>
      <c r="B1280" s="45" t="str">
        <f t="shared" si="63"/>
        <v>HHLO_alle</v>
      </c>
      <c r="C1280" s="8"/>
      <c r="D1280" s="58"/>
      <c r="E1280" s="7"/>
      <c r="F1280" s="135"/>
      <c r="G1280" s="135"/>
    </row>
    <row r="1281" spans="1:7" ht="15.75" thickBot="1" x14ac:dyDescent="0.3">
      <c r="A1281" s="42" t="str">
        <f t="shared" si="63"/>
        <v>HHLO_alle</v>
      </c>
      <c r="B1281" s="44" t="str">
        <f>A1242</f>
        <v>HHLO_alle</v>
      </c>
      <c r="C1281" s="9"/>
      <c r="D1281" s="10"/>
      <c r="E1281" s="10"/>
      <c r="F1281" s="10"/>
    </row>
    <row r="1282" spans="1:7" ht="21.75" hidden="1" thickBot="1" x14ac:dyDescent="0.3">
      <c r="A1282" s="50" t="s">
        <v>6</v>
      </c>
      <c r="B1282" s="42" t="str">
        <f>A1282</f>
        <v>BKA</v>
      </c>
      <c r="C1282" s="57">
        <v>38</v>
      </c>
      <c r="D1282" s="169" t="s">
        <v>696</v>
      </c>
      <c r="E1282" s="168"/>
      <c r="F1282" s="168"/>
      <c r="G1282" s="89"/>
    </row>
    <row r="1283" spans="1:7" ht="17.25" hidden="1" thickTop="1" thickBot="1" x14ac:dyDescent="0.3">
      <c r="A1283" s="113" t="str">
        <f>A1282</f>
        <v>BKA</v>
      </c>
      <c r="B1283" s="42" t="str">
        <f>B1282</f>
        <v>BKA</v>
      </c>
      <c r="C1283" s="9"/>
      <c r="D1283" s="11"/>
      <c r="E1283" s="12"/>
      <c r="F1283" s="12"/>
      <c r="G1283" s="19" t="s">
        <v>51</v>
      </c>
    </row>
    <row r="1284" spans="1:7" ht="32.25" hidden="1" thickBot="1" x14ac:dyDescent="0.3">
      <c r="A1284" s="42" t="str">
        <f t="shared" ref="A1284:B1310" si="64">A1283</f>
        <v>BKA</v>
      </c>
      <c r="B1284" s="48" t="s">
        <v>6</v>
      </c>
      <c r="C1284" s="58" t="str">
        <f>CONCATENATE(C1282,".",1)</f>
        <v>38.1</v>
      </c>
      <c r="D1284" s="58"/>
      <c r="E1284" s="18" t="s">
        <v>623</v>
      </c>
      <c r="F1284" s="117" t="str">
        <f>CONCATENATE(ROUND(F1297/1680,2)," VBÄ")</f>
        <v>0 VBÄ</v>
      </c>
      <c r="G1284" s="14"/>
    </row>
    <row r="1285" spans="1:7" ht="15.75" hidden="1" thickBot="1" x14ac:dyDescent="0.3">
      <c r="A1285" s="42" t="str">
        <f t="shared" si="64"/>
        <v>BKA</v>
      </c>
      <c r="B1285" s="43" t="str">
        <f>IF(E1285="",Listen!$I$7,B1284)</f>
        <v>BKA</v>
      </c>
      <c r="C1285" s="8"/>
      <c r="D1285" s="59"/>
      <c r="E1285" s="166" t="s">
        <v>24</v>
      </c>
      <c r="F1285" s="167" t="s">
        <v>596</v>
      </c>
      <c r="G1285" s="32"/>
    </row>
    <row r="1286" spans="1:7" ht="15.75" hidden="1" thickBot="1" x14ac:dyDescent="0.3">
      <c r="A1286" s="113" t="str">
        <f t="shared" si="64"/>
        <v>BKA</v>
      </c>
      <c r="B1286" s="114" t="str">
        <f>IF(E1286="",Listen!$I$7,B1285)</f>
        <v>BKA</v>
      </c>
      <c r="C1286" s="115"/>
      <c r="D1286" s="134"/>
      <c r="E1286" s="112" t="s">
        <v>598</v>
      </c>
      <c r="F1286" s="117" t="s">
        <v>597</v>
      </c>
      <c r="G1286" s="119"/>
    </row>
    <row r="1287" spans="1:7" ht="15.75" hidden="1" thickBot="1" x14ac:dyDescent="0.3">
      <c r="A1287" s="42" t="str">
        <f t="shared" si="64"/>
        <v>BKA</v>
      </c>
      <c r="B1287" s="43" t="s">
        <v>6</v>
      </c>
      <c r="C1287" s="60" t="str">
        <f>CONCATENATE(C1284,".",1)</f>
        <v>38.1.1</v>
      </c>
      <c r="D1287" s="180">
        <v>1</v>
      </c>
      <c r="E1287" s="15" t="s">
        <v>305</v>
      </c>
      <c r="F1287" s="100" t="s">
        <v>620</v>
      </c>
      <c r="G1287" s="120" t="s">
        <v>202</v>
      </c>
    </row>
    <row r="1288" spans="1:7" ht="15.75" hidden="1" thickBot="1" x14ac:dyDescent="0.3">
      <c r="A1288" s="42" t="str">
        <f t="shared" si="64"/>
        <v>BKA</v>
      </c>
      <c r="B1288" s="43" t="s">
        <v>6</v>
      </c>
      <c r="C1288" s="60" t="str">
        <f>CONCATENATE(C1284,".",2)</f>
        <v>38.1.2</v>
      </c>
      <c r="D1288" s="180">
        <v>2</v>
      </c>
      <c r="E1288" s="16" t="s">
        <v>27</v>
      </c>
      <c r="F1288" s="100" t="s">
        <v>620</v>
      </c>
      <c r="G1288" s="120" t="s">
        <v>29</v>
      </c>
    </row>
    <row r="1289" spans="1:7" ht="15.75" hidden="1" thickBot="1" x14ac:dyDescent="0.3">
      <c r="A1289" s="42" t="str">
        <f t="shared" si="64"/>
        <v>BKA</v>
      </c>
      <c r="B1289" s="43" t="s">
        <v>6</v>
      </c>
      <c r="C1289" s="60" t="str">
        <f>CONCATENATE(C1284,".",3)</f>
        <v>38.1.3</v>
      </c>
      <c r="D1289" s="180">
        <v>3</v>
      </c>
      <c r="E1289" s="15" t="s">
        <v>25</v>
      </c>
      <c r="F1289" s="100" t="s">
        <v>620</v>
      </c>
      <c r="G1289" s="120" t="s">
        <v>29</v>
      </c>
    </row>
    <row r="1290" spans="1:7" ht="15.75" hidden="1" thickBot="1" x14ac:dyDescent="0.3">
      <c r="A1290" s="42" t="str">
        <f t="shared" si="64"/>
        <v>BKA</v>
      </c>
      <c r="B1290" s="43" t="s">
        <v>6</v>
      </c>
      <c r="C1290" s="60" t="str">
        <f>CONCATENATE(C1284,".",4)</f>
        <v>38.1.4</v>
      </c>
      <c r="D1290" s="180">
        <v>4</v>
      </c>
      <c r="E1290" s="15" t="s">
        <v>26</v>
      </c>
      <c r="F1290" s="100" t="s">
        <v>620</v>
      </c>
      <c r="G1290" s="120" t="s">
        <v>29</v>
      </c>
    </row>
    <row r="1291" spans="1:7" ht="15.75" hidden="1" thickBot="1" x14ac:dyDescent="0.3">
      <c r="A1291" s="42" t="str">
        <f t="shared" si="64"/>
        <v>BKA</v>
      </c>
      <c r="B1291" s="43" t="s">
        <v>215</v>
      </c>
      <c r="C1291" s="60" t="str">
        <f>CONCATENATE(C1284,".",5)</f>
        <v>38.1.5</v>
      </c>
      <c r="D1291" s="180">
        <v>5</v>
      </c>
      <c r="E1291" s="15"/>
      <c r="F1291" s="100" t="s">
        <v>620</v>
      </c>
      <c r="G1291" s="120"/>
    </row>
    <row r="1292" spans="1:7" ht="15.75" hidden="1" thickBot="1" x14ac:dyDescent="0.3">
      <c r="A1292" s="42" t="str">
        <f t="shared" si="64"/>
        <v>BKA</v>
      </c>
      <c r="B1292" s="43" t="s">
        <v>215</v>
      </c>
      <c r="C1292" s="60" t="str">
        <f>CONCATENATE(C1284,".",6)</f>
        <v>38.1.6</v>
      </c>
      <c r="D1292" s="180">
        <v>6</v>
      </c>
      <c r="E1292" s="15"/>
      <c r="F1292" s="100" t="s">
        <v>620</v>
      </c>
      <c r="G1292" s="120"/>
    </row>
    <row r="1293" spans="1:7" ht="15.75" hidden="1" thickBot="1" x14ac:dyDescent="0.3">
      <c r="A1293" s="42" t="str">
        <f t="shared" si="64"/>
        <v>BKA</v>
      </c>
      <c r="B1293" s="43" t="s">
        <v>215</v>
      </c>
      <c r="C1293" s="60" t="str">
        <f>CONCATENATE(C1284,".",7)</f>
        <v>38.1.7</v>
      </c>
      <c r="D1293" s="180">
        <v>7</v>
      </c>
      <c r="E1293" s="15"/>
      <c r="F1293" s="100" t="s">
        <v>620</v>
      </c>
      <c r="G1293" s="120"/>
    </row>
    <row r="1294" spans="1:7" ht="15.75" hidden="1" thickBot="1" x14ac:dyDescent="0.3">
      <c r="A1294" s="42" t="str">
        <f t="shared" si="64"/>
        <v>BKA</v>
      </c>
      <c r="B1294" s="43" t="s">
        <v>215</v>
      </c>
      <c r="C1294" s="60" t="str">
        <f>CONCATENATE(C1284,".",8)</f>
        <v>38.1.8</v>
      </c>
      <c r="D1294" s="180">
        <v>8</v>
      </c>
      <c r="E1294" s="15"/>
      <c r="F1294" s="100" t="s">
        <v>620</v>
      </c>
      <c r="G1294" s="120"/>
    </row>
    <row r="1295" spans="1:7" ht="15.75" hidden="1" thickBot="1" x14ac:dyDescent="0.3">
      <c r="A1295" s="42" t="str">
        <f>A1294</f>
        <v>BKA</v>
      </c>
      <c r="B1295" s="43" t="s">
        <v>215</v>
      </c>
      <c r="C1295" s="60" t="str">
        <f>CONCATENATE(C1284,".",9)</f>
        <v>38.1.9</v>
      </c>
      <c r="D1295" s="180">
        <v>9</v>
      </c>
      <c r="E1295" s="15"/>
      <c r="F1295" s="100" t="s">
        <v>620</v>
      </c>
      <c r="G1295" s="120"/>
    </row>
    <row r="1296" spans="1:7" ht="15.75" hidden="1" thickBot="1" x14ac:dyDescent="0.3">
      <c r="A1296" s="42" t="str">
        <f t="shared" si="64"/>
        <v>BKA</v>
      </c>
      <c r="B1296" s="43" t="s">
        <v>215</v>
      </c>
      <c r="C1296" s="60" t="str">
        <f>CONCATENATE(C1284,".",10)</f>
        <v>38.1.10</v>
      </c>
      <c r="D1296" s="180">
        <v>10</v>
      </c>
      <c r="E1296" s="33"/>
      <c r="F1296" s="100" t="s">
        <v>620</v>
      </c>
      <c r="G1296" s="120"/>
    </row>
    <row r="1297" spans="1:7" ht="15.75" hidden="1" thickBot="1" x14ac:dyDescent="0.3">
      <c r="A1297" s="113" t="str">
        <f t="shared" si="64"/>
        <v>BKA</v>
      </c>
      <c r="B1297" s="114" t="str">
        <f>B1284</f>
        <v>BKA</v>
      </c>
      <c r="C1297" s="115"/>
      <c r="D1297" s="29"/>
      <c r="E1297" s="125" t="s">
        <v>523</v>
      </c>
      <c r="F1297" s="126">
        <f>SUM(F1287:F1296)</f>
        <v>0</v>
      </c>
      <c r="G1297" s="30"/>
    </row>
    <row r="1298" spans="1:7" ht="15.75" hidden="1" thickBot="1" x14ac:dyDescent="0.3">
      <c r="A1298" s="42" t="str">
        <f t="shared" si="64"/>
        <v>BKA</v>
      </c>
      <c r="B1298" s="46" t="str">
        <f>IF(OR(B1284=Listen!$I$5,B1284=Listen!$I$3), Listen!$I$5, IF(OR(B1284=Listen!$I$6, B1284=Listen!$I$4), Listen!$I$6, Listen!$I$7))</f>
        <v>BKA</v>
      </c>
      <c r="C1298" s="9"/>
      <c r="D1298" s="30"/>
      <c r="E1298" s="164" t="s">
        <v>35</v>
      </c>
      <c r="F1298" s="165" t="s">
        <v>49</v>
      </c>
    </row>
    <row r="1299" spans="1:7" ht="15.75" hidden="1" thickBot="1" x14ac:dyDescent="0.3">
      <c r="A1299" s="42" t="str">
        <f t="shared" si="64"/>
        <v>BKA</v>
      </c>
      <c r="B1299" s="46" t="str">
        <f>IF(OR(B1285=Listen!$I$5,B1285=Listen!$I$3), Listen!$I$5, IF(OR(B1285=Listen!$I$6, B1285=Listen!$I$4), Listen!$I$6, Listen!$I$7))</f>
        <v>BKA</v>
      </c>
      <c r="C1299" s="9"/>
      <c r="D1299" s="28" t="s">
        <v>36</v>
      </c>
      <c r="E1299" s="20" t="s">
        <v>38</v>
      </c>
      <c r="F1299" s="137" t="s">
        <v>621</v>
      </c>
    </row>
    <row r="1300" spans="1:7" ht="15.75" hidden="1" thickBot="1" x14ac:dyDescent="0.3">
      <c r="A1300" s="42" t="str">
        <f t="shared" si="64"/>
        <v>BKA</v>
      </c>
      <c r="B1300" s="46" t="str">
        <f>IF(OR(B1286=Listen!$I$5,B1286=Listen!$I$3), Listen!$I$5, IF(OR(B1286=Listen!$I$6, B1286=Listen!$I$4), Listen!$I$6, Listen!$I$7))</f>
        <v>BKA</v>
      </c>
      <c r="C1300" s="9"/>
      <c r="D1300" s="28" t="s">
        <v>36</v>
      </c>
      <c r="E1300" s="17" t="s">
        <v>39</v>
      </c>
      <c r="F1300" s="137" t="s">
        <v>621</v>
      </c>
    </row>
    <row r="1301" spans="1:7" ht="51.75" hidden="1" thickBot="1" x14ac:dyDescent="0.3">
      <c r="A1301" s="42" t="str">
        <f t="shared" si="64"/>
        <v>BKA</v>
      </c>
      <c r="B1301" s="43" t="str">
        <f>B1284</f>
        <v>BKA</v>
      </c>
      <c r="C1301" s="9"/>
      <c r="D1301" s="22" t="s">
        <v>622</v>
      </c>
      <c r="E1301" s="6"/>
      <c r="F1301" s="10"/>
    </row>
    <row r="1302" spans="1:7" ht="15.75" hidden="1" thickBot="1" x14ac:dyDescent="0.3">
      <c r="A1302" s="113" t="str">
        <f t="shared" si="64"/>
        <v>BKA</v>
      </c>
      <c r="B1302" s="114" t="str">
        <f>B1284</f>
        <v>BKA</v>
      </c>
      <c r="C1302" s="115"/>
      <c r="D1302" s="30"/>
      <c r="E1302" s="30"/>
      <c r="F1302" s="30"/>
      <c r="G1302" s="30"/>
    </row>
    <row r="1303" spans="1:7" ht="16.5" hidden="1" thickBot="1" x14ac:dyDescent="0.3">
      <c r="A1303" s="42" t="str">
        <f t="shared" si="64"/>
        <v>BKA</v>
      </c>
      <c r="B1303" s="56" t="str">
        <f>IF(B1304&lt;&gt;B1306, IF(AND(B1304&lt;&gt;Listen!I1287,B1306&lt;&gt;Listen!$I$7), CONCATENATE(B1304, "; ", B1306), IF(B1304=Listen!$I$7, B1306, B1304)), B1304)</f>
        <v>nicht anzeigen</v>
      </c>
      <c r="C1303" s="58" t="str">
        <f>CONCATENATE(C1282,".",2)</f>
        <v>38.2</v>
      </c>
      <c r="D1303" s="58"/>
      <c r="E1303" s="18" t="s">
        <v>605</v>
      </c>
      <c r="F1303" s="36"/>
    </row>
    <row r="1304" spans="1:7" ht="15.75" hidden="1" thickBot="1" x14ac:dyDescent="0.3">
      <c r="A1304" s="42" t="str">
        <f t="shared" si="64"/>
        <v>BKA</v>
      </c>
      <c r="B1304" s="54" t="s">
        <v>215</v>
      </c>
      <c r="C1304" s="58" t="str">
        <f>CONCATENATE(C1282,".",2,".",1)</f>
        <v>38.2.1</v>
      </c>
      <c r="D1304" s="58"/>
      <c r="E1304" s="15" t="s">
        <v>606</v>
      </c>
      <c r="F1304" s="136" t="s">
        <v>44</v>
      </c>
    </row>
    <row r="1305" spans="1:7" ht="15.75" hidden="1" thickBot="1" x14ac:dyDescent="0.3">
      <c r="A1305" s="42" t="str">
        <f t="shared" si="64"/>
        <v>BKA</v>
      </c>
      <c r="B1305" s="51" t="str">
        <f>B1304</f>
        <v>nicht anzeigen</v>
      </c>
      <c r="C1305" s="58" t="str">
        <f>CONCATENATE(C1282,".",2,".",2)</f>
        <v>38.2.2</v>
      </c>
      <c r="D1305" s="58"/>
      <c r="E1305" s="15" t="s">
        <v>607</v>
      </c>
      <c r="F1305" s="136" t="s">
        <v>44</v>
      </c>
    </row>
    <row r="1306" spans="1:7" ht="15.75" hidden="1" thickBot="1" x14ac:dyDescent="0.3">
      <c r="A1306" s="42" t="str">
        <f t="shared" si="64"/>
        <v>BKA</v>
      </c>
      <c r="B1306" s="55" t="str">
        <f>IF(ISERROR(FIND(Listen!$I$2,A1282)),Listen!$I$7,IF(ISERROR(FIND(Listen!$I$2,B1304)),Listen!$I$2,Listen!$I$7))</f>
        <v>nicht anzeigen</v>
      </c>
      <c r="C1306" s="58" t="str">
        <f>CONCATENATE(C1282,".",2,".",3)</f>
        <v>38.2.3</v>
      </c>
      <c r="D1306" s="58"/>
      <c r="E1306" s="15" t="s">
        <v>612</v>
      </c>
      <c r="F1306" s="136" t="s">
        <v>44</v>
      </c>
    </row>
    <row r="1307" spans="1:7" ht="51.75" hidden="1" thickBot="1" x14ac:dyDescent="0.3">
      <c r="A1307" s="42" t="str">
        <f t="shared" si="64"/>
        <v>BKA</v>
      </c>
      <c r="B1307" s="47" t="str">
        <f>B1303</f>
        <v>nicht anzeigen</v>
      </c>
      <c r="C1307" s="9"/>
      <c r="D1307" s="23" t="s">
        <v>316</v>
      </c>
      <c r="E1307" s="7"/>
    </row>
    <row r="1308" spans="1:7" ht="15.75" hidden="1" thickBot="1" x14ac:dyDescent="0.3">
      <c r="A1308" s="113" t="str">
        <f t="shared" si="64"/>
        <v>BKA</v>
      </c>
      <c r="B1308" s="123" t="str">
        <f>B1303</f>
        <v>nicht anzeigen</v>
      </c>
      <c r="C1308" s="115"/>
      <c r="D1308" s="30"/>
      <c r="E1308" s="124"/>
      <c r="F1308" s="30"/>
      <c r="G1308" s="30"/>
    </row>
    <row r="1309" spans="1:7" ht="80.25" hidden="1" thickBot="1" x14ac:dyDescent="0.3">
      <c r="A1309" s="42" t="str">
        <f>A1308</f>
        <v>BKA</v>
      </c>
      <c r="B1309" s="49" t="s">
        <v>6</v>
      </c>
      <c r="C1309" s="58" t="str">
        <f>CONCATENATE(C1282,".",3,)</f>
        <v>38.3</v>
      </c>
      <c r="D1309" s="58"/>
      <c r="E1309" s="122" t="s">
        <v>688</v>
      </c>
      <c r="F1309" s="73"/>
      <c r="G1309" s="14" t="str">
        <f>CONCATENATE(COUNTIF(G1311:G1320,Listen!$C$3)+COUNTIF(G1311:G1320,Listen!$C$4)+COUNTIF(G1311:G1320,Listen!$C$5)," bewertete Maßnahmen")</f>
        <v>0 bewertete Maßnahmen</v>
      </c>
    </row>
    <row r="1310" spans="1:7" ht="28.5" hidden="1" thickBot="1" x14ac:dyDescent="0.3">
      <c r="A1310" s="42" t="str">
        <f t="shared" si="64"/>
        <v>BKA</v>
      </c>
      <c r="B1310" s="45" t="str">
        <f t="shared" si="64"/>
        <v>BKA</v>
      </c>
      <c r="C1310" s="9"/>
      <c r="D1310" s="58"/>
      <c r="E1310" s="25" t="s">
        <v>55</v>
      </c>
      <c r="F1310" s="25" t="s">
        <v>528</v>
      </c>
      <c r="G1310" s="118" t="s">
        <v>609</v>
      </c>
    </row>
    <row r="1311" spans="1:7" ht="24.75" hidden="1" thickBot="1" x14ac:dyDescent="0.3">
      <c r="A1311" s="42" t="str">
        <f>A1310</f>
        <v>BKA</v>
      </c>
      <c r="B1311" s="45" t="str">
        <f>B1310</f>
        <v>BKA</v>
      </c>
      <c r="C1311" s="111"/>
      <c r="D1311" s="121" t="s">
        <v>594</v>
      </c>
      <c r="E1311" s="7" t="s">
        <v>604</v>
      </c>
      <c r="F1311" s="135" t="s">
        <v>44</v>
      </c>
      <c r="G1311" s="135" t="s">
        <v>44</v>
      </c>
    </row>
    <row r="1312" spans="1:7" ht="24.75" hidden="1" thickBot="1" x14ac:dyDescent="0.3">
      <c r="A1312" s="42" t="str">
        <f t="shared" ref="A1312:B1321" si="65">A1311</f>
        <v>BKA</v>
      </c>
      <c r="B1312" s="45" t="str">
        <f t="shared" si="65"/>
        <v>BKA</v>
      </c>
      <c r="C1312" s="111"/>
      <c r="D1312" s="121" t="s">
        <v>594</v>
      </c>
      <c r="E1312" s="7" t="s">
        <v>603</v>
      </c>
      <c r="F1312" s="135"/>
      <c r="G1312" s="135"/>
    </row>
    <row r="1313" spans="1:7" ht="15.75" hidden="1" thickBot="1" x14ac:dyDescent="0.3">
      <c r="A1313" s="42" t="str">
        <f t="shared" si="65"/>
        <v>BKA</v>
      </c>
      <c r="B1313" s="45" t="str">
        <f t="shared" si="65"/>
        <v>BKA</v>
      </c>
      <c r="C1313" s="8"/>
      <c r="D1313" s="58"/>
      <c r="E1313" s="7"/>
      <c r="F1313" s="135"/>
      <c r="G1313" s="135"/>
    </row>
    <row r="1314" spans="1:7" ht="15.75" hidden="1" thickBot="1" x14ac:dyDescent="0.3">
      <c r="A1314" s="42" t="str">
        <f t="shared" si="65"/>
        <v>BKA</v>
      </c>
      <c r="B1314" s="45" t="str">
        <f t="shared" si="65"/>
        <v>BKA</v>
      </c>
      <c r="C1314" s="8"/>
      <c r="D1314" s="58"/>
      <c r="E1314" s="7"/>
      <c r="F1314" s="135"/>
      <c r="G1314" s="135"/>
    </row>
    <row r="1315" spans="1:7" ht="15.75" hidden="1" thickBot="1" x14ac:dyDescent="0.3">
      <c r="A1315" s="42" t="str">
        <f t="shared" si="65"/>
        <v>BKA</v>
      </c>
      <c r="B1315" s="45" t="str">
        <f t="shared" si="65"/>
        <v>BKA</v>
      </c>
      <c r="C1315" s="8"/>
      <c r="D1315" s="58"/>
      <c r="E1315" s="7"/>
      <c r="F1315" s="135"/>
      <c r="G1315" s="135"/>
    </row>
    <row r="1316" spans="1:7" ht="15.75" hidden="1" thickBot="1" x14ac:dyDescent="0.3">
      <c r="A1316" s="42" t="str">
        <f t="shared" si="65"/>
        <v>BKA</v>
      </c>
      <c r="B1316" s="45" t="str">
        <f t="shared" si="65"/>
        <v>BKA</v>
      </c>
      <c r="C1316" s="8"/>
      <c r="D1316" s="58"/>
      <c r="E1316" s="7"/>
      <c r="F1316" s="135"/>
      <c r="G1316" s="135"/>
    </row>
    <row r="1317" spans="1:7" ht="15.75" hidden="1" thickBot="1" x14ac:dyDescent="0.3">
      <c r="A1317" s="42" t="str">
        <f t="shared" si="65"/>
        <v>BKA</v>
      </c>
      <c r="B1317" s="45" t="str">
        <f t="shared" si="65"/>
        <v>BKA</v>
      </c>
      <c r="C1317" s="8"/>
      <c r="D1317" s="58"/>
      <c r="E1317" s="7"/>
      <c r="F1317" s="135"/>
      <c r="G1317" s="135"/>
    </row>
    <row r="1318" spans="1:7" ht="15.75" hidden="1" thickBot="1" x14ac:dyDescent="0.3">
      <c r="A1318" s="42" t="str">
        <f t="shared" si="65"/>
        <v>BKA</v>
      </c>
      <c r="B1318" s="45" t="str">
        <f t="shared" si="65"/>
        <v>BKA</v>
      </c>
      <c r="C1318" s="8"/>
      <c r="D1318" s="58"/>
      <c r="E1318" s="7"/>
      <c r="F1318" s="135"/>
      <c r="G1318" s="135"/>
    </row>
    <row r="1319" spans="1:7" ht="15.75" hidden="1" thickBot="1" x14ac:dyDescent="0.3">
      <c r="A1319" s="42" t="str">
        <f t="shared" si="65"/>
        <v>BKA</v>
      </c>
      <c r="B1319" s="45" t="str">
        <f t="shared" si="65"/>
        <v>BKA</v>
      </c>
      <c r="C1319" s="8"/>
      <c r="D1319" s="58"/>
      <c r="E1319" s="7"/>
      <c r="F1319" s="135"/>
      <c r="G1319" s="135"/>
    </row>
    <row r="1320" spans="1:7" ht="15.75" hidden="1" thickBot="1" x14ac:dyDescent="0.3">
      <c r="A1320" s="42" t="str">
        <f t="shared" si="65"/>
        <v>BKA</v>
      </c>
      <c r="B1320" s="45" t="str">
        <f t="shared" si="65"/>
        <v>BKA</v>
      </c>
      <c r="C1320" s="8"/>
      <c r="D1320" s="58"/>
      <c r="E1320" s="7"/>
      <c r="F1320" s="135"/>
      <c r="G1320" s="135"/>
    </row>
    <row r="1321" spans="1:7" ht="15.75" hidden="1" thickBot="1" x14ac:dyDescent="0.3">
      <c r="A1321" s="42" t="str">
        <f t="shared" si="65"/>
        <v>BKA</v>
      </c>
      <c r="B1321" s="44" t="str">
        <f>A1282</f>
        <v>BKA</v>
      </c>
      <c r="C1321" s="9"/>
      <c r="D1321" s="10"/>
      <c r="E1321" s="10"/>
      <c r="F1321" s="10"/>
    </row>
    <row r="1322" spans="1:7" ht="21.75" hidden="1" thickBot="1" x14ac:dyDescent="0.3">
      <c r="A1322" s="50" t="s">
        <v>6</v>
      </c>
      <c r="B1322" s="42" t="str">
        <f>A1322</f>
        <v>BKA</v>
      </c>
      <c r="C1322" s="57">
        <v>39</v>
      </c>
      <c r="D1322" s="169" t="s">
        <v>697</v>
      </c>
      <c r="E1322" s="168"/>
      <c r="F1322" s="168"/>
      <c r="G1322" s="89"/>
    </row>
    <row r="1323" spans="1:7" ht="17.25" hidden="1" thickTop="1" thickBot="1" x14ac:dyDescent="0.3">
      <c r="A1323" s="113" t="str">
        <f>A1322</f>
        <v>BKA</v>
      </c>
      <c r="B1323" s="42" t="str">
        <f>B1322</f>
        <v>BKA</v>
      </c>
      <c r="C1323" s="9"/>
      <c r="D1323" s="11"/>
      <c r="E1323" s="12"/>
      <c r="F1323" s="12"/>
      <c r="G1323" s="19" t="s">
        <v>51</v>
      </c>
    </row>
    <row r="1324" spans="1:7" ht="32.25" hidden="1" thickBot="1" x14ac:dyDescent="0.3">
      <c r="A1324" s="42" t="str">
        <f t="shared" ref="A1324:B1350" si="66">A1323</f>
        <v>BKA</v>
      </c>
      <c r="B1324" s="48" t="s">
        <v>6</v>
      </c>
      <c r="C1324" s="58" t="str">
        <f>CONCATENATE(C1322,".",1)</f>
        <v>39.1</v>
      </c>
      <c r="D1324" s="58"/>
      <c r="E1324" s="18" t="s">
        <v>623</v>
      </c>
      <c r="F1324" s="117" t="str">
        <f>CONCATENATE(ROUND(F1337/1680,2)," VBÄ")</f>
        <v>0 VBÄ</v>
      </c>
      <c r="G1324" s="14"/>
    </row>
    <row r="1325" spans="1:7" ht="15.75" hidden="1" thickBot="1" x14ac:dyDescent="0.3">
      <c r="A1325" s="42" t="str">
        <f t="shared" si="66"/>
        <v>BKA</v>
      </c>
      <c r="B1325" s="43" t="str">
        <f>IF(E1325="",Listen!$I$7,B1324)</f>
        <v>BKA</v>
      </c>
      <c r="C1325" s="8"/>
      <c r="D1325" s="59"/>
      <c r="E1325" s="166" t="s">
        <v>24</v>
      </c>
      <c r="F1325" s="167" t="s">
        <v>596</v>
      </c>
      <c r="G1325" s="32"/>
    </row>
    <row r="1326" spans="1:7" ht="15.75" hidden="1" thickBot="1" x14ac:dyDescent="0.3">
      <c r="A1326" s="113" t="str">
        <f t="shared" si="66"/>
        <v>BKA</v>
      </c>
      <c r="B1326" s="114" t="str">
        <f>IF(E1326="",Listen!$I$7,B1325)</f>
        <v>BKA</v>
      </c>
      <c r="C1326" s="115"/>
      <c r="D1326" s="134"/>
      <c r="E1326" s="112" t="s">
        <v>598</v>
      </c>
      <c r="F1326" s="117" t="s">
        <v>597</v>
      </c>
      <c r="G1326" s="119"/>
    </row>
    <row r="1327" spans="1:7" ht="15.75" hidden="1" thickBot="1" x14ac:dyDescent="0.3">
      <c r="A1327" s="42" t="str">
        <f t="shared" si="66"/>
        <v>BKA</v>
      </c>
      <c r="B1327" s="43" t="s">
        <v>6</v>
      </c>
      <c r="C1327" s="60" t="str">
        <f>CONCATENATE(C1324,".",1)</f>
        <v>39.1.1</v>
      </c>
      <c r="D1327" s="180">
        <v>1</v>
      </c>
      <c r="E1327" s="15" t="s">
        <v>305</v>
      </c>
      <c r="F1327" s="100" t="s">
        <v>620</v>
      </c>
      <c r="G1327" s="120" t="s">
        <v>202</v>
      </c>
    </row>
    <row r="1328" spans="1:7" ht="15.75" hidden="1" thickBot="1" x14ac:dyDescent="0.3">
      <c r="A1328" s="42" t="str">
        <f t="shared" si="66"/>
        <v>BKA</v>
      </c>
      <c r="B1328" s="43" t="s">
        <v>6</v>
      </c>
      <c r="C1328" s="60" t="str">
        <f>CONCATENATE(C1324,".",2)</f>
        <v>39.1.2</v>
      </c>
      <c r="D1328" s="180">
        <v>2</v>
      </c>
      <c r="E1328" s="16" t="s">
        <v>27</v>
      </c>
      <c r="F1328" s="100" t="s">
        <v>620</v>
      </c>
      <c r="G1328" s="120" t="s">
        <v>29</v>
      </c>
    </row>
    <row r="1329" spans="1:7" ht="15.75" hidden="1" thickBot="1" x14ac:dyDescent="0.3">
      <c r="A1329" s="42" t="str">
        <f t="shared" si="66"/>
        <v>BKA</v>
      </c>
      <c r="B1329" s="43" t="s">
        <v>6</v>
      </c>
      <c r="C1329" s="60" t="str">
        <f>CONCATENATE(C1324,".",3)</f>
        <v>39.1.3</v>
      </c>
      <c r="D1329" s="180">
        <v>3</v>
      </c>
      <c r="E1329" s="15" t="s">
        <v>25</v>
      </c>
      <c r="F1329" s="100" t="s">
        <v>620</v>
      </c>
      <c r="G1329" s="120" t="s">
        <v>29</v>
      </c>
    </row>
    <row r="1330" spans="1:7" ht="15.75" hidden="1" thickBot="1" x14ac:dyDescent="0.3">
      <c r="A1330" s="42" t="str">
        <f t="shared" si="66"/>
        <v>BKA</v>
      </c>
      <c r="B1330" s="43" t="s">
        <v>6</v>
      </c>
      <c r="C1330" s="60" t="str">
        <f>CONCATENATE(C1324,".",4)</f>
        <v>39.1.4</v>
      </c>
      <c r="D1330" s="180">
        <v>4</v>
      </c>
      <c r="E1330" s="15" t="s">
        <v>26</v>
      </c>
      <c r="F1330" s="100" t="s">
        <v>620</v>
      </c>
      <c r="G1330" s="120" t="s">
        <v>29</v>
      </c>
    </row>
    <row r="1331" spans="1:7" ht="15.75" hidden="1" thickBot="1" x14ac:dyDescent="0.3">
      <c r="A1331" s="42" t="str">
        <f t="shared" si="66"/>
        <v>BKA</v>
      </c>
      <c r="B1331" s="43" t="s">
        <v>215</v>
      </c>
      <c r="C1331" s="60" t="str">
        <f>CONCATENATE(C1324,".",5)</f>
        <v>39.1.5</v>
      </c>
      <c r="D1331" s="180">
        <v>5</v>
      </c>
      <c r="E1331" s="15"/>
      <c r="F1331" s="100" t="s">
        <v>620</v>
      </c>
      <c r="G1331" s="120"/>
    </row>
    <row r="1332" spans="1:7" ht="15.75" hidden="1" thickBot="1" x14ac:dyDescent="0.3">
      <c r="A1332" s="42" t="str">
        <f t="shared" si="66"/>
        <v>BKA</v>
      </c>
      <c r="B1332" s="43" t="s">
        <v>215</v>
      </c>
      <c r="C1332" s="60" t="str">
        <f>CONCATENATE(C1324,".",6)</f>
        <v>39.1.6</v>
      </c>
      <c r="D1332" s="180">
        <v>6</v>
      </c>
      <c r="E1332" s="15"/>
      <c r="F1332" s="100" t="s">
        <v>620</v>
      </c>
      <c r="G1332" s="120"/>
    </row>
    <row r="1333" spans="1:7" ht="15.75" hidden="1" thickBot="1" x14ac:dyDescent="0.3">
      <c r="A1333" s="42" t="str">
        <f t="shared" si="66"/>
        <v>BKA</v>
      </c>
      <c r="B1333" s="43" t="s">
        <v>215</v>
      </c>
      <c r="C1333" s="60" t="str">
        <f>CONCATENATE(C1324,".",7)</f>
        <v>39.1.7</v>
      </c>
      <c r="D1333" s="180">
        <v>7</v>
      </c>
      <c r="E1333" s="15"/>
      <c r="F1333" s="100" t="s">
        <v>620</v>
      </c>
      <c r="G1333" s="120"/>
    </row>
    <row r="1334" spans="1:7" ht="15.75" hidden="1" thickBot="1" x14ac:dyDescent="0.3">
      <c r="A1334" s="42" t="str">
        <f t="shared" si="66"/>
        <v>BKA</v>
      </c>
      <c r="B1334" s="43" t="s">
        <v>215</v>
      </c>
      <c r="C1334" s="60" t="str">
        <f>CONCATENATE(C1324,".",8)</f>
        <v>39.1.8</v>
      </c>
      <c r="D1334" s="180">
        <v>8</v>
      </c>
      <c r="E1334" s="15"/>
      <c r="F1334" s="100" t="s">
        <v>620</v>
      </c>
      <c r="G1334" s="120"/>
    </row>
    <row r="1335" spans="1:7" ht="15.75" hidden="1" thickBot="1" x14ac:dyDescent="0.3">
      <c r="A1335" s="42" t="str">
        <f>A1334</f>
        <v>BKA</v>
      </c>
      <c r="B1335" s="43" t="s">
        <v>215</v>
      </c>
      <c r="C1335" s="60" t="str">
        <f>CONCATENATE(C1324,".",9)</f>
        <v>39.1.9</v>
      </c>
      <c r="D1335" s="180">
        <v>9</v>
      </c>
      <c r="E1335" s="15"/>
      <c r="F1335" s="100" t="s">
        <v>620</v>
      </c>
      <c r="G1335" s="120"/>
    </row>
    <row r="1336" spans="1:7" ht="15.75" hidden="1" thickBot="1" x14ac:dyDescent="0.3">
      <c r="A1336" s="42" t="str">
        <f t="shared" si="66"/>
        <v>BKA</v>
      </c>
      <c r="B1336" s="43" t="s">
        <v>215</v>
      </c>
      <c r="C1336" s="60" t="str">
        <f>CONCATENATE(C1324,".",10)</f>
        <v>39.1.10</v>
      </c>
      <c r="D1336" s="180">
        <v>10</v>
      </c>
      <c r="E1336" s="33"/>
      <c r="F1336" s="100" t="s">
        <v>620</v>
      </c>
      <c r="G1336" s="120"/>
    </row>
    <row r="1337" spans="1:7" ht="15.75" hidden="1" thickBot="1" x14ac:dyDescent="0.3">
      <c r="A1337" s="113" t="str">
        <f t="shared" si="66"/>
        <v>BKA</v>
      </c>
      <c r="B1337" s="114" t="str">
        <f>B1324</f>
        <v>BKA</v>
      </c>
      <c r="C1337" s="115"/>
      <c r="D1337" s="29"/>
      <c r="E1337" s="125" t="s">
        <v>523</v>
      </c>
      <c r="F1337" s="126">
        <f>SUM(F1327:F1336)</f>
        <v>0</v>
      </c>
      <c r="G1337" s="30"/>
    </row>
    <row r="1338" spans="1:7" ht="15.75" hidden="1" thickBot="1" x14ac:dyDescent="0.3">
      <c r="A1338" s="42" t="str">
        <f t="shared" si="66"/>
        <v>BKA</v>
      </c>
      <c r="B1338" s="46" t="str">
        <f>IF(OR(B1324=Listen!$I$5,B1324=Listen!$I$3), Listen!$I$5, IF(OR(B1324=Listen!$I$6, B1324=Listen!$I$4), Listen!$I$6, Listen!$I$7))</f>
        <v>BKA</v>
      </c>
      <c r="C1338" s="9"/>
      <c r="D1338" s="30"/>
      <c r="E1338" s="164" t="s">
        <v>35</v>
      </c>
      <c r="F1338" s="165" t="s">
        <v>49</v>
      </c>
    </row>
    <row r="1339" spans="1:7" ht="15.75" hidden="1" thickBot="1" x14ac:dyDescent="0.3">
      <c r="A1339" s="42" t="str">
        <f t="shared" si="66"/>
        <v>BKA</v>
      </c>
      <c r="B1339" s="46" t="str">
        <f>IF(OR(B1325=Listen!$I$5,B1325=Listen!$I$3), Listen!$I$5, IF(OR(B1325=Listen!$I$6, B1325=Listen!$I$4), Listen!$I$6, Listen!$I$7))</f>
        <v>BKA</v>
      </c>
      <c r="C1339" s="9"/>
      <c r="D1339" s="28" t="s">
        <v>36</v>
      </c>
      <c r="E1339" s="20" t="s">
        <v>38</v>
      </c>
      <c r="F1339" s="137" t="s">
        <v>621</v>
      </c>
    </row>
    <row r="1340" spans="1:7" ht="15.75" hidden="1" thickBot="1" x14ac:dyDescent="0.3">
      <c r="A1340" s="42" t="str">
        <f t="shared" si="66"/>
        <v>BKA</v>
      </c>
      <c r="B1340" s="46" t="str">
        <f>IF(OR(B1326=Listen!$I$5,B1326=Listen!$I$3), Listen!$I$5, IF(OR(B1326=Listen!$I$6, B1326=Listen!$I$4), Listen!$I$6, Listen!$I$7))</f>
        <v>BKA</v>
      </c>
      <c r="C1340" s="9"/>
      <c r="D1340" s="28" t="s">
        <v>36</v>
      </c>
      <c r="E1340" s="17" t="s">
        <v>39</v>
      </c>
      <c r="F1340" s="137" t="s">
        <v>621</v>
      </c>
    </row>
    <row r="1341" spans="1:7" ht="51.75" hidden="1" thickBot="1" x14ac:dyDescent="0.3">
      <c r="A1341" s="42" t="str">
        <f t="shared" si="66"/>
        <v>BKA</v>
      </c>
      <c r="B1341" s="43" t="str">
        <f>B1324</f>
        <v>BKA</v>
      </c>
      <c r="C1341" s="9"/>
      <c r="D1341" s="22" t="s">
        <v>622</v>
      </c>
      <c r="E1341" s="6"/>
      <c r="F1341" s="10"/>
    </row>
    <row r="1342" spans="1:7" ht="15.75" hidden="1" thickBot="1" x14ac:dyDescent="0.3">
      <c r="A1342" s="113" t="str">
        <f t="shared" si="66"/>
        <v>BKA</v>
      </c>
      <c r="B1342" s="114" t="str">
        <f>B1324</f>
        <v>BKA</v>
      </c>
      <c r="C1342" s="115"/>
      <c r="D1342" s="30"/>
      <c r="E1342" s="30"/>
      <c r="F1342" s="30"/>
      <c r="G1342" s="30"/>
    </row>
    <row r="1343" spans="1:7" ht="16.5" hidden="1" thickBot="1" x14ac:dyDescent="0.3">
      <c r="A1343" s="42" t="str">
        <f t="shared" si="66"/>
        <v>BKA</v>
      </c>
      <c r="B1343" s="56" t="str">
        <f>IF(B1344&lt;&gt;B1346, IF(AND(B1344&lt;&gt;Listen!I1327,B1346&lt;&gt;Listen!$I$7), CONCATENATE(B1344, "; ", B1346), IF(B1344=Listen!$I$7, B1346, B1344)), B1344)</f>
        <v>nicht anzeigen</v>
      </c>
      <c r="C1343" s="58" t="str">
        <f>CONCATENATE(C1322,".",2)</f>
        <v>39.2</v>
      </c>
      <c r="D1343" s="58"/>
      <c r="E1343" s="18" t="s">
        <v>605</v>
      </c>
      <c r="F1343" s="36"/>
    </row>
    <row r="1344" spans="1:7" ht="15.75" hidden="1" thickBot="1" x14ac:dyDescent="0.3">
      <c r="A1344" s="42" t="str">
        <f t="shared" si="66"/>
        <v>BKA</v>
      </c>
      <c r="B1344" s="54" t="s">
        <v>215</v>
      </c>
      <c r="C1344" s="58" t="str">
        <f>CONCATENATE(C1322,".",2,".",1)</f>
        <v>39.2.1</v>
      </c>
      <c r="D1344" s="58"/>
      <c r="E1344" s="15" t="s">
        <v>606</v>
      </c>
      <c r="F1344" s="136" t="s">
        <v>44</v>
      </c>
    </row>
    <row r="1345" spans="1:7" ht="15.75" hidden="1" thickBot="1" x14ac:dyDescent="0.3">
      <c r="A1345" s="42" t="str">
        <f t="shared" si="66"/>
        <v>BKA</v>
      </c>
      <c r="B1345" s="51" t="str">
        <f>B1344</f>
        <v>nicht anzeigen</v>
      </c>
      <c r="C1345" s="58" t="str">
        <f>CONCATENATE(C1322,".",2,".",2)</f>
        <v>39.2.2</v>
      </c>
      <c r="D1345" s="58"/>
      <c r="E1345" s="15" t="s">
        <v>607</v>
      </c>
      <c r="F1345" s="136" t="s">
        <v>44</v>
      </c>
    </row>
    <row r="1346" spans="1:7" ht="15.75" hidden="1" thickBot="1" x14ac:dyDescent="0.3">
      <c r="A1346" s="42" t="str">
        <f t="shared" si="66"/>
        <v>BKA</v>
      </c>
      <c r="B1346" s="55" t="str">
        <f>IF(ISERROR(FIND(Listen!$I$2,A1322)),Listen!$I$7,IF(ISERROR(FIND(Listen!$I$2,B1344)),Listen!$I$2,Listen!$I$7))</f>
        <v>nicht anzeigen</v>
      </c>
      <c r="C1346" s="58" t="str">
        <f>CONCATENATE(C1322,".",2,".",3)</f>
        <v>39.2.3</v>
      </c>
      <c r="D1346" s="58"/>
      <c r="E1346" s="15" t="s">
        <v>612</v>
      </c>
      <c r="F1346" s="136" t="s">
        <v>44</v>
      </c>
    </row>
    <row r="1347" spans="1:7" ht="51.75" hidden="1" thickBot="1" x14ac:dyDescent="0.3">
      <c r="A1347" s="42" t="str">
        <f t="shared" si="66"/>
        <v>BKA</v>
      </c>
      <c r="B1347" s="47" t="str">
        <f>B1343</f>
        <v>nicht anzeigen</v>
      </c>
      <c r="C1347" s="9"/>
      <c r="D1347" s="23" t="s">
        <v>316</v>
      </c>
      <c r="E1347" s="7"/>
    </row>
    <row r="1348" spans="1:7" ht="15.75" hidden="1" thickBot="1" x14ac:dyDescent="0.3">
      <c r="A1348" s="113" t="str">
        <f t="shared" si="66"/>
        <v>BKA</v>
      </c>
      <c r="B1348" s="123" t="str">
        <f>B1343</f>
        <v>nicht anzeigen</v>
      </c>
      <c r="C1348" s="115"/>
      <c r="D1348" s="30"/>
      <c r="E1348" s="124"/>
      <c r="F1348" s="30"/>
      <c r="G1348" s="30"/>
    </row>
    <row r="1349" spans="1:7" ht="80.25" hidden="1" thickBot="1" x14ac:dyDescent="0.3">
      <c r="A1349" s="42" t="str">
        <f>A1348</f>
        <v>BKA</v>
      </c>
      <c r="B1349" s="49" t="s">
        <v>6</v>
      </c>
      <c r="C1349" s="58" t="str">
        <f>CONCATENATE(C1322,".",3,)</f>
        <v>39.3</v>
      </c>
      <c r="D1349" s="58"/>
      <c r="E1349" s="122" t="s">
        <v>688</v>
      </c>
      <c r="F1349" s="73"/>
      <c r="G1349" s="14" t="str">
        <f>CONCATENATE(COUNTIF(G1351:G1360,Listen!$C$3)+COUNTIF(G1351:G1360,Listen!$C$4)+COUNTIF(G1351:G1360,Listen!$C$5)," bewertete Maßnahmen")</f>
        <v>0 bewertete Maßnahmen</v>
      </c>
    </row>
    <row r="1350" spans="1:7" ht="28.5" hidden="1" thickBot="1" x14ac:dyDescent="0.3">
      <c r="A1350" s="42" t="str">
        <f t="shared" si="66"/>
        <v>BKA</v>
      </c>
      <c r="B1350" s="45" t="str">
        <f t="shared" si="66"/>
        <v>BKA</v>
      </c>
      <c r="C1350" s="9"/>
      <c r="D1350" s="58"/>
      <c r="E1350" s="25" t="s">
        <v>55</v>
      </c>
      <c r="F1350" s="25" t="s">
        <v>528</v>
      </c>
      <c r="G1350" s="118" t="s">
        <v>609</v>
      </c>
    </row>
    <row r="1351" spans="1:7" ht="24.75" hidden="1" thickBot="1" x14ac:dyDescent="0.3">
      <c r="A1351" s="42" t="str">
        <f>A1350</f>
        <v>BKA</v>
      </c>
      <c r="B1351" s="45" t="str">
        <f>B1350</f>
        <v>BKA</v>
      </c>
      <c r="C1351" s="111"/>
      <c r="D1351" s="121" t="s">
        <v>594</v>
      </c>
      <c r="E1351" s="7" t="s">
        <v>604</v>
      </c>
      <c r="F1351" s="135" t="s">
        <v>44</v>
      </c>
      <c r="G1351" s="135" t="s">
        <v>44</v>
      </c>
    </row>
    <row r="1352" spans="1:7" ht="24.75" hidden="1" thickBot="1" x14ac:dyDescent="0.3">
      <c r="A1352" s="42" t="str">
        <f t="shared" ref="A1352:B1361" si="67">A1351</f>
        <v>BKA</v>
      </c>
      <c r="B1352" s="45" t="str">
        <f t="shared" si="67"/>
        <v>BKA</v>
      </c>
      <c r="C1352" s="111"/>
      <c r="D1352" s="121" t="s">
        <v>594</v>
      </c>
      <c r="E1352" s="7" t="s">
        <v>603</v>
      </c>
      <c r="F1352" s="135"/>
      <c r="G1352" s="135"/>
    </row>
    <row r="1353" spans="1:7" ht="15.75" hidden="1" thickBot="1" x14ac:dyDescent="0.3">
      <c r="A1353" s="42" t="str">
        <f t="shared" si="67"/>
        <v>BKA</v>
      </c>
      <c r="B1353" s="45" t="str">
        <f t="shared" si="67"/>
        <v>BKA</v>
      </c>
      <c r="C1353" s="8"/>
      <c r="D1353" s="58"/>
      <c r="E1353" s="7"/>
      <c r="F1353" s="135"/>
      <c r="G1353" s="135"/>
    </row>
    <row r="1354" spans="1:7" ht="15.75" hidden="1" thickBot="1" x14ac:dyDescent="0.3">
      <c r="A1354" s="42" t="str">
        <f t="shared" si="67"/>
        <v>BKA</v>
      </c>
      <c r="B1354" s="45" t="str">
        <f t="shared" si="67"/>
        <v>BKA</v>
      </c>
      <c r="C1354" s="8"/>
      <c r="D1354" s="58"/>
      <c r="E1354" s="7"/>
      <c r="F1354" s="135"/>
      <c r="G1354" s="135"/>
    </row>
    <row r="1355" spans="1:7" ht="15.75" hidden="1" thickBot="1" x14ac:dyDescent="0.3">
      <c r="A1355" s="42" t="str">
        <f t="shared" si="67"/>
        <v>BKA</v>
      </c>
      <c r="B1355" s="45" t="str">
        <f t="shared" si="67"/>
        <v>BKA</v>
      </c>
      <c r="C1355" s="8"/>
      <c r="D1355" s="58"/>
      <c r="E1355" s="7"/>
      <c r="F1355" s="135"/>
      <c r="G1355" s="135"/>
    </row>
    <row r="1356" spans="1:7" ht="15.75" hidden="1" thickBot="1" x14ac:dyDescent="0.3">
      <c r="A1356" s="42" t="str">
        <f t="shared" si="67"/>
        <v>BKA</v>
      </c>
      <c r="B1356" s="45" t="str">
        <f t="shared" si="67"/>
        <v>BKA</v>
      </c>
      <c r="C1356" s="8"/>
      <c r="D1356" s="58"/>
      <c r="E1356" s="7"/>
      <c r="F1356" s="135"/>
      <c r="G1356" s="135"/>
    </row>
    <row r="1357" spans="1:7" ht="15.75" hidden="1" thickBot="1" x14ac:dyDescent="0.3">
      <c r="A1357" s="42" t="str">
        <f t="shared" si="67"/>
        <v>BKA</v>
      </c>
      <c r="B1357" s="45" t="str">
        <f t="shared" si="67"/>
        <v>BKA</v>
      </c>
      <c r="C1357" s="8"/>
      <c r="D1357" s="58"/>
      <c r="E1357" s="7"/>
      <c r="F1357" s="135"/>
      <c r="G1357" s="135"/>
    </row>
    <row r="1358" spans="1:7" ht="15.75" hidden="1" thickBot="1" x14ac:dyDescent="0.3">
      <c r="A1358" s="42" t="str">
        <f t="shared" si="67"/>
        <v>BKA</v>
      </c>
      <c r="B1358" s="45" t="str">
        <f t="shared" si="67"/>
        <v>BKA</v>
      </c>
      <c r="C1358" s="8"/>
      <c r="D1358" s="58"/>
      <c r="E1358" s="7"/>
      <c r="F1358" s="135"/>
      <c r="G1358" s="135"/>
    </row>
    <row r="1359" spans="1:7" ht="15.75" hidden="1" thickBot="1" x14ac:dyDescent="0.3">
      <c r="A1359" s="42" t="str">
        <f t="shared" si="67"/>
        <v>BKA</v>
      </c>
      <c r="B1359" s="45" t="str">
        <f t="shared" si="67"/>
        <v>BKA</v>
      </c>
      <c r="C1359" s="8"/>
      <c r="D1359" s="58"/>
      <c r="E1359" s="7"/>
      <c r="F1359" s="135"/>
      <c r="G1359" s="135"/>
    </row>
    <row r="1360" spans="1:7" ht="15.75" hidden="1" thickBot="1" x14ac:dyDescent="0.3">
      <c r="A1360" s="42" t="str">
        <f t="shared" si="67"/>
        <v>BKA</v>
      </c>
      <c r="B1360" s="45" t="str">
        <f t="shared" si="67"/>
        <v>BKA</v>
      </c>
      <c r="C1360" s="8"/>
      <c r="D1360" s="58"/>
      <c r="E1360" s="7"/>
      <c r="F1360" s="135"/>
      <c r="G1360" s="135"/>
    </row>
    <row r="1361" spans="1:7" ht="15.75" hidden="1" thickBot="1" x14ac:dyDescent="0.3">
      <c r="A1361" s="42" t="str">
        <f t="shared" si="67"/>
        <v>BKA</v>
      </c>
      <c r="B1361" s="44" t="str">
        <f>A1322</f>
        <v>BKA</v>
      </c>
      <c r="C1361" s="9"/>
      <c r="D1361" s="10"/>
      <c r="E1361" s="10"/>
      <c r="F1361" s="10"/>
    </row>
    <row r="1362" spans="1:7" ht="21.75" thickBot="1" x14ac:dyDescent="0.3">
      <c r="A1362" s="50" t="s">
        <v>212</v>
      </c>
      <c r="B1362" s="42" t="str">
        <f>A1362</f>
        <v>HHLO_alle</v>
      </c>
      <c r="C1362" s="57">
        <v>44</v>
      </c>
      <c r="D1362" s="169" t="s">
        <v>700</v>
      </c>
      <c r="E1362" s="168"/>
      <c r="F1362" s="168"/>
      <c r="G1362" s="89"/>
    </row>
    <row r="1363" spans="1:7" ht="17.25" thickTop="1" thickBot="1" x14ac:dyDescent="0.3">
      <c r="A1363" s="113" t="str">
        <f>A1362</f>
        <v>HHLO_alle</v>
      </c>
      <c r="B1363" s="42" t="str">
        <f>B1362</f>
        <v>HHLO_alle</v>
      </c>
      <c r="C1363" s="9"/>
      <c r="D1363" s="11"/>
      <c r="E1363" s="12"/>
      <c r="F1363" s="12"/>
      <c r="G1363" s="19" t="s">
        <v>51</v>
      </c>
    </row>
    <row r="1364" spans="1:7" ht="33" thickTop="1" thickBot="1" x14ac:dyDescent="0.3">
      <c r="A1364" s="42" t="str">
        <f t="shared" ref="A1364:B1390" si="68">A1363</f>
        <v>HHLO_alle</v>
      </c>
      <c r="B1364" s="48" t="s">
        <v>212</v>
      </c>
      <c r="C1364" s="58" t="str">
        <f>CONCATENATE(C1362,".",1)</f>
        <v>44.1</v>
      </c>
      <c r="D1364" s="58"/>
      <c r="E1364" s="18" t="s">
        <v>623</v>
      </c>
      <c r="F1364" s="117" t="str">
        <f>CONCATENATE(ROUND(F1377/1680,2)," VBÄ")</f>
        <v>0 VBÄ</v>
      </c>
      <c r="G1364" s="14"/>
    </row>
    <row r="1365" spans="1:7" x14ac:dyDescent="0.25">
      <c r="A1365" s="42" t="str">
        <f t="shared" si="68"/>
        <v>HHLO_alle</v>
      </c>
      <c r="B1365" s="43" t="str">
        <f>IF(E1365="",Listen!$I$7,B1364)</f>
        <v>HHLO_alle</v>
      </c>
      <c r="C1365" s="8"/>
      <c r="D1365" s="59"/>
      <c r="E1365" s="166" t="s">
        <v>24</v>
      </c>
      <c r="F1365" s="167" t="s">
        <v>596</v>
      </c>
      <c r="G1365" s="32"/>
    </row>
    <row r="1366" spans="1:7" x14ac:dyDescent="0.25">
      <c r="A1366" s="113" t="str">
        <f t="shared" si="68"/>
        <v>HHLO_alle</v>
      </c>
      <c r="B1366" s="114" t="str">
        <f>IF(E1366="",Listen!$I$7,B1365)</f>
        <v>HHLO_alle</v>
      </c>
      <c r="C1366" s="115"/>
      <c r="D1366" s="134"/>
      <c r="E1366" s="112" t="s">
        <v>598</v>
      </c>
      <c r="F1366" s="117" t="s">
        <v>597</v>
      </c>
      <c r="G1366" s="119"/>
    </row>
    <row r="1367" spans="1:7" x14ac:dyDescent="0.25">
      <c r="A1367" s="42" t="str">
        <f t="shared" si="68"/>
        <v>HHLO_alle</v>
      </c>
      <c r="B1367" s="43" t="s">
        <v>212</v>
      </c>
      <c r="C1367" s="60" t="str">
        <f>CONCATENATE(C1364,".",1)</f>
        <v>44.1.1</v>
      </c>
      <c r="D1367" s="180">
        <v>1</v>
      </c>
      <c r="E1367" s="15" t="s">
        <v>305</v>
      </c>
      <c r="F1367" s="100" t="s">
        <v>620</v>
      </c>
      <c r="G1367" s="120" t="s">
        <v>202</v>
      </c>
    </row>
    <row r="1368" spans="1:7" x14ac:dyDescent="0.25">
      <c r="A1368" s="42" t="str">
        <f t="shared" si="68"/>
        <v>HHLO_alle</v>
      </c>
      <c r="B1368" s="43" t="s">
        <v>212</v>
      </c>
      <c r="C1368" s="60" t="str">
        <f>CONCATENATE(C1364,".",2)</f>
        <v>44.1.2</v>
      </c>
      <c r="D1368" s="180">
        <v>2</v>
      </c>
      <c r="E1368" s="16" t="s">
        <v>27</v>
      </c>
      <c r="F1368" s="100" t="s">
        <v>620</v>
      </c>
      <c r="G1368" s="120" t="s">
        <v>29</v>
      </c>
    </row>
    <row r="1369" spans="1:7" x14ac:dyDescent="0.25">
      <c r="A1369" s="42" t="str">
        <f t="shared" si="68"/>
        <v>HHLO_alle</v>
      </c>
      <c r="B1369" s="43" t="s">
        <v>212</v>
      </c>
      <c r="C1369" s="60" t="str">
        <f>CONCATENATE(C1364,".",3)</f>
        <v>44.1.3</v>
      </c>
      <c r="D1369" s="180">
        <v>3</v>
      </c>
      <c r="E1369" s="15" t="s">
        <v>25</v>
      </c>
      <c r="F1369" s="100" t="s">
        <v>620</v>
      </c>
      <c r="G1369" s="120" t="s">
        <v>29</v>
      </c>
    </row>
    <row r="1370" spans="1:7" x14ac:dyDescent="0.25">
      <c r="A1370" s="42" t="str">
        <f t="shared" si="68"/>
        <v>HHLO_alle</v>
      </c>
      <c r="B1370" s="43" t="s">
        <v>212</v>
      </c>
      <c r="C1370" s="60" t="str">
        <f>CONCATENATE(C1364,".",4)</f>
        <v>44.1.4</v>
      </c>
      <c r="D1370" s="180">
        <v>4</v>
      </c>
      <c r="E1370" s="15" t="s">
        <v>26</v>
      </c>
      <c r="F1370" s="100" t="s">
        <v>620</v>
      </c>
      <c r="G1370" s="120" t="s">
        <v>29</v>
      </c>
    </row>
    <row r="1371" spans="1:7" hidden="1" x14ac:dyDescent="0.25">
      <c r="A1371" s="42" t="str">
        <f t="shared" si="68"/>
        <v>HHLO_alle</v>
      </c>
      <c r="B1371" s="43" t="s">
        <v>215</v>
      </c>
      <c r="C1371" s="60" t="str">
        <f>CONCATENATE(C1364,".",5)</f>
        <v>44.1.5</v>
      </c>
      <c r="D1371" s="180">
        <v>5</v>
      </c>
      <c r="E1371" s="15"/>
      <c r="F1371" s="100" t="s">
        <v>620</v>
      </c>
      <c r="G1371" s="120"/>
    </row>
    <row r="1372" spans="1:7" hidden="1" x14ac:dyDescent="0.25">
      <c r="A1372" s="42" t="str">
        <f t="shared" si="68"/>
        <v>HHLO_alle</v>
      </c>
      <c r="B1372" s="43" t="s">
        <v>215</v>
      </c>
      <c r="C1372" s="60" t="str">
        <f>CONCATENATE(C1364,".",6)</f>
        <v>44.1.6</v>
      </c>
      <c r="D1372" s="180">
        <v>6</v>
      </c>
      <c r="E1372" s="15"/>
      <c r="F1372" s="100" t="s">
        <v>620</v>
      </c>
      <c r="G1372" s="120"/>
    </row>
    <row r="1373" spans="1:7" hidden="1" x14ac:dyDescent="0.25">
      <c r="A1373" s="42" t="str">
        <f t="shared" si="68"/>
        <v>HHLO_alle</v>
      </c>
      <c r="B1373" s="43" t="s">
        <v>215</v>
      </c>
      <c r="C1373" s="60" t="str">
        <f>CONCATENATE(C1364,".",7)</f>
        <v>44.1.7</v>
      </c>
      <c r="D1373" s="180">
        <v>7</v>
      </c>
      <c r="E1373" s="15"/>
      <c r="F1373" s="100" t="s">
        <v>620</v>
      </c>
      <c r="G1373" s="120"/>
    </row>
    <row r="1374" spans="1:7" hidden="1" x14ac:dyDescent="0.25">
      <c r="A1374" s="42" t="str">
        <f t="shared" si="68"/>
        <v>HHLO_alle</v>
      </c>
      <c r="B1374" s="43" t="s">
        <v>215</v>
      </c>
      <c r="C1374" s="60" t="str">
        <f>CONCATENATE(C1364,".",8)</f>
        <v>44.1.8</v>
      </c>
      <c r="D1374" s="180">
        <v>8</v>
      </c>
      <c r="E1374" s="15"/>
      <c r="F1374" s="100" t="s">
        <v>620</v>
      </c>
      <c r="G1374" s="120"/>
    </row>
    <row r="1375" spans="1:7" hidden="1" x14ac:dyDescent="0.25">
      <c r="A1375" s="42" t="str">
        <f>A1374</f>
        <v>HHLO_alle</v>
      </c>
      <c r="B1375" s="43" t="s">
        <v>215</v>
      </c>
      <c r="C1375" s="60" t="str">
        <f>CONCATENATE(C1364,".",9)</f>
        <v>44.1.9</v>
      </c>
      <c r="D1375" s="180">
        <v>9</v>
      </c>
      <c r="E1375" s="15"/>
      <c r="F1375" s="100" t="s">
        <v>620</v>
      </c>
      <c r="G1375" s="120"/>
    </row>
    <row r="1376" spans="1:7" hidden="1" x14ac:dyDescent="0.25">
      <c r="A1376" s="42" t="str">
        <f t="shared" si="68"/>
        <v>HHLO_alle</v>
      </c>
      <c r="B1376" s="43" t="s">
        <v>215</v>
      </c>
      <c r="C1376" s="60" t="str">
        <f>CONCATENATE(C1364,".",10)</f>
        <v>44.1.10</v>
      </c>
      <c r="D1376" s="180">
        <v>10</v>
      </c>
      <c r="E1376" s="33"/>
      <c r="F1376" s="100" t="s">
        <v>620</v>
      </c>
      <c r="G1376" s="120"/>
    </row>
    <row r="1377" spans="1:7" x14ac:dyDescent="0.25">
      <c r="A1377" s="113" t="str">
        <f t="shared" si="68"/>
        <v>HHLO_alle</v>
      </c>
      <c r="B1377" s="114" t="str">
        <f>B1364</f>
        <v>HHLO_alle</v>
      </c>
      <c r="C1377" s="115"/>
      <c r="D1377" s="29"/>
      <c r="E1377" s="125" t="s">
        <v>523</v>
      </c>
      <c r="F1377" s="126">
        <f>SUM(F1367:F1376)</f>
        <v>0</v>
      </c>
      <c r="G1377" s="30"/>
    </row>
    <row r="1378" spans="1:7" hidden="1" x14ac:dyDescent="0.25">
      <c r="A1378" s="42" t="str">
        <f t="shared" si="68"/>
        <v>HHLO_alle</v>
      </c>
      <c r="B1378" s="46" t="str">
        <f>IF(OR(B1364=Listen!$I$5,B1364=Listen!$I$3), Listen!$I$5, IF(OR(B1364=Listen!$I$6, B1364=Listen!$I$4), Listen!$I$6, Listen!$I$7))</f>
        <v>nicht anzeigen</v>
      </c>
      <c r="C1378" s="9"/>
      <c r="D1378" s="30"/>
      <c r="E1378" s="164" t="s">
        <v>35</v>
      </c>
      <c r="F1378" s="165" t="s">
        <v>49</v>
      </c>
    </row>
    <row r="1379" spans="1:7" hidden="1" x14ac:dyDescent="0.25">
      <c r="A1379" s="42" t="str">
        <f t="shared" si="68"/>
        <v>HHLO_alle</v>
      </c>
      <c r="B1379" s="46" t="str">
        <f>IF(OR(B1365=Listen!$I$5,B1365=Listen!$I$3), Listen!$I$5, IF(OR(B1365=Listen!$I$6, B1365=Listen!$I$4), Listen!$I$6, Listen!$I$7))</f>
        <v>nicht anzeigen</v>
      </c>
      <c r="C1379" s="9"/>
      <c r="D1379" s="28" t="s">
        <v>36</v>
      </c>
      <c r="E1379" s="20" t="s">
        <v>38</v>
      </c>
      <c r="F1379" s="137" t="s">
        <v>621</v>
      </c>
    </row>
    <row r="1380" spans="1:7" hidden="1" x14ac:dyDescent="0.25">
      <c r="A1380" s="42" t="str">
        <f t="shared" si="68"/>
        <v>HHLO_alle</v>
      </c>
      <c r="B1380" s="46" t="str">
        <f>IF(OR(B1366=Listen!$I$5,B1366=Listen!$I$3), Listen!$I$5, IF(OR(B1366=Listen!$I$6, B1366=Listen!$I$4), Listen!$I$6, Listen!$I$7))</f>
        <v>nicht anzeigen</v>
      </c>
      <c r="C1380" s="9"/>
      <c r="D1380" s="28" t="s">
        <v>36</v>
      </c>
      <c r="E1380" s="17" t="s">
        <v>39</v>
      </c>
      <c r="F1380" s="137" t="s">
        <v>621</v>
      </c>
    </row>
    <row r="1381" spans="1:7" ht="51" x14ac:dyDescent="0.25">
      <c r="A1381" s="42" t="str">
        <f t="shared" si="68"/>
        <v>HHLO_alle</v>
      </c>
      <c r="B1381" s="43" t="str">
        <f>B1364</f>
        <v>HHLO_alle</v>
      </c>
      <c r="C1381" s="9"/>
      <c r="D1381" s="22" t="s">
        <v>622</v>
      </c>
      <c r="E1381" s="6"/>
      <c r="F1381" s="10"/>
    </row>
    <row r="1382" spans="1:7" x14ac:dyDescent="0.25">
      <c r="A1382" s="113" t="str">
        <f t="shared" si="68"/>
        <v>HHLO_alle</v>
      </c>
      <c r="B1382" s="114" t="str">
        <f>B1364</f>
        <v>HHLO_alle</v>
      </c>
      <c r="C1382" s="115"/>
      <c r="D1382" s="30"/>
      <c r="E1382" s="30"/>
      <c r="F1382" s="30"/>
      <c r="G1382" s="30"/>
    </row>
    <row r="1383" spans="1:7" ht="15.75" x14ac:dyDescent="0.25">
      <c r="A1383" s="42" t="str">
        <f t="shared" si="68"/>
        <v>HHLO_alle</v>
      </c>
      <c r="B1383" s="56" t="str">
        <f>IF(B1384&lt;&gt;B1386, IF(AND(B1384&lt;&gt;Listen!I1367,B1386&lt;&gt;Listen!$I$7), CONCATENATE(B1384, "; ", B1386), IF(B1384=Listen!$I$7, B1386, B1384)), B1384)</f>
        <v>nicht anzeigen; HHLO_alle</v>
      </c>
      <c r="C1383" s="58" t="str">
        <f>CONCATENATE(C1362,".",2)</f>
        <v>44.2</v>
      </c>
      <c r="D1383" s="58"/>
      <c r="E1383" s="18" t="s">
        <v>605</v>
      </c>
      <c r="F1383" s="36"/>
    </row>
    <row r="1384" spans="1:7" ht="15.75" hidden="1" thickBot="1" x14ac:dyDescent="0.3">
      <c r="A1384" s="42" t="str">
        <f t="shared" si="68"/>
        <v>HHLO_alle</v>
      </c>
      <c r="B1384" s="54" t="s">
        <v>215</v>
      </c>
      <c r="C1384" s="58" t="str">
        <f>CONCATENATE(C1362,".",2,".",1)</f>
        <v>44.2.1</v>
      </c>
      <c r="D1384" s="58"/>
      <c r="E1384" s="15" t="s">
        <v>606</v>
      </c>
      <c r="F1384" s="136" t="s">
        <v>44</v>
      </c>
    </row>
    <row r="1385" spans="1:7" hidden="1" x14ac:dyDescent="0.25">
      <c r="A1385" s="42" t="str">
        <f t="shared" si="68"/>
        <v>HHLO_alle</v>
      </c>
      <c r="B1385" s="51" t="str">
        <f>B1384</f>
        <v>nicht anzeigen</v>
      </c>
      <c r="C1385" s="58" t="str">
        <f>CONCATENATE(C1362,".",2,".",2)</f>
        <v>44.2.2</v>
      </c>
      <c r="D1385" s="58"/>
      <c r="E1385" s="15" t="s">
        <v>607</v>
      </c>
      <c r="F1385" s="136" t="s">
        <v>44</v>
      </c>
    </row>
    <row r="1386" spans="1:7" x14ac:dyDescent="0.25">
      <c r="A1386" s="42" t="str">
        <f t="shared" si="68"/>
        <v>HHLO_alle</v>
      </c>
      <c r="B1386" s="55" t="str">
        <f>IF(ISERROR(FIND(Listen!$I$2,A1362)),Listen!$I$7,IF(ISERROR(FIND(Listen!$I$2,B1384)),Listen!$I$2,Listen!$I$7))</f>
        <v>HHLO_alle</v>
      </c>
      <c r="C1386" s="58" t="str">
        <f>CONCATENATE(C1362,".",2,".",3)</f>
        <v>44.2.3</v>
      </c>
      <c r="D1386" s="58"/>
      <c r="E1386" s="15" t="s">
        <v>612</v>
      </c>
      <c r="F1386" s="136" t="s">
        <v>44</v>
      </c>
    </row>
    <row r="1387" spans="1:7" ht="51" x14ac:dyDescent="0.25">
      <c r="A1387" s="42" t="str">
        <f t="shared" si="68"/>
        <v>HHLO_alle</v>
      </c>
      <c r="B1387" s="47" t="str">
        <f>B1383</f>
        <v>nicht anzeigen; HHLO_alle</v>
      </c>
      <c r="C1387" s="9"/>
      <c r="D1387" s="23" t="s">
        <v>316</v>
      </c>
      <c r="E1387" s="7"/>
    </row>
    <row r="1388" spans="1:7" ht="15.75" thickBot="1" x14ac:dyDescent="0.3">
      <c r="A1388" s="113" t="str">
        <f t="shared" si="68"/>
        <v>HHLO_alle</v>
      </c>
      <c r="B1388" s="123" t="str">
        <f>B1383</f>
        <v>nicht anzeigen; HHLO_alle</v>
      </c>
      <c r="C1388" s="115"/>
      <c r="D1388" s="30"/>
      <c r="E1388" s="124"/>
      <c r="F1388" s="30"/>
      <c r="G1388" s="30"/>
    </row>
    <row r="1389" spans="1:7" ht="80.25" thickBot="1" x14ac:dyDescent="0.3">
      <c r="A1389" s="42" t="str">
        <f>A1388</f>
        <v>HHLO_alle</v>
      </c>
      <c r="B1389" s="49" t="s">
        <v>212</v>
      </c>
      <c r="C1389" s="58" t="str">
        <f>CONCATENATE(C1362,".",3,)</f>
        <v>44.3</v>
      </c>
      <c r="D1389" s="58"/>
      <c r="E1389" s="122" t="s">
        <v>688</v>
      </c>
      <c r="F1389" s="73"/>
      <c r="G1389" s="14" t="str">
        <f>CONCATENATE(COUNTIF(G1391:G1400,Listen!$C$3)+COUNTIF(G1391:G1400,Listen!$C$4)+COUNTIF(G1391:G1400,Listen!$C$5)," bewertete Maßnahmen")</f>
        <v>0 bewertete Maßnahmen</v>
      </c>
    </row>
    <row r="1390" spans="1:7" ht="27.75" x14ac:dyDescent="0.25">
      <c r="A1390" s="42" t="str">
        <f t="shared" si="68"/>
        <v>HHLO_alle</v>
      </c>
      <c r="B1390" s="45" t="str">
        <f t="shared" si="68"/>
        <v>HHLO_alle</v>
      </c>
      <c r="C1390" s="9"/>
      <c r="D1390" s="58"/>
      <c r="E1390" s="25" t="s">
        <v>55</v>
      </c>
      <c r="F1390" s="25" t="s">
        <v>528</v>
      </c>
      <c r="G1390" s="118" t="s">
        <v>609</v>
      </c>
    </row>
    <row r="1391" spans="1:7" ht="24" x14ac:dyDescent="0.25">
      <c r="A1391" s="42" t="str">
        <f>A1390</f>
        <v>HHLO_alle</v>
      </c>
      <c r="B1391" s="45" t="str">
        <f>B1390</f>
        <v>HHLO_alle</v>
      </c>
      <c r="C1391" s="111"/>
      <c r="D1391" s="121" t="s">
        <v>594</v>
      </c>
      <c r="E1391" s="7" t="s">
        <v>604</v>
      </c>
      <c r="F1391" s="135" t="s">
        <v>44</v>
      </c>
      <c r="G1391" s="135" t="s">
        <v>44</v>
      </c>
    </row>
    <row r="1392" spans="1:7" ht="24" x14ac:dyDescent="0.25">
      <c r="A1392" s="42" t="str">
        <f t="shared" ref="A1392:B1401" si="69">A1391</f>
        <v>HHLO_alle</v>
      </c>
      <c r="B1392" s="45" t="str">
        <f t="shared" si="69"/>
        <v>HHLO_alle</v>
      </c>
      <c r="C1392" s="111"/>
      <c r="D1392" s="121" t="s">
        <v>594</v>
      </c>
      <c r="E1392" s="7" t="s">
        <v>603</v>
      </c>
      <c r="F1392" s="135"/>
      <c r="G1392" s="135"/>
    </row>
    <row r="1393" spans="1:7" x14ac:dyDescent="0.25">
      <c r="A1393" s="42" t="str">
        <f t="shared" si="69"/>
        <v>HHLO_alle</v>
      </c>
      <c r="B1393" s="45" t="str">
        <f t="shared" si="69"/>
        <v>HHLO_alle</v>
      </c>
      <c r="C1393" s="8"/>
      <c r="D1393" s="58"/>
      <c r="E1393" s="7"/>
      <c r="F1393" s="135"/>
      <c r="G1393" s="135"/>
    </row>
    <row r="1394" spans="1:7" x14ac:dyDescent="0.25">
      <c r="A1394" s="42" t="str">
        <f t="shared" si="69"/>
        <v>HHLO_alle</v>
      </c>
      <c r="B1394" s="45" t="str">
        <f t="shared" si="69"/>
        <v>HHLO_alle</v>
      </c>
      <c r="C1394" s="8"/>
      <c r="D1394" s="58"/>
      <c r="E1394" s="7"/>
      <c r="F1394" s="135"/>
      <c r="G1394" s="135"/>
    </row>
    <row r="1395" spans="1:7" x14ac:dyDescent="0.25">
      <c r="A1395" s="42" t="str">
        <f t="shared" si="69"/>
        <v>HHLO_alle</v>
      </c>
      <c r="B1395" s="45" t="str">
        <f t="shared" si="69"/>
        <v>HHLO_alle</v>
      </c>
      <c r="C1395" s="8"/>
      <c r="D1395" s="58"/>
      <c r="E1395" s="7"/>
      <c r="F1395" s="135"/>
      <c r="G1395" s="135"/>
    </row>
    <row r="1396" spans="1:7" x14ac:dyDescent="0.25">
      <c r="A1396" s="42" t="str">
        <f t="shared" si="69"/>
        <v>HHLO_alle</v>
      </c>
      <c r="B1396" s="45" t="str">
        <f t="shared" si="69"/>
        <v>HHLO_alle</v>
      </c>
      <c r="C1396" s="8"/>
      <c r="D1396" s="58"/>
      <c r="E1396" s="7"/>
      <c r="F1396" s="135"/>
      <c r="G1396" s="135"/>
    </row>
    <row r="1397" spans="1:7" x14ac:dyDescent="0.25">
      <c r="A1397" s="42" t="str">
        <f t="shared" si="69"/>
        <v>HHLO_alle</v>
      </c>
      <c r="B1397" s="45" t="str">
        <f t="shared" si="69"/>
        <v>HHLO_alle</v>
      </c>
      <c r="C1397" s="8"/>
      <c r="D1397" s="58"/>
      <c r="E1397" s="7"/>
      <c r="F1397" s="135"/>
      <c r="G1397" s="135"/>
    </row>
    <row r="1398" spans="1:7" x14ac:dyDescent="0.25">
      <c r="A1398" s="42" t="str">
        <f t="shared" si="69"/>
        <v>HHLO_alle</v>
      </c>
      <c r="B1398" s="45" t="str">
        <f t="shared" si="69"/>
        <v>HHLO_alle</v>
      </c>
      <c r="C1398" s="8"/>
      <c r="D1398" s="58"/>
      <c r="E1398" s="7"/>
      <c r="F1398" s="135"/>
      <c r="G1398" s="135"/>
    </row>
    <row r="1399" spans="1:7" x14ac:dyDescent="0.25">
      <c r="A1399" s="42" t="str">
        <f t="shared" si="69"/>
        <v>HHLO_alle</v>
      </c>
      <c r="B1399" s="45" t="str">
        <f t="shared" si="69"/>
        <v>HHLO_alle</v>
      </c>
      <c r="C1399" s="8"/>
      <c r="D1399" s="58"/>
      <c r="E1399" s="7"/>
      <c r="F1399" s="135"/>
      <c r="G1399" s="135"/>
    </row>
    <row r="1400" spans="1:7" x14ac:dyDescent="0.25">
      <c r="A1400" s="42" t="str">
        <f t="shared" si="69"/>
        <v>HHLO_alle</v>
      </c>
      <c r="B1400" s="45" t="str">
        <f t="shared" si="69"/>
        <v>HHLO_alle</v>
      </c>
      <c r="C1400" s="8"/>
      <c r="D1400" s="58"/>
      <c r="E1400" s="7"/>
      <c r="F1400" s="135"/>
      <c r="G1400" s="135"/>
    </row>
    <row r="1401" spans="1:7" ht="15.75" thickBot="1" x14ac:dyDescent="0.3">
      <c r="A1401" s="42" t="str">
        <f t="shared" si="69"/>
        <v>HHLO_alle</v>
      </c>
      <c r="B1401" s="44" t="str">
        <f>A1362</f>
        <v>HHLO_alle</v>
      </c>
      <c r="C1401" s="9"/>
      <c r="D1401" s="10"/>
      <c r="E1401" s="10"/>
      <c r="F1401" s="10"/>
    </row>
    <row r="1402" spans="1:7" ht="21.75" hidden="1" thickBot="1" x14ac:dyDescent="0.3">
      <c r="A1402" s="50" t="s">
        <v>215</v>
      </c>
      <c r="B1402" s="42" t="str">
        <f>A1402</f>
        <v>nicht anzeigen</v>
      </c>
      <c r="C1402" s="57">
        <v>54</v>
      </c>
      <c r="D1402" s="169" t="s">
        <v>417</v>
      </c>
      <c r="E1402" s="168"/>
      <c r="F1402" s="168"/>
      <c r="G1402" s="89"/>
    </row>
    <row r="1403" spans="1:7" ht="17.25" hidden="1" thickTop="1" thickBot="1" x14ac:dyDescent="0.3">
      <c r="A1403" s="113" t="str">
        <f>A1402</f>
        <v>nicht anzeigen</v>
      </c>
      <c r="B1403" s="42" t="str">
        <f>B1402</f>
        <v>nicht anzeigen</v>
      </c>
      <c r="C1403" s="9"/>
      <c r="D1403" s="11"/>
      <c r="E1403" s="12"/>
      <c r="F1403" s="12"/>
      <c r="G1403" s="19" t="s">
        <v>51</v>
      </c>
    </row>
    <row r="1404" spans="1:7" ht="32.25" hidden="1" thickBot="1" x14ac:dyDescent="0.3">
      <c r="A1404" s="42" t="str">
        <f t="shared" ref="A1404:B1430" si="70">A1403</f>
        <v>nicht anzeigen</v>
      </c>
      <c r="B1404" s="48" t="s">
        <v>215</v>
      </c>
      <c r="C1404" s="58" t="str">
        <f>CONCATENATE(C1402,".",1)</f>
        <v>54.1</v>
      </c>
      <c r="D1404" s="58"/>
      <c r="E1404" s="18" t="s">
        <v>595</v>
      </c>
      <c r="F1404" s="117" t="str">
        <f>CONCATENATE(ROUND(F1417/1680,2)," VBÄ")</f>
        <v>0 VBÄ</v>
      </c>
      <c r="G1404" s="14"/>
    </row>
    <row r="1405" spans="1:7" ht="15.75" hidden="1" thickBot="1" x14ac:dyDescent="0.3">
      <c r="A1405" s="42" t="str">
        <f t="shared" si="70"/>
        <v>nicht anzeigen</v>
      </c>
      <c r="B1405" s="43" t="str">
        <f>IF(E1405="",Listen!$I$7,B1404)</f>
        <v>nicht anzeigen</v>
      </c>
      <c r="C1405" s="8"/>
      <c r="D1405" s="59"/>
      <c r="E1405" s="166" t="s">
        <v>24</v>
      </c>
      <c r="F1405" s="167" t="s">
        <v>596</v>
      </c>
      <c r="G1405" s="32"/>
    </row>
    <row r="1406" spans="1:7" ht="15.75" hidden="1" thickBot="1" x14ac:dyDescent="0.3">
      <c r="A1406" s="113" t="str">
        <f t="shared" si="70"/>
        <v>nicht anzeigen</v>
      </c>
      <c r="B1406" s="114" t="str">
        <f>IF(E1406="",Listen!$I$7,B1405)</f>
        <v>nicht anzeigen</v>
      </c>
      <c r="C1406" s="115"/>
      <c r="D1406" s="134"/>
      <c r="E1406" s="112" t="s">
        <v>598</v>
      </c>
      <c r="F1406" s="117" t="s">
        <v>597</v>
      </c>
      <c r="G1406" s="119"/>
    </row>
    <row r="1407" spans="1:7" ht="15.75" hidden="1" thickBot="1" x14ac:dyDescent="0.3">
      <c r="A1407" s="42" t="str">
        <f t="shared" si="70"/>
        <v>nicht anzeigen</v>
      </c>
      <c r="B1407" s="43" t="s">
        <v>215</v>
      </c>
      <c r="C1407" s="60" t="str">
        <f>CONCATENATE(C1404,".",1)</f>
        <v>54.1.1</v>
      </c>
      <c r="D1407" s="180">
        <v>1</v>
      </c>
      <c r="E1407" s="15" t="s">
        <v>305</v>
      </c>
      <c r="F1407" s="100" t="s">
        <v>620</v>
      </c>
      <c r="G1407" s="120" t="s">
        <v>202</v>
      </c>
    </row>
    <row r="1408" spans="1:7" ht="15.75" hidden="1" thickBot="1" x14ac:dyDescent="0.3">
      <c r="A1408" s="42" t="str">
        <f t="shared" si="70"/>
        <v>nicht anzeigen</v>
      </c>
      <c r="B1408" s="43" t="s">
        <v>215</v>
      </c>
      <c r="C1408" s="60" t="str">
        <f>CONCATENATE(C1404,".",2)</f>
        <v>54.1.2</v>
      </c>
      <c r="D1408" s="180">
        <v>2</v>
      </c>
      <c r="E1408" s="16" t="s">
        <v>27</v>
      </c>
      <c r="F1408" s="100" t="s">
        <v>620</v>
      </c>
      <c r="G1408" s="120" t="s">
        <v>29</v>
      </c>
    </row>
    <row r="1409" spans="1:7" ht="15.75" hidden="1" thickBot="1" x14ac:dyDescent="0.3">
      <c r="A1409" s="42" t="str">
        <f t="shared" si="70"/>
        <v>nicht anzeigen</v>
      </c>
      <c r="B1409" s="43" t="s">
        <v>215</v>
      </c>
      <c r="C1409" s="60" t="str">
        <f>CONCATENATE(C1404,".",3)</f>
        <v>54.1.3</v>
      </c>
      <c r="D1409" s="180">
        <v>3</v>
      </c>
      <c r="E1409" s="15" t="s">
        <v>25</v>
      </c>
      <c r="F1409" s="100" t="s">
        <v>620</v>
      </c>
      <c r="G1409" s="120" t="s">
        <v>29</v>
      </c>
    </row>
    <row r="1410" spans="1:7" ht="15.75" hidden="1" thickBot="1" x14ac:dyDescent="0.3">
      <c r="A1410" s="42" t="str">
        <f t="shared" si="70"/>
        <v>nicht anzeigen</v>
      </c>
      <c r="B1410" s="43" t="s">
        <v>215</v>
      </c>
      <c r="C1410" s="60" t="str">
        <f>CONCATENATE(C1404,".",4)</f>
        <v>54.1.4</v>
      </c>
      <c r="D1410" s="180">
        <v>4</v>
      </c>
      <c r="E1410" s="15" t="s">
        <v>26</v>
      </c>
      <c r="F1410" s="100" t="s">
        <v>620</v>
      </c>
      <c r="G1410" s="120" t="s">
        <v>29</v>
      </c>
    </row>
    <row r="1411" spans="1:7" ht="15.75" hidden="1" thickBot="1" x14ac:dyDescent="0.3">
      <c r="A1411" s="42" t="str">
        <f t="shared" si="70"/>
        <v>nicht anzeigen</v>
      </c>
      <c r="B1411" s="43" t="s">
        <v>215</v>
      </c>
      <c r="C1411" s="60" t="str">
        <f>CONCATENATE(C1404,".",5)</f>
        <v>54.1.5</v>
      </c>
      <c r="D1411" s="180">
        <v>5</v>
      </c>
      <c r="E1411" s="15"/>
      <c r="F1411" s="100" t="s">
        <v>620</v>
      </c>
      <c r="G1411" s="120"/>
    </row>
    <row r="1412" spans="1:7" ht="15.75" hidden="1" thickBot="1" x14ac:dyDescent="0.3">
      <c r="A1412" s="42" t="str">
        <f t="shared" si="70"/>
        <v>nicht anzeigen</v>
      </c>
      <c r="B1412" s="43" t="s">
        <v>215</v>
      </c>
      <c r="C1412" s="60" t="str">
        <f>CONCATENATE(C1404,".",6)</f>
        <v>54.1.6</v>
      </c>
      <c r="D1412" s="180">
        <v>6</v>
      </c>
      <c r="E1412" s="15"/>
      <c r="F1412" s="100" t="s">
        <v>620</v>
      </c>
      <c r="G1412" s="120"/>
    </row>
    <row r="1413" spans="1:7" ht="15.75" hidden="1" thickBot="1" x14ac:dyDescent="0.3">
      <c r="A1413" s="42" t="str">
        <f t="shared" si="70"/>
        <v>nicht anzeigen</v>
      </c>
      <c r="B1413" s="43" t="s">
        <v>215</v>
      </c>
      <c r="C1413" s="60" t="str">
        <f>CONCATENATE(C1404,".",7)</f>
        <v>54.1.7</v>
      </c>
      <c r="D1413" s="180">
        <v>7</v>
      </c>
      <c r="E1413" s="15"/>
      <c r="F1413" s="100" t="s">
        <v>620</v>
      </c>
      <c r="G1413" s="120"/>
    </row>
    <row r="1414" spans="1:7" ht="15.75" hidden="1" thickBot="1" x14ac:dyDescent="0.3">
      <c r="A1414" s="42" t="str">
        <f t="shared" si="70"/>
        <v>nicht anzeigen</v>
      </c>
      <c r="B1414" s="43" t="s">
        <v>215</v>
      </c>
      <c r="C1414" s="60" t="str">
        <f>CONCATENATE(C1404,".",8)</f>
        <v>54.1.8</v>
      </c>
      <c r="D1414" s="180">
        <v>8</v>
      </c>
      <c r="E1414" s="15"/>
      <c r="F1414" s="100" t="s">
        <v>620</v>
      </c>
      <c r="G1414" s="120"/>
    </row>
    <row r="1415" spans="1:7" ht="15.75" hidden="1" thickBot="1" x14ac:dyDescent="0.3">
      <c r="A1415" s="42" t="str">
        <f>A1414</f>
        <v>nicht anzeigen</v>
      </c>
      <c r="B1415" s="43" t="s">
        <v>215</v>
      </c>
      <c r="C1415" s="60" t="str">
        <f>CONCATENATE(C1404,".",9)</f>
        <v>54.1.9</v>
      </c>
      <c r="D1415" s="180">
        <v>9</v>
      </c>
      <c r="E1415" s="15"/>
      <c r="F1415" s="100" t="s">
        <v>620</v>
      </c>
      <c r="G1415" s="120"/>
    </row>
    <row r="1416" spans="1:7" ht="15.75" hidden="1" thickBot="1" x14ac:dyDescent="0.3">
      <c r="A1416" s="42" t="str">
        <f t="shared" si="70"/>
        <v>nicht anzeigen</v>
      </c>
      <c r="B1416" s="43" t="s">
        <v>215</v>
      </c>
      <c r="C1416" s="60" t="str">
        <f>CONCATENATE(C1404,".",10)</f>
        <v>54.1.10</v>
      </c>
      <c r="D1416" s="180">
        <v>10</v>
      </c>
      <c r="E1416" s="33"/>
      <c r="F1416" s="100" t="s">
        <v>620</v>
      </c>
      <c r="G1416" s="120"/>
    </row>
    <row r="1417" spans="1:7" ht="15.75" hidden="1" thickBot="1" x14ac:dyDescent="0.3">
      <c r="A1417" s="113" t="str">
        <f t="shared" si="70"/>
        <v>nicht anzeigen</v>
      </c>
      <c r="B1417" s="114" t="str">
        <f>B1404</f>
        <v>nicht anzeigen</v>
      </c>
      <c r="C1417" s="115"/>
      <c r="D1417" s="29"/>
      <c r="E1417" s="125" t="s">
        <v>523</v>
      </c>
      <c r="F1417" s="126">
        <f>SUM(F1407:F1416)</f>
        <v>0</v>
      </c>
      <c r="G1417" s="30"/>
    </row>
    <row r="1418" spans="1:7" ht="15.75" hidden="1" thickBot="1" x14ac:dyDescent="0.3">
      <c r="A1418" s="42" t="str">
        <f t="shared" si="70"/>
        <v>nicht anzeigen</v>
      </c>
      <c r="B1418" s="46" t="str">
        <f>IF(OR(B1404=Listen!$I$5,B1404=Listen!$I$3), Listen!$I$5, IF(OR(B1404=Listen!$I$6, B1404=Listen!$I$4), Listen!$I$6, Listen!$I$7))</f>
        <v>nicht anzeigen</v>
      </c>
      <c r="C1418" s="9"/>
      <c r="D1418" s="30"/>
      <c r="E1418" s="164" t="s">
        <v>35</v>
      </c>
      <c r="F1418" s="165" t="s">
        <v>49</v>
      </c>
    </row>
    <row r="1419" spans="1:7" ht="15.75" hidden="1" thickBot="1" x14ac:dyDescent="0.3">
      <c r="A1419" s="42" t="str">
        <f t="shared" si="70"/>
        <v>nicht anzeigen</v>
      </c>
      <c r="B1419" s="46" t="str">
        <f>IF(OR(B1405=Listen!$I$5,B1405=Listen!$I$3), Listen!$I$5, IF(OR(B1405=Listen!$I$6, B1405=Listen!$I$4), Listen!$I$6, Listen!$I$7))</f>
        <v>nicht anzeigen</v>
      </c>
      <c r="C1419" s="9"/>
      <c r="D1419" s="28" t="s">
        <v>36</v>
      </c>
      <c r="E1419" s="20" t="s">
        <v>38</v>
      </c>
      <c r="F1419" s="137" t="s">
        <v>621</v>
      </c>
    </row>
    <row r="1420" spans="1:7" ht="15.75" hidden="1" thickBot="1" x14ac:dyDescent="0.3">
      <c r="A1420" s="42" t="str">
        <f t="shared" si="70"/>
        <v>nicht anzeigen</v>
      </c>
      <c r="B1420" s="46" t="str">
        <f>IF(OR(B1406=Listen!$I$5,B1406=Listen!$I$3), Listen!$I$5, IF(OR(B1406=Listen!$I$6, B1406=Listen!$I$4), Listen!$I$6, Listen!$I$7))</f>
        <v>nicht anzeigen</v>
      </c>
      <c r="C1420" s="9"/>
      <c r="D1420" s="28" t="s">
        <v>36</v>
      </c>
      <c r="E1420" s="17" t="s">
        <v>39</v>
      </c>
      <c r="F1420" s="137" t="s">
        <v>621</v>
      </c>
    </row>
    <row r="1421" spans="1:7" ht="51.75" hidden="1" thickBot="1" x14ac:dyDescent="0.3">
      <c r="A1421" s="42" t="str">
        <f t="shared" si="70"/>
        <v>nicht anzeigen</v>
      </c>
      <c r="B1421" s="43" t="str">
        <f>B1404</f>
        <v>nicht anzeigen</v>
      </c>
      <c r="C1421" s="9"/>
      <c r="D1421" s="22" t="s">
        <v>622</v>
      </c>
      <c r="E1421" s="6"/>
      <c r="F1421" s="10"/>
    </row>
    <row r="1422" spans="1:7" ht="15.75" hidden="1" thickBot="1" x14ac:dyDescent="0.3">
      <c r="A1422" s="113" t="str">
        <f t="shared" si="70"/>
        <v>nicht anzeigen</v>
      </c>
      <c r="B1422" s="114" t="str">
        <f>B1404</f>
        <v>nicht anzeigen</v>
      </c>
      <c r="C1422" s="115"/>
      <c r="D1422" s="30"/>
      <c r="E1422" s="30"/>
      <c r="F1422" s="30"/>
      <c r="G1422" s="30"/>
    </row>
    <row r="1423" spans="1:7" ht="16.5" hidden="1" thickBot="1" x14ac:dyDescent="0.3">
      <c r="A1423" s="42" t="str">
        <f t="shared" si="70"/>
        <v>nicht anzeigen</v>
      </c>
      <c r="B1423" s="56" t="str">
        <f>IF(B1424&lt;&gt;B1426, IF(AND(B1424&lt;&gt;Listen!I1407,B1426&lt;&gt;Listen!$I$7), CONCATENATE(B1424, "; ", B1426), IF(B1424=Listen!$I$7, B1426, B1424)), B1424)</f>
        <v>nicht anzeigen</v>
      </c>
      <c r="C1423" s="58" t="str">
        <f>CONCATENATE(C1402,".",2)</f>
        <v>54.2</v>
      </c>
      <c r="D1423" s="58"/>
      <c r="E1423" s="18" t="s">
        <v>605</v>
      </c>
      <c r="F1423" s="36"/>
    </row>
    <row r="1424" spans="1:7" ht="15.75" hidden="1" thickBot="1" x14ac:dyDescent="0.3">
      <c r="A1424" s="42" t="str">
        <f t="shared" si="70"/>
        <v>nicht anzeigen</v>
      </c>
      <c r="B1424" s="54" t="s">
        <v>215</v>
      </c>
      <c r="C1424" s="58" t="str">
        <f>CONCATENATE(C1402,".",2,".",1)</f>
        <v>54.2.1</v>
      </c>
      <c r="D1424" s="58"/>
      <c r="E1424" s="15" t="s">
        <v>606</v>
      </c>
      <c r="F1424" s="136" t="s">
        <v>44</v>
      </c>
    </row>
    <row r="1425" spans="1:7" ht="15.75" hidden="1" thickBot="1" x14ac:dyDescent="0.3">
      <c r="A1425" s="42" t="str">
        <f t="shared" si="70"/>
        <v>nicht anzeigen</v>
      </c>
      <c r="B1425" s="51" t="str">
        <f>B1424</f>
        <v>nicht anzeigen</v>
      </c>
      <c r="C1425" s="58" t="str">
        <f>CONCATENATE(C1402,".",2,".",2)</f>
        <v>54.2.2</v>
      </c>
      <c r="D1425" s="58"/>
      <c r="E1425" s="15" t="s">
        <v>607</v>
      </c>
      <c r="F1425" s="136" t="s">
        <v>44</v>
      </c>
    </row>
    <row r="1426" spans="1:7" ht="15.75" hidden="1" thickBot="1" x14ac:dyDescent="0.3">
      <c r="A1426" s="42" t="str">
        <f t="shared" si="70"/>
        <v>nicht anzeigen</v>
      </c>
      <c r="B1426" s="55" t="str">
        <f>IF(ISERROR(FIND(Listen!$I$2,A1402)),Listen!$I$7,IF(ISERROR(FIND(Listen!$I$2,B1424)),Listen!$I$2,Listen!$I$7))</f>
        <v>nicht anzeigen</v>
      </c>
      <c r="C1426" s="58" t="str">
        <f>CONCATENATE(C1402,".",2,".",3)</f>
        <v>54.2.3</v>
      </c>
      <c r="D1426" s="58"/>
      <c r="E1426" s="15" t="s">
        <v>612</v>
      </c>
      <c r="F1426" s="136" t="s">
        <v>44</v>
      </c>
    </row>
    <row r="1427" spans="1:7" ht="51.75" hidden="1" thickBot="1" x14ac:dyDescent="0.3">
      <c r="A1427" s="42" t="str">
        <f t="shared" si="70"/>
        <v>nicht anzeigen</v>
      </c>
      <c r="B1427" s="47" t="str">
        <f>B1423</f>
        <v>nicht anzeigen</v>
      </c>
      <c r="C1427" s="9"/>
      <c r="D1427" s="23" t="s">
        <v>316</v>
      </c>
      <c r="E1427" s="7"/>
    </row>
    <row r="1428" spans="1:7" ht="15.75" hidden="1" thickBot="1" x14ac:dyDescent="0.3">
      <c r="A1428" s="113" t="str">
        <f t="shared" si="70"/>
        <v>nicht anzeigen</v>
      </c>
      <c r="B1428" s="123" t="str">
        <f>B1423</f>
        <v>nicht anzeigen</v>
      </c>
      <c r="C1428" s="115"/>
      <c r="D1428" s="30"/>
      <c r="E1428" s="124"/>
      <c r="F1428" s="30"/>
      <c r="G1428" s="30"/>
    </row>
    <row r="1429" spans="1:7" ht="80.25" hidden="1" thickBot="1" x14ac:dyDescent="0.3">
      <c r="A1429" s="42" t="str">
        <f>A1428</f>
        <v>nicht anzeigen</v>
      </c>
      <c r="B1429" s="49" t="s">
        <v>215</v>
      </c>
      <c r="C1429" s="58" t="str">
        <f>CONCATENATE(C1402,".",3,)</f>
        <v>54.3</v>
      </c>
      <c r="D1429" s="58"/>
      <c r="E1429" s="122" t="s">
        <v>688</v>
      </c>
      <c r="F1429" s="73"/>
      <c r="G1429" s="14" t="str">
        <f>CONCATENATE(COUNTIF(G1431:G1440,Listen!$C$3)+COUNTIF(G1431:G1440,Listen!$C$4)+COUNTIF(G1431:G1440,Listen!$C$5)," bewertete Maßnahmen")</f>
        <v>0 bewertete Maßnahmen</v>
      </c>
    </row>
    <row r="1430" spans="1:7" ht="28.5" hidden="1" thickBot="1" x14ac:dyDescent="0.3">
      <c r="A1430" s="42" t="str">
        <f t="shared" si="70"/>
        <v>nicht anzeigen</v>
      </c>
      <c r="B1430" s="45" t="str">
        <f t="shared" si="70"/>
        <v>nicht anzeigen</v>
      </c>
      <c r="C1430" s="9"/>
      <c r="D1430" s="58"/>
      <c r="E1430" s="25" t="s">
        <v>55</v>
      </c>
      <c r="F1430" s="25" t="s">
        <v>528</v>
      </c>
      <c r="G1430" s="118" t="s">
        <v>609</v>
      </c>
    </row>
    <row r="1431" spans="1:7" ht="24.75" hidden="1" thickBot="1" x14ac:dyDescent="0.3">
      <c r="A1431" s="42" t="str">
        <f>A1430</f>
        <v>nicht anzeigen</v>
      </c>
      <c r="B1431" s="45" t="str">
        <f>B1430</f>
        <v>nicht anzeigen</v>
      </c>
      <c r="C1431" s="111"/>
      <c r="D1431" s="121" t="s">
        <v>594</v>
      </c>
      <c r="E1431" s="7" t="s">
        <v>604</v>
      </c>
      <c r="F1431" s="135" t="s">
        <v>44</v>
      </c>
      <c r="G1431" s="135" t="s">
        <v>44</v>
      </c>
    </row>
    <row r="1432" spans="1:7" ht="24.75" hidden="1" thickBot="1" x14ac:dyDescent="0.3">
      <c r="A1432" s="42" t="str">
        <f t="shared" ref="A1432:B1441" si="71">A1431</f>
        <v>nicht anzeigen</v>
      </c>
      <c r="B1432" s="45" t="str">
        <f t="shared" si="71"/>
        <v>nicht anzeigen</v>
      </c>
      <c r="C1432" s="111"/>
      <c r="D1432" s="121" t="s">
        <v>594</v>
      </c>
      <c r="E1432" s="7" t="s">
        <v>603</v>
      </c>
      <c r="F1432" s="135"/>
      <c r="G1432" s="135"/>
    </row>
    <row r="1433" spans="1:7" ht="15.75" hidden="1" thickBot="1" x14ac:dyDescent="0.3">
      <c r="A1433" s="42" t="str">
        <f t="shared" si="71"/>
        <v>nicht anzeigen</v>
      </c>
      <c r="B1433" s="45" t="str">
        <f t="shared" si="71"/>
        <v>nicht anzeigen</v>
      </c>
      <c r="C1433" s="8"/>
      <c r="D1433" s="58"/>
      <c r="E1433" s="7"/>
      <c r="F1433" s="135"/>
      <c r="G1433" s="135"/>
    </row>
    <row r="1434" spans="1:7" ht="15.75" hidden="1" thickBot="1" x14ac:dyDescent="0.3">
      <c r="A1434" s="42" t="str">
        <f t="shared" si="71"/>
        <v>nicht anzeigen</v>
      </c>
      <c r="B1434" s="45" t="str">
        <f t="shared" si="71"/>
        <v>nicht anzeigen</v>
      </c>
      <c r="C1434" s="8"/>
      <c r="D1434" s="58"/>
      <c r="E1434" s="7"/>
      <c r="F1434" s="135"/>
      <c r="G1434" s="135"/>
    </row>
    <row r="1435" spans="1:7" ht="15.75" hidden="1" thickBot="1" x14ac:dyDescent="0.3">
      <c r="A1435" s="42" t="str">
        <f t="shared" si="71"/>
        <v>nicht anzeigen</v>
      </c>
      <c r="B1435" s="45" t="str">
        <f t="shared" si="71"/>
        <v>nicht anzeigen</v>
      </c>
      <c r="C1435" s="8"/>
      <c r="D1435" s="58"/>
      <c r="E1435" s="7"/>
      <c r="F1435" s="135"/>
      <c r="G1435" s="135"/>
    </row>
    <row r="1436" spans="1:7" ht="15.75" hidden="1" thickBot="1" x14ac:dyDescent="0.3">
      <c r="A1436" s="42" t="str">
        <f t="shared" si="71"/>
        <v>nicht anzeigen</v>
      </c>
      <c r="B1436" s="45" t="str">
        <f t="shared" si="71"/>
        <v>nicht anzeigen</v>
      </c>
      <c r="C1436" s="8"/>
      <c r="D1436" s="58"/>
      <c r="E1436" s="7"/>
      <c r="F1436" s="135"/>
      <c r="G1436" s="135"/>
    </row>
    <row r="1437" spans="1:7" ht="15.75" hidden="1" thickBot="1" x14ac:dyDescent="0.3">
      <c r="A1437" s="42" t="str">
        <f t="shared" si="71"/>
        <v>nicht anzeigen</v>
      </c>
      <c r="B1437" s="45" t="str">
        <f t="shared" si="71"/>
        <v>nicht anzeigen</v>
      </c>
      <c r="C1437" s="8"/>
      <c r="D1437" s="58"/>
      <c r="E1437" s="7"/>
      <c r="F1437" s="135"/>
      <c r="G1437" s="135"/>
    </row>
    <row r="1438" spans="1:7" ht="15.75" hidden="1" thickBot="1" x14ac:dyDescent="0.3">
      <c r="A1438" s="42" t="str">
        <f t="shared" si="71"/>
        <v>nicht anzeigen</v>
      </c>
      <c r="B1438" s="45" t="str">
        <f t="shared" si="71"/>
        <v>nicht anzeigen</v>
      </c>
      <c r="C1438" s="8"/>
      <c r="D1438" s="58"/>
      <c r="E1438" s="7"/>
      <c r="F1438" s="135"/>
      <c r="G1438" s="135"/>
    </row>
    <row r="1439" spans="1:7" ht="15.75" hidden="1" thickBot="1" x14ac:dyDescent="0.3">
      <c r="A1439" s="42" t="str">
        <f t="shared" si="71"/>
        <v>nicht anzeigen</v>
      </c>
      <c r="B1439" s="45" t="str">
        <f t="shared" si="71"/>
        <v>nicht anzeigen</v>
      </c>
      <c r="C1439" s="8"/>
      <c r="D1439" s="58"/>
      <c r="E1439" s="7"/>
      <c r="F1439" s="135"/>
      <c r="G1439" s="135"/>
    </row>
    <row r="1440" spans="1:7" ht="15.75" hidden="1" thickBot="1" x14ac:dyDescent="0.3">
      <c r="A1440" s="42" t="str">
        <f t="shared" si="71"/>
        <v>nicht anzeigen</v>
      </c>
      <c r="B1440" s="45" t="str">
        <f t="shared" si="71"/>
        <v>nicht anzeigen</v>
      </c>
      <c r="C1440" s="8"/>
      <c r="D1440" s="58"/>
      <c r="E1440" s="7"/>
      <c r="F1440" s="135"/>
      <c r="G1440" s="135"/>
    </row>
    <row r="1441" spans="1:7" ht="15.75" hidden="1" thickBot="1" x14ac:dyDescent="0.3">
      <c r="A1441" s="42" t="str">
        <f t="shared" si="71"/>
        <v>nicht anzeigen</v>
      </c>
      <c r="B1441" s="44" t="str">
        <f>A1402</f>
        <v>nicht anzeigen</v>
      </c>
      <c r="C1441" s="9"/>
      <c r="D1441" s="10"/>
      <c r="E1441" s="10"/>
      <c r="F1441" s="10"/>
    </row>
    <row r="1442" spans="1:7" ht="21.75" thickBot="1" x14ac:dyDescent="0.3">
      <c r="A1442" s="50" t="s">
        <v>212</v>
      </c>
      <c r="B1442" s="42" t="str">
        <f>A1442</f>
        <v>HHLO_alle</v>
      </c>
      <c r="C1442" s="57">
        <v>55</v>
      </c>
      <c r="D1442" s="169" t="s">
        <v>627</v>
      </c>
      <c r="E1442" s="168"/>
      <c r="F1442" s="168"/>
      <c r="G1442" s="89"/>
    </row>
    <row r="1443" spans="1:7" ht="17.25" thickTop="1" thickBot="1" x14ac:dyDescent="0.3">
      <c r="A1443" s="113" t="str">
        <f>A1442</f>
        <v>HHLO_alle</v>
      </c>
      <c r="B1443" s="42" t="str">
        <f>B1442</f>
        <v>HHLO_alle</v>
      </c>
      <c r="C1443" s="9"/>
      <c r="D1443" s="11"/>
      <c r="E1443" s="12"/>
      <c r="F1443" s="12"/>
      <c r="G1443" s="19" t="s">
        <v>51</v>
      </c>
    </row>
    <row r="1444" spans="1:7" ht="64.5" thickTop="1" thickBot="1" x14ac:dyDescent="0.3">
      <c r="A1444" s="42" t="str">
        <f t="shared" ref="A1444:B1470" si="72">A1443</f>
        <v>HHLO_alle</v>
      </c>
      <c r="B1444" s="48" t="s">
        <v>212</v>
      </c>
      <c r="C1444" s="58" t="str">
        <f>CONCATENATE(C1442,".",1)</f>
        <v>55.1</v>
      </c>
      <c r="D1444" s="58"/>
      <c r="E1444" s="18" t="s">
        <v>625</v>
      </c>
      <c r="F1444" s="117" t="str">
        <f>CONCATENATE(ROUND(F1457/1680,2)," VBÄ")</f>
        <v>0 VBÄ</v>
      </c>
      <c r="G1444" s="14"/>
    </row>
    <row r="1445" spans="1:7" x14ac:dyDescent="0.25">
      <c r="A1445" s="42" t="str">
        <f t="shared" si="72"/>
        <v>HHLO_alle</v>
      </c>
      <c r="B1445" s="43" t="str">
        <f>IF(E1445="",Listen!$I$7,B1444)</f>
        <v>HHLO_alle</v>
      </c>
      <c r="C1445" s="8"/>
      <c r="D1445" s="59"/>
      <c r="E1445" s="166" t="s">
        <v>24</v>
      </c>
      <c r="F1445" s="167" t="s">
        <v>596</v>
      </c>
      <c r="G1445" s="32"/>
    </row>
    <row r="1446" spans="1:7" x14ac:dyDescent="0.25">
      <c r="A1446" s="113" t="str">
        <f t="shared" si="72"/>
        <v>HHLO_alle</v>
      </c>
      <c r="B1446" s="114" t="str">
        <f>IF(E1446="",Listen!$I$7,B1445)</f>
        <v>HHLO_alle</v>
      </c>
      <c r="C1446" s="115"/>
      <c r="D1446" s="134"/>
      <c r="E1446" s="112" t="s">
        <v>598</v>
      </c>
      <c r="F1446" s="117" t="s">
        <v>597</v>
      </c>
      <c r="G1446" s="119"/>
    </row>
    <row r="1447" spans="1:7" x14ac:dyDescent="0.25">
      <c r="A1447" s="42" t="str">
        <f t="shared" si="72"/>
        <v>HHLO_alle</v>
      </c>
      <c r="B1447" s="43" t="s">
        <v>212</v>
      </c>
      <c r="C1447" s="60" t="str">
        <f>CONCATENATE(C1444,".",1)</f>
        <v>55.1.1</v>
      </c>
      <c r="D1447" s="180">
        <v>1</v>
      </c>
      <c r="E1447" s="15" t="s">
        <v>305</v>
      </c>
      <c r="F1447" s="100" t="s">
        <v>620</v>
      </c>
      <c r="G1447" s="120" t="s">
        <v>202</v>
      </c>
    </row>
    <row r="1448" spans="1:7" x14ac:dyDescent="0.25">
      <c r="A1448" s="42" t="str">
        <f t="shared" si="72"/>
        <v>HHLO_alle</v>
      </c>
      <c r="B1448" s="43" t="s">
        <v>212</v>
      </c>
      <c r="C1448" s="60" t="str">
        <f>CONCATENATE(C1444,".",2)</f>
        <v>55.1.2</v>
      </c>
      <c r="D1448" s="180">
        <v>2</v>
      </c>
      <c r="E1448" s="16" t="s">
        <v>27</v>
      </c>
      <c r="F1448" s="100" t="s">
        <v>620</v>
      </c>
      <c r="G1448" s="120" t="s">
        <v>29</v>
      </c>
    </row>
    <row r="1449" spans="1:7" x14ac:dyDescent="0.25">
      <c r="A1449" s="42" t="str">
        <f t="shared" si="72"/>
        <v>HHLO_alle</v>
      </c>
      <c r="B1449" s="43" t="s">
        <v>212</v>
      </c>
      <c r="C1449" s="60" t="str">
        <f>CONCATENATE(C1444,".",3)</f>
        <v>55.1.3</v>
      </c>
      <c r="D1449" s="180">
        <v>3</v>
      </c>
      <c r="E1449" s="15" t="s">
        <v>25</v>
      </c>
      <c r="F1449" s="100" t="s">
        <v>620</v>
      </c>
      <c r="G1449" s="120" t="s">
        <v>29</v>
      </c>
    </row>
    <row r="1450" spans="1:7" x14ac:dyDescent="0.25">
      <c r="A1450" s="42" t="str">
        <f t="shared" si="72"/>
        <v>HHLO_alle</v>
      </c>
      <c r="B1450" s="43" t="s">
        <v>212</v>
      </c>
      <c r="C1450" s="60" t="str">
        <f>CONCATENATE(C1444,".",4)</f>
        <v>55.1.4</v>
      </c>
      <c r="D1450" s="180">
        <v>4</v>
      </c>
      <c r="E1450" s="15" t="s">
        <v>26</v>
      </c>
      <c r="F1450" s="100" t="s">
        <v>620</v>
      </c>
      <c r="G1450" s="120" t="s">
        <v>29</v>
      </c>
    </row>
    <row r="1451" spans="1:7" hidden="1" x14ac:dyDescent="0.25">
      <c r="A1451" s="42" t="str">
        <f t="shared" si="72"/>
        <v>HHLO_alle</v>
      </c>
      <c r="B1451" s="43" t="s">
        <v>215</v>
      </c>
      <c r="C1451" s="60" t="str">
        <f>CONCATENATE(C1444,".",5)</f>
        <v>55.1.5</v>
      </c>
      <c r="D1451" s="180">
        <v>5</v>
      </c>
      <c r="E1451" s="15"/>
      <c r="F1451" s="100" t="s">
        <v>620</v>
      </c>
      <c r="G1451" s="120"/>
    </row>
    <row r="1452" spans="1:7" hidden="1" x14ac:dyDescent="0.25">
      <c r="A1452" s="42" t="str">
        <f t="shared" si="72"/>
        <v>HHLO_alle</v>
      </c>
      <c r="B1452" s="43" t="s">
        <v>215</v>
      </c>
      <c r="C1452" s="60" t="str">
        <f>CONCATENATE(C1444,".",6)</f>
        <v>55.1.6</v>
      </c>
      <c r="D1452" s="180">
        <v>6</v>
      </c>
      <c r="E1452" s="15"/>
      <c r="F1452" s="100" t="s">
        <v>620</v>
      </c>
      <c r="G1452" s="120"/>
    </row>
    <row r="1453" spans="1:7" hidden="1" x14ac:dyDescent="0.25">
      <c r="A1453" s="42" t="str">
        <f t="shared" si="72"/>
        <v>HHLO_alle</v>
      </c>
      <c r="B1453" s="43" t="s">
        <v>215</v>
      </c>
      <c r="C1453" s="60" t="str">
        <f>CONCATENATE(C1444,".",7)</f>
        <v>55.1.7</v>
      </c>
      <c r="D1453" s="180">
        <v>7</v>
      </c>
      <c r="E1453" s="15"/>
      <c r="F1453" s="100" t="s">
        <v>620</v>
      </c>
      <c r="G1453" s="120"/>
    </row>
    <row r="1454" spans="1:7" hidden="1" x14ac:dyDescent="0.25">
      <c r="A1454" s="42" t="str">
        <f t="shared" si="72"/>
        <v>HHLO_alle</v>
      </c>
      <c r="B1454" s="43" t="s">
        <v>215</v>
      </c>
      <c r="C1454" s="60" t="str">
        <f>CONCATENATE(C1444,".",8)</f>
        <v>55.1.8</v>
      </c>
      <c r="D1454" s="180">
        <v>8</v>
      </c>
      <c r="E1454" s="15"/>
      <c r="F1454" s="100" t="s">
        <v>620</v>
      </c>
      <c r="G1454" s="120"/>
    </row>
    <row r="1455" spans="1:7" hidden="1" x14ac:dyDescent="0.25">
      <c r="A1455" s="42" t="str">
        <f>A1454</f>
        <v>HHLO_alle</v>
      </c>
      <c r="B1455" s="43" t="s">
        <v>215</v>
      </c>
      <c r="C1455" s="60" t="str">
        <f>CONCATENATE(C1444,".",9)</f>
        <v>55.1.9</v>
      </c>
      <c r="D1455" s="180">
        <v>9</v>
      </c>
      <c r="E1455" s="15"/>
      <c r="F1455" s="100" t="s">
        <v>620</v>
      </c>
      <c r="G1455" s="120"/>
    </row>
    <row r="1456" spans="1:7" hidden="1" x14ac:dyDescent="0.25">
      <c r="A1456" s="42" t="str">
        <f t="shared" si="72"/>
        <v>HHLO_alle</v>
      </c>
      <c r="B1456" s="43" t="s">
        <v>215</v>
      </c>
      <c r="C1456" s="60" t="str">
        <f>CONCATENATE(C1444,".",10)</f>
        <v>55.1.10</v>
      </c>
      <c r="D1456" s="180">
        <v>10</v>
      </c>
      <c r="E1456" s="33"/>
      <c r="F1456" s="100" t="s">
        <v>620</v>
      </c>
      <c r="G1456" s="120"/>
    </row>
    <row r="1457" spans="1:7" x14ac:dyDescent="0.25">
      <c r="A1457" s="113" t="str">
        <f t="shared" si="72"/>
        <v>HHLO_alle</v>
      </c>
      <c r="B1457" s="114" t="str">
        <f>B1444</f>
        <v>HHLO_alle</v>
      </c>
      <c r="C1457" s="115"/>
      <c r="D1457" s="29"/>
      <c r="E1457" s="125" t="s">
        <v>523</v>
      </c>
      <c r="F1457" s="126">
        <f>SUM(F1447:F1456)</f>
        <v>0</v>
      </c>
      <c r="G1457" s="30"/>
    </row>
    <row r="1458" spans="1:7" hidden="1" x14ac:dyDescent="0.25">
      <c r="A1458" s="42" t="str">
        <f t="shared" si="72"/>
        <v>HHLO_alle</v>
      </c>
      <c r="B1458" s="46" t="str">
        <f>IF(OR(B1444=Listen!$I$5,B1444=Listen!$I$3), Listen!$I$5, IF(OR(B1444=Listen!$I$6, B1444=Listen!$I$4), Listen!$I$6, Listen!$I$7))</f>
        <v>nicht anzeigen</v>
      </c>
      <c r="C1458" s="9"/>
      <c r="D1458" s="30"/>
      <c r="E1458" s="164" t="s">
        <v>35</v>
      </c>
      <c r="F1458" s="165" t="s">
        <v>49</v>
      </c>
    </row>
    <row r="1459" spans="1:7" hidden="1" x14ac:dyDescent="0.25">
      <c r="A1459" s="42" t="str">
        <f t="shared" si="72"/>
        <v>HHLO_alle</v>
      </c>
      <c r="B1459" s="46" t="str">
        <f>IF(OR(B1445=Listen!$I$5,B1445=Listen!$I$3), Listen!$I$5, IF(OR(B1445=Listen!$I$6, B1445=Listen!$I$4), Listen!$I$6, Listen!$I$7))</f>
        <v>nicht anzeigen</v>
      </c>
      <c r="C1459" s="9"/>
      <c r="D1459" s="28" t="s">
        <v>36</v>
      </c>
      <c r="E1459" s="20" t="s">
        <v>38</v>
      </c>
      <c r="F1459" s="137" t="s">
        <v>621</v>
      </c>
    </row>
    <row r="1460" spans="1:7" hidden="1" x14ac:dyDescent="0.25">
      <c r="A1460" s="42" t="str">
        <f t="shared" si="72"/>
        <v>HHLO_alle</v>
      </c>
      <c r="B1460" s="46" t="str">
        <f>IF(OR(B1446=Listen!$I$5,B1446=Listen!$I$3), Listen!$I$5, IF(OR(B1446=Listen!$I$6, B1446=Listen!$I$4), Listen!$I$6, Listen!$I$7))</f>
        <v>nicht anzeigen</v>
      </c>
      <c r="C1460" s="9"/>
      <c r="D1460" s="28" t="s">
        <v>36</v>
      </c>
      <c r="E1460" s="17" t="s">
        <v>39</v>
      </c>
      <c r="F1460" s="137" t="s">
        <v>621</v>
      </c>
    </row>
    <row r="1461" spans="1:7" ht="51" x14ac:dyDescent="0.25">
      <c r="A1461" s="42" t="str">
        <f t="shared" si="72"/>
        <v>HHLO_alle</v>
      </c>
      <c r="B1461" s="43" t="str">
        <f>B1444</f>
        <v>HHLO_alle</v>
      </c>
      <c r="C1461" s="9"/>
      <c r="D1461" s="22" t="s">
        <v>622</v>
      </c>
      <c r="E1461" s="6"/>
      <c r="F1461" s="10"/>
    </row>
    <row r="1462" spans="1:7" x14ac:dyDescent="0.25">
      <c r="A1462" s="113" t="str">
        <f t="shared" si="72"/>
        <v>HHLO_alle</v>
      </c>
      <c r="B1462" s="114" t="str">
        <f>B1444</f>
        <v>HHLO_alle</v>
      </c>
      <c r="C1462" s="115"/>
      <c r="D1462" s="30"/>
      <c r="E1462" s="30"/>
      <c r="F1462" s="30"/>
      <c r="G1462" s="30"/>
    </row>
    <row r="1463" spans="1:7" ht="15.75" x14ac:dyDescent="0.25">
      <c r="A1463" s="42" t="str">
        <f t="shared" si="72"/>
        <v>HHLO_alle</v>
      </c>
      <c r="B1463" s="56" t="str">
        <f>IF(B1464&lt;&gt;B1466, IF(AND(B1464&lt;&gt;Listen!I1447,B1466&lt;&gt;Listen!$I$7), CONCATENATE(B1464, "; ", B1466), IF(B1464=Listen!$I$7, B1466, B1464)), B1464)</f>
        <v>nicht anzeigen; HHLO_alle</v>
      </c>
      <c r="C1463" s="58" t="str">
        <f>CONCATENATE(C1442,".",2)</f>
        <v>55.2</v>
      </c>
      <c r="D1463" s="58"/>
      <c r="E1463" s="18" t="s">
        <v>605</v>
      </c>
      <c r="F1463" s="36"/>
    </row>
    <row r="1464" spans="1:7" ht="15.75" hidden="1" thickBot="1" x14ac:dyDescent="0.3">
      <c r="A1464" s="42" t="str">
        <f t="shared" si="72"/>
        <v>HHLO_alle</v>
      </c>
      <c r="B1464" s="54" t="s">
        <v>215</v>
      </c>
      <c r="C1464" s="58" t="str">
        <f>CONCATENATE(C1442,".",2,".",1)</f>
        <v>55.2.1</v>
      </c>
      <c r="D1464" s="58"/>
      <c r="E1464" s="15" t="s">
        <v>606</v>
      </c>
      <c r="F1464" s="136" t="s">
        <v>44</v>
      </c>
    </row>
    <row r="1465" spans="1:7" hidden="1" x14ac:dyDescent="0.25">
      <c r="A1465" s="42" t="str">
        <f t="shared" si="72"/>
        <v>HHLO_alle</v>
      </c>
      <c r="B1465" s="51" t="str">
        <f>B1464</f>
        <v>nicht anzeigen</v>
      </c>
      <c r="C1465" s="58" t="str">
        <f>CONCATENATE(C1442,".",2,".",2)</f>
        <v>55.2.2</v>
      </c>
      <c r="D1465" s="58"/>
      <c r="E1465" s="15" t="s">
        <v>607</v>
      </c>
      <c r="F1465" s="136" t="s">
        <v>44</v>
      </c>
    </row>
    <row r="1466" spans="1:7" x14ac:dyDescent="0.25">
      <c r="A1466" s="42" t="str">
        <f t="shared" si="72"/>
        <v>HHLO_alle</v>
      </c>
      <c r="B1466" s="55" t="str">
        <f>IF(ISERROR(FIND(Listen!$I$2,A1442)),Listen!$I$7,IF(ISERROR(FIND(Listen!$I$2,B1464)),Listen!$I$2,Listen!$I$7))</f>
        <v>HHLO_alle</v>
      </c>
      <c r="C1466" s="58" t="str">
        <f>CONCATENATE(C1442,".",2,".",3)</f>
        <v>55.2.3</v>
      </c>
      <c r="D1466" s="58"/>
      <c r="E1466" s="15" t="s">
        <v>612</v>
      </c>
      <c r="F1466" s="136" t="s">
        <v>44</v>
      </c>
    </row>
    <row r="1467" spans="1:7" ht="51" x14ac:dyDescent="0.25">
      <c r="A1467" s="42" t="str">
        <f t="shared" si="72"/>
        <v>HHLO_alle</v>
      </c>
      <c r="B1467" s="47" t="str">
        <f>B1463</f>
        <v>nicht anzeigen; HHLO_alle</v>
      </c>
      <c r="C1467" s="9"/>
      <c r="D1467" s="23" t="s">
        <v>316</v>
      </c>
      <c r="E1467" s="7"/>
    </row>
    <row r="1468" spans="1:7" ht="15.75" thickBot="1" x14ac:dyDescent="0.3">
      <c r="A1468" s="113" t="str">
        <f t="shared" si="72"/>
        <v>HHLO_alle</v>
      </c>
      <c r="B1468" s="123" t="str">
        <f>B1463</f>
        <v>nicht anzeigen; HHLO_alle</v>
      </c>
      <c r="C1468" s="115"/>
      <c r="D1468" s="30"/>
      <c r="E1468" s="124"/>
      <c r="F1468" s="30"/>
      <c r="G1468" s="30"/>
    </row>
    <row r="1469" spans="1:7" ht="80.25" thickBot="1" x14ac:dyDescent="0.3">
      <c r="A1469" s="42" t="str">
        <f>A1468</f>
        <v>HHLO_alle</v>
      </c>
      <c r="B1469" s="49" t="s">
        <v>212</v>
      </c>
      <c r="C1469" s="58" t="str">
        <f>CONCATENATE(C1442,".",3,)</f>
        <v>55.3</v>
      </c>
      <c r="D1469" s="58"/>
      <c r="E1469" s="122" t="s">
        <v>688</v>
      </c>
      <c r="F1469" s="73"/>
      <c r="G1469" s="14" t="str">
        <f>CONCATENATE(COUNTIF(G1471:G1480,Listen!$C$3)+COUNTIF(G1471:G1480,Listen!$C$4)+COUNTIF(G1471:G1480,Listen!$C$5)," bewertete Maßnahmen")</f>
        <v>0 bewertete Maßnahmen</v>
      </c>
    </row>
    <row r="1470" spans="1:7" ht="27.75" x14ac:dyDescent="0.25">
      <c r="A1470" s="42" t="str">
        <f t="shared" si="72"/>
        <v>HHLO_alle</v>
      </c>
      <c r="B1470" s="45" t="str">
        <f t="shared" si="72"/>
        <v>HHLO_alle</v>
      </c>
      <c r="C1470" s="9"/>
      <c r="D1470" s="58"/>
      <c r="E1470" s="25" t="s">
        <v>55</v>
      </c>
      <c r="F1470" s="25" t="s">
        <v>528</v>
      </c>
      <c r="G1470" s="118" t="s">
        <v>609</v>
      </c>
    </row>
    <row r="1471" spans="1:7" ht="24" x14ac:dyDescent="0.25">
      <c r="A1471" s="42" t="str">
        <f>A1470</f>
        <v>HHLO_alle</v>
      </c>
      <c r="B1471" s="45" t="str">
        <f>B1470</f>
        <v>HHLO_alle</v>
      </c>
      <c r="C1471" s="111"/>
      <c r="D1471" s="121" t="s">
        <v>594</v>
      </c>
      <c r="E1471" s="7" t="s">
        <v>604</v>
      </c>
      <c r="F1471" s="135" t="s">
        <v>44</v>
      </c>
      <c r="G1471" s="135" t="s">
        <v>44</v>
      </c>
    </row>
    <row r="1472" spans="1:7" ht="24" x14ac:dyDescent="0.25">
      <c r="A1472" s="42" t="str">
        <f t="shared" ref="A1472:B1481" si="73">A1471</f>
        <v>HHLO_alle</v>
      </c>
      <c r="B1472" s="45" t="str">
        <f t="shared" si="73"/>
        <v>HHLO_alle</v>
      </c>
      <c r="C1472" s="111"/>
      <c r="D1472" s="121" t="s">
        <v>594</v>
      </c>
      <c r="E1472" s="7" t="s">
        <v>603</v>
      </c>
      <c r="F1472" s="135"/>
      <c r="G1472" s="135"/>
    </row>
    <row r="1473" spans="1:7" x14ac:dyDescent="0.25">
      <c r="A1473" s="42" t="str">
        <f t="shared" si="73"/>
        <v>HHLO_alle</v>
      </c>
      <c r="B1473" s="45" t="str">
        <f t="shared" si="73"/>
        <v>HHLO_alle</v>
      </c>
      <c r="C1473" s="8"/>
      <c r="D1473" s="58"/>
      <c r="E1473" s="7"/>
      <c r="F1473" s="135"/>
      <c r="G1473" s="135"/>
    </row>
    <row r="1474" spans="1:7" x14ac:dyDescent="0.25">
      <c r="A1474" s="42" t="str">
        <f t="shared" si="73"/>
        <v>HHLO_alle</v>
      </c>
      <c r="B1474" s="45" t="str">
        <f t="shared" si="73"/>
        <v>HHLO_alle</v>
      </c>
      <c r="C1474" s="8"/>
      <c r="D1474" s="58"/>
      <c r="E1474" s="7"/>
      <c r="F1474" s="135"/>
      <c r="G1474" s="135"/>
    </row>
    <row r="1475" spans="1:7" x14ac:dyDescent="0.25">
      <c r="A1475" s="42" t="str">
        <f t="shared" si="73"/>
        <v>HHLO_alle</v>
      </c>
      <c r="B1475" s="45" t="str">
        <f t="shared" si="73"/>
        <v>HHLO_alle</v>
      </c>
      <c r="C1475" s="8"/>
      <c r="D1475" s="58"/>
      <c r="E1475" s="7"/>
      <c r="F1475" s="135"/>
      <c r="G1475" s="135"/>
    </row>
    <row r="1476" spans="1:7" x14ac:dyDescent="0.25">
      <c r="A1476" s="42" t="str">
        <f t="shared" si="73"/>
        <v>HHLO_alle</v>
      </c>
      <c r="B1476" s="45" t="str">
        <f t="shared" si="73"/>
        <v>HHLO_alle</v>
      </c>
      <c r="C1476" s="8"/>
      <c r="D1476" s="58"/>
      <c r="E1476" s="7"/>
      <c r="F1476" s="135"/>
      <c r="G1476" s="135"/>
    </row>
    <row r="1477" spans="1:7" x14ac:dyDescent="0.25">
      <c r="A1477" s="42" t="str">
        <f t="shared" si="73"/>
        <v>HHLO_alle</v>
      </c>
      <c r="B1477" s="45" t="str">
        <f t="shared" si="73"/>
        <v>HHLO_alle</v>
      </c>
      <c r="C1477" s="8"/>
      <c r="D1477" s="58"/>
      <c r="E1477" s="7"/>
      <c r="F1477" s="135"/>
      <c r="G1477" s="135"/>
    </row>
    <row r="1478" spans="1:7" x14ac:dyDescent="0.25">
      <c r="A1478" s="42" t="str">
        <f t="shared" si="73"/>
        <v>HHLO_alle</v>
      </c>
      <c r="B1478" s="45" t="str">
        <f t="shared" si="73"/>
        <v>HHLO_alle</v>
      </c>
      <c r="C1478" s="8"/>
      <c r="D1478" s="58"/>
      <c r="E1478" s="7"/>
      <c r="F1478" s="135"/>
      <c r="G1478" s="135"/>
    </row>
    <row r="1479" spans="1:7" x14ac:dyDescent="0.25">
      <c r="A1479" s="42" t="str">
        <f t="shared" si="73"/>
        <v>HHLO_alle</v>
      </c>
      <c r="B1479" s="45" t="str">
        <f t="shared" si="73"/>
        <v>HHLO_alle</v>
      </c>
      <c r="C1479" s="8"/>
      <c r="D1479" s="58"/>
      <c r="E1479" s="7"/>
      <c r="F1479" s="135"/>
      <c r="G1479" s="135"/>
    </row>
    <row r="1480" spans="1:7" x14ac:dyDescent="0.25">
      <c r="A1480" s="42" t="str">
        <f t="shared" si="73"/>
        <v>HHLO_alle</v>
      </c>
      <c r="B1480" s="45" t="str">
        <f t="shared" si="73"/>
        <v>HHLO_alle</v>
      </c>
      <c r="C1480" s="8"/>
      <c r="D1480" s="58"/>
      <c r="E1480" s="7"/>
      <c r="F1480" s="135"/>
      <c r="G1480" s="135"/>
    </row>
    <row r="1481" spans="1:7" ht="15.75" thickBot="1" x14ac:dyDescent="0.3">
      <c r="A1481" s="42" t="str">
        <f t="shared" si="73"/>
        <v>HHLO_alle</v>
      </c>
      <c r="B1481" s="44" t="str">
        <f>A1442</f>
        <v>HHLO_alle</v>
      </c>
      <c r="C1481" s="9"/>
      <c r="D1481" s="10"/>
      <c r="E1481" s="10"/>
      <c r="F1481" s="10"/>
    </row>
    <row r="1482" spans="1:7" ht="21.75" thickBot="1" x14ac:dyDescent="0.3">
      <c r="A1482" s="50" t="s">
        <v>212</v>
      </c>
      <c r="B1482" s="42" t="str">
        <f>A1482</f>
        <v>HHLO_alle</v>
      </c>
      <c r="C1482" s="57">
        <v>66</v>
      </c>
      <c r="D1482" s="169" t="s">
        <v>418</v>
      </c>
      <c r="E1482" s="168"/>
      <c r="F1482" s="168"/>
      <c r="G1482" s="89"/>
    </row>
    <row r="1483" spans="1:7" ht="17.25" thickTop="1" thickBot="1" x14ac:dyDescent="0.3">
      <c r="A1483" s="113" t="str">
        <f>A1482</f>
        <v>HHLO_alle</v>
      </c>
      <c r="B1483" s="42" t="str">
        <f>B1482</f>
        <v>HHLO_alle</v>
      </c>
      <c r="C1483" s="9"/>
      <c r="D1483" s="11"/>
      <c r="E1483" s="12"/>
      <c r="F1483" s="12"/>
      <c r="G1483" s="19" t="s">
        <v>51</v>
      </c>
    </row>
    <row r="1484" spans="1:7" ht="33" thickTop="1" thickBot="1" x14ac:dyDescent="0.3">
      <c r="A1484" s="42" t="str">
        <f t="shared" ref="A1484:B1510" si="74">A1483</f>
        <v>HHLO_alle</v>
      </c>
      <c r="B1484" s="48" t="s">
        <v>212</v>
      </c>
      <c r="C1484" s="58" t="str">
        <f>CONCATENATE(C1482,".",1)</f>
        <v>66.1</v>
      </c>
      <c r="D1484" s="58"/>
      <c r="E1484" s="18" t="s">
        <v>642</v>
      </c>
      <c r="F1484" s="117" t="str">
        <f>CONCATENATE(ROUND(F1497/1680,2)," VBÄ")</f>
        <v>0 VBÄ</v>
      </c>
      <c r="G1484" s="14"/>
    </row>
    <row r="1485" spans="1:7" x14ac:dyDescent="0.25">
      <c r="A1485" s="42" t="str">
        <f t="shared" si="74"/>
        <v>HHLO_alle</v>
      </c>
      <c r="B1485" s="43" t="str">
        <f>IF(E1485="",Listen!$I$7,B1484)</f>
        <v>HHLO_alle</v>
      </c>
      <c r="C1485" s="8"/>
      <c r="D1485" s="59"/>
      <c r="E1485" s="166" t="s">
        <v>24</v>
      </c>
      <c r="F1485" s="167" t="s">
        <v>596</v>
      </c>
      <c r="G1485" s="32"/>
    </row>
    <row r="1486" spans="1:7" x14ac:dyDescent="0.25">
      <c r="A1486" s="113" t="str">
        <f t="shared" si="74"/>
        <v>HHLO_alle</v>
      </c>
      <c r="B1486" s="114" t="str">
        <f>IF(E1486="",Listen!$I$7,B1485)</f>
        <v>HHLO_alle</v>
      </c>
      <c r="C1486" s="115"/>
      <c r="D1486" s="134"/>
      <c r="E1486" s="112" t="s">
        <v>598</v>
      </c>
      <c r="F1486" s="117" t="s">
        <v>597</v>
      </c>
      <c r="G1486" s="119"/>
    </row>
    <row r="1487" spans="1:7" x14ac:dyDescent="0.25">
      <c r="A1487" s="42" t="str">
        <f t="shared" si="74"/>
        <v>HHLO_alle</v>
      </c>
      <c r="B1487" s="43" t="s">
        <v>212</v>
      </c>
      <c r="C1487" s="60" t="str">
        <f>CONCATENATE(C1484,".",1)</f>
        <v>66.1.1</v>
      </c>
      <c r="D1487" s="180">
        <v>1</v>
      </c>
      <c r="E1487" s="15" t="s">
        <v>305</v>
      </c>
      <c r="F1487" s="100" t="s">
        <v>620</v>
      </c>
      <c r="G1487" s="120" t="s">
        <v>202</v>
      </c>
    </row>
    <row r="1488" spans="1:7" x14ac:dyDescent="0.25">
      <c r="A1488" s="42" t="str">
        <f t="shared" si="74"/>
        <v>HHLO_alle</v>
      </c>
      <c r="B1488" s="43" t="s">
        <v>212</v>
      </c>
      <c r="C1488" s="60" t="str">
        <f>CONCATENATE(C1484,".",2)</f>
        <v>66.1.2</v>
      </c>
      <c r="D1488" s="180">
        <v>2</v>
      </c>
      <c r="E1488" s="16" t="s">
        <v>27</v>
      </c>
      <c r="F1488" s="100" t="s">
        <v>620</v>
      </c>
      <c r="G1488" s="120" t="s">
        <v>29</v>
      </c>
    </row>
    <row r="1489" spans="1:7" x14ac:dyDescent="0.25">
      <c r="A1489" s="42" t="str">
        <f t="shared" si="74"/>
        <v>HHLO_alle</v>
      </c>
      <c r="B1489" s="43" t="s">
        <v>212</v>
      </c>
      <c r="C1489" s="60" t="str">
        <f>CONCATENATE(C1484,".",3)</f>
        <v>66.1.3</v>
      </c>
      <c r="D1489" s="180">
        <v>3</v>
      </c>
      <c r="E1489" s="15" t="s">
        <v>25</v>
      </c>
      <c r="F1489" s="100" t="s">
        <v>620</v>
      </c>
      <c r="G1489" s="120" t="s">
        <v>29</v>
      </c>
    </row>
    <row r="1490" spans="1:7" hidden="1" x14ac:dyDescent="0.25">
      <c r="A1490" s="42" t="str">
        <f t="shared" si="74"/>
        <v>HHLO_alle</v>
      </c>
      <c r="B1490" s="43" t="s">
        <v>215</v>
      </c>
      <c r="C1490" s="60" t="str">
        <f>CONCATENATE(C1484,".",4)</f>
        <v>66.1.4</v>
      </c>
      <c r="D1490" s="180">
        <v>4</v>
      </c>
      <c r="E1490" s="15"/>
      <c r="F1490" s="100" t="s">
        <v>620</v>
      </c>
      <c r="G1490" s="120"/>
    </row>
    <row r="1491" spans="1:7" hidden="1" x14ac:dyDescent="0.25">
      <c r="A1491" s="42" t="str">
        <f t="shared" si="74"/>
        <v>HHLO_alle</v>
      </c>
      <c r="B1491" s="43" t="s">
        <v>215</v>
      </c>
      <c r="C1491" s="60" t="str">
        <f>CONCATENATE(C1484,".",5)</f>
        <v>66.1.5</v>
      </c>
      <c r="D1491" s="180">
        <v>5</v>
      </c>
      <c r="E1491" s="15"/>
      <c r="F1491" s="100" t="s">
        <v>620</v>
      </c>
      <c r="G1491" s="120"/>
    </row>
    <row r="1492" spans="1:7" hidden="1" x14ac:dyDescent="0.25">
      <c r="A1492" s="42" t="str">
        <f t="shared" si="74"/>
        <v>HHLO_alle</v>
      </c>
      <c r="B1492" s="43" t="s">
        <v>215</v>
      </c>
      <c r="C1492" s="60" t="str">
        <f>CONCATENATE(C1484,".",6)</f>
        <v>66.1.6</v>
      </c>
      <c r="D1492" s="180">
        <v>6</v>
      </c>
      <c r="E1492" s="15"/>
      <c r="F1492" s="100" t="s">
        <v>620</v>
      </c>
      <c r="G1492" s="120"/>
    </row>
    <row r="1493" spans="1:7" hidden="1" x14ac:dyDescent="0.25">
      <c r="A1493" s="42" t="str">
        <f t="shared" si="74"/>
        <v>HHLO_alle</v>
      </c>
      <c r="B1493" s="43" t="s">
        <v>215</v>
      </c>
      <c r="C1493" s="60" t="str">
        <f>CONCATENATE(C1484,".",7)</f>
        <v>66.1.7</v>
      </c>
      <c r="D1493" s="180">
        <v>7</v>
      </c>
      <c r="E1493" s="15"/>
      <c r="F1493" s="100" t="s">
        <v>620</v>
      </c>
      <c r="G1493" s="120"/>
    </row>
    <row r="1494" spans="1:7" hidden="1" x14ac:dyDescent="0.25">
      <c r="A1494" s="42" t="str">
        <f t="shared" si="74"/>
        <v>HHLO_alle</v>
      </c>
      <c r="B1494" s="43" t="s">
        <v>215</v>
      </c>
      <c r="C1494" s="60" t="str">
        <f>CONCATENATE(C1484,".",8)</f>
        <v>66.1.8</v>
      </c>
      <c r="D1494" s="180">
        <v>8</v>
      </c>
      <c r="E1494" s="15"/>
      <c r="F1494" s="100" t="s">
        <v>620</v>
      </c>
      <c r="G1494" s="120"/>
    </row>
    <row r="1495" spans="1:7" hidden="1" x14ac:dyDescent="0.25">
      <c r="A1495" s="42" t="str">
        <f>A1494</f>
        <v>HHLO_alle</v>
      </c>
      <c r="B1495" s="43" t="s">
        <v>215</v>
      </c>
      <c r="C1495" s="60" t="str">
        <f>CONCATENATE(C1484,".",9)</f>
        <v>66.1.9</v>
      </c>
      <c r="D1495" s="180">
        <v>9</v>
      </c>
      <c r="E1495" s="15"/>
      <c r="F1495" s="100" t="s">
        <v>620</v>
      </c>
      <c r="G1495" s="120"/>
    </row>
    <row r="1496" spans="1:7" hidden="1" x14ac:dyDescent="0.25">
      <c r="A1496" s="42" t="str">
        <f t="shared" si="74"/>
        <v>HHLO_alle</v>
      </c>
      <c r="B1496" s="43" t="s">
        <v>215</v>
      </c>
      <c r="C1496" s="60" t="str">
        <f>CONCATENATE(C1484,".",10)</f>
        <v>66.1.10</v>
      </c>
      <c r="D1496" s="180">
        <v>10</v>
      </c>
      <c r="E1496" s="33"/>
      <c r="F1496" s="100" t="s">
        <v>620</v>
      </c>
      <c r="G1496" s="120"/>
    </row>
    <row r="1497" spans="1:7" x14ac:dyDescent="0.25">
      <c r="A1497" s="113" t="str">
        <f t="shared" si="74"/>
        <v>HHLO_alle</v>
      </c>
      <c r="B1497" s="114" t="str">
        <f>B1484</f>
        <v>HHLO_alle</v>
      </c>
      <c r="C1497" s="115"/>
      <c r="D1497" s="29"/>
      <c r="E1497" s="125" t="s">
        <v>523</v>
      </c>
      <c r="F1497" s="126">
        <f>SUM(F1487:F1496)</f>
        <v>0</v>
      </c>
      <c r="G1497" s="30"/>
    </row>
    <row r="1498" spans="1:7" hidden="1" x14ac:dyDescent="0.25">
      <c r="A1498" s="42" t="str">
        <f t="shared" si="74"/>
        <v>HHLO_alle</v>
      </c>
      <c r="B1498" s="46" t="str">
        <f>IF(OR(B1484=Listen!$I$5,B1484=Listen!$I$3), Listen!$I$5, IF(OR(B1484=Listen!$I$6, B1484=Listen!$I$4), Listen!$I$6, Listen!$I$7))</f>
        <v>nicht anzeigen</v>
      </c>
      <c r="C1498" s="9"/>
      <c r="D1498" s="30"/>
      <c r="E1498" s="164" t="s">
        <v>35</v>
      </c>
      <c r="F1498" s="165" t="s">
        <v>49</v>
      </c>
    </row>
    <row r="1499" spans="1:7" hidden="1" x14ac:dyDescent="0.25">
      <c r="A1499" s="42" t="str">
        <f t="shared" si="74"/>
        <v>HHLO_alle</v>
      </c>
      <c r="B1499" s="46" t="str">
        <f>IF(OR(B1485=Listen!$I$5,B1485=Listen!$I$3), Listen!$I$5, IF(OR(B1485=Listen!$I$6, B1485=Listen!$I$4), Listen!$I$6, Listen!$I$7))</f>
        <v>nicht anzeigen</v>
      </c>
      <c r="C1499" s="9"/>
      <c r="D1499" s="28" t="s">
        <v>36</v>
      </c>
      <c r="E1499" s="20" t="s">
        <v>38</v>
      </c>
      <c r="F1499" s="137" t="s">
        <v>621</v>
      </c>
    </row>
    <row r="1500" spans="1:7" hidden="1" x14ac:dyDescent="0.25">
      <c r="A1500" s="42" t="str">
        <f t="shared" si="74"/>
        <v>HHLO_alle</v>
      </c>
      <c r="B1500" s="46" t="str">
        <f>IF(OR(B1486=Listen!$I$5,B1486=Listen!$I$3), Listen!$I$5, IF(OR(B1486=Listen!$I$6, B1486=Listen!$I$4), Listen!$I$6, Listen!$I$7))</f>
        <v>nicht anzeigen</v>
      </c>
      <c r="C1500" s="9"/>
      <c r="D1500" s="28" t="s">
        <v>36</v>
      </c>
      <c r="E1500" s="17" t="s">
        <v>39</v>
      </c>
      <c r="F1500" s="137" t="s">
        <v>621</v>
      </c>
    </row>
    <row r="1501" spans="1:7" ht="51" x14ac:dyDescent="0.25">
      <c r="A1501" s="42" t="str">
        <f t="shared" si="74"/>
        <v>HHLO_alle</v>
      </c>
      <c r="B1501" s="43" t="str">
        <f>B1484</f>
        <v>HHLO_alle</v>
      </c>
      <c r="C1501" s="9"/>
      <c r="D1501" s="22" t="s">
        <v>622</v>
      </c>
      <c r="E1501" s="6"/>
      <c r="F1501" s="10"/>
    </row>
    <row r="1502" spans="1:7" x14ac:dyDescent="0.25">
      <c r="A1502" s="113" t="str">
        <f t="shared" si="74"/>
        <v>HHLO_alle</v>
      </c>
      <c r="B1502" s="114" t="str">
        <f>B1484</f>
        <v>HHLO_alle</v>
      </c>
      <c r="C1502" s="115"/>
      <c r="D1502" s="30"/>
      <c r="E1502" s="30"/>
      <c r="F1502" s="30"/>
      <c r="G1502" s="30"/>
    </row>
    <row r="1503" spans="1:7" ht="16.5" thickBot="1" x14ac:dyDescent="0.3">
      <c r="A1503" s="42" t="str">
        <f t="shared" si="74"/>
        <v>HHLO_alle</v>
      </c>
      <c r="B1503" s="56" t="str">
        <f>IF(B1504&lt;&gt;B1506, IF(AND(B1504&lt;&gt;Listen!I1487,B1506&lt;&gt;Listen!$I$7), CONCATENATE(B1504, "; ", B1506), IF(B1504=Listen!$I$7, B1506, B1504)), B1504)</f>
        <v>HHLO_alle</v>
      </c>
      <c r="C1503" s="58" t="str">
        <f>CONCATENATE(C1482,".",2)</f>
        <v>66.2</v>
      </c>
      <c r="D1503" s="58"/>
      <c r="E1503" s="18" t="s">
        <v>605</v>
      </c>
      <c r="F1503" s="36"/>
    </row>
    <row r="1504" spans="1:7" ht="15.75" thickBot="1" x14ac:dyDescent="0.3">
      <c r="A1504" s="42" t="str">
        <f t="shared" si="74"/>
        <v>HHLO_alle</v>
      </c>
      <c r="B1504" s="54" t="s">
        <v>212</v>
      </c>
      <c r="C1504" s="58" t="str">
        <f>CONCATENATE(C1482,".",2,".",1)</f>
        <v>66.2.1</v>
      </c>
      <c r="D1504" s="58"/>
      <c r="E1504" s="15" t="s">
        <v>606</v>
      </c>
      <c r="F1504" s="136" t="s">
        <v>44</v>
      </c>
    </row>
    <row r="1505" spans="1:7" x14ac:dyDescent="0.25">
      <c r="A1505" s="42" t="str">
        <f t="shared" si="74"/>
        <v>HHLO_alle</v>
      </c>
      <c r="B1505" s="51" t="str">
        <f>B1504</f>
        <v>HHLO_alle</v>
      </c>
      <c r="C1505" s="58" t="str">
        <f>CONCATENATE(C1482,".",2,".",2)</f>
        <v>66.2.2</v>
      </c>
      <c r="D1505" s="58"/>
      <c r="E1505" s="15" t="s">
        <v>607</v>
      </c>
      <c r="F1505" s="136" t="s">
        <v>44</v>
      </c>
    </row>
    <row r="1506" spans="1:7" hidden="1" x14ac:dyDescent="0.25">
      <c r="A1506" s="42" t="str">
        <f t="shared" si="74"/>
        <v>HHLO_alle</v>
      </c>
      <c r="B1506" s="55" t="str">
        <f>IF(ISERROR(FIND(Listen!$I$2,A1482)),Listen!$I$7,IF(ISERROR(FIND(Listen!$I$2,B1504)),Listen!$I$2,Listen!$I$7))</f>
        <v>nicht anzeigen</v>
      </c>
      <c r="C1506" s="58" t="str">
        <f>CONCATENATE(C1482,".",2,".",3)</f>
        <v>66.2.3</v>
      </c>
      <c r="D1506" s="58"/>
      <c r="E1506" s="15" t="s">
        <v>612</v>
      </c>
      <c r="F1506" s="136" t="s">
        <v>44</v>
      </c>
    </row>
    <row r="1507" spans="1:7" ht="51" x14ac:dyDescent="0.25">
      <c r="A1507" s="42" t="str">
        <f t="shared" si="74"/>
        <v>HHLO_alle</v>
      </c>
      <c r="B1507" s="47" t="str">
        <f>B1503</f>
        <v>HHLO_alle</v>
      </c>
      <c r="C1507" s="9"/>
      <c r="D1507" s="23" t="s">
        <v>316</v>
      </c>
      <c r="E1507" s="7"/>
    </row>
    <row r="1508" spans="1:7" ht="15.75" thickBot="1" x14ac:dyDescent="0.3">
      <c r="A1508" s="113" t="str">
        <f t="shared" si="74"/>
        <v>HHLO_alle</v>
      </c>
      <c r="B1508" s="123" t="str">
        <f>B1503</f>
        <v>HHLO_alle</v>
      </c>
      <c r="C1508" s="115"/>
      <c r="D1508" s="30"/>
      <c r="E1508" s="124"/>
      <c r="F1508" s="30"/>
      <c r="G1508" s="30"/>
    </row>
    <row r="1509" spans="1:7" ht="80.25" thickBot="1" x14ac:dyDescent="0.3">
      <c r="A1509" s="42" t="str">
        <f>A1508</f>
        <v>HHLO_alle</v>
      </c>
      <c r="B1509" s="49" t="s">
        <v>212</v>
      </c>
      <c r="C1509" s="58" t="str">
        <f>CONCATENATE(C1482,".",3,)</f>
        <v>66.3</v>
      </c>
      <c r="D1509" s="58"/>
      <c r="E1509" s="122" t="s">
        <v>688</v>
      </c>
      <c r="F1509" s="73"/>
      <c r="G1509" s="14" t="str">
        <f>CONCATENATE(COUNTIF(G1511:G1520,Listen!$C$3)+COUNTIF(G1511:G1520,Listen!$C$4)+COUNTIF(G1511:G1520,Listen!$C$5)," bewertete Maßnahmen")</f>
        <v>0 bewertete Maßnahmen</v>
      </c>
    </row>
    <row r="1510" spans="1:7" ht="27.75" x14ac:dyDescent="0.25">
      <c r="A1510" s="42" t="str">
        <f t="shared" si="74"/>
        <v>HHLO_alle</v>
      </c>
      <c r="B1510" s="45" t="str">
        <f t="shared" si="74"/>
        <v>HHLO_alle</v>
      </c>
      <c r="C1510" s="9"/>
      <c r="D1510" s="58"/>
      <c r="E1510" s="25" t="s">
        <v>55</v>
      </c>
      <c r="F1510" s="25" t="s">
        <v>528</v>
      </c>
      <c r="G1510" s="118" t="s">
        <v>609</v>
      </c>
    </row>
    <row r="1511" spans="1:7" ht="24" x14ac:dyDescent="0.25">
      <c r="A1511" s="42" t="str">
        <f>A1510</f>
        <v>HHLO_alle</v>
      </c>
      <c r="B1511" s="45" t="str">
        <f>B1510</f>
        <v>HHLO_alle</v>
      </c>
      <c r="C1511" s="111"/>
      <c r="D1511" s="121" t="s">
        <v>594</v>
      </c>
      <c r="E1511" s="7" t="s">
        <v>604</v>
      </c>
      <c r="F1511" s="135" t="s">
        <v>44</v>
      </c>
      <c r="G1511" s="135" t="s">
        <v>44</v>
      </c>
    </row>
    <row r="1512" spans="1:7" ht="24" x14ac:dyDescent="0.25">
      <c r="A1512" s="42" t="str">
        <f t="shared" ref="A1512:B1521" si="75">A1511</f>
        <v>HHLO_alle</v>
      </c>
      <c r="B1512" s="45" t="str">
        <f t="shared" si="75"/>
        <v>HHLO_alle</v>
      </c>
      <c r="C1512" s="111"/>
      <c r="D1512" s="121" t="s">
        <v>594</v>
      </c>
      <c r="E1512" s="7" t="s">
        <v>603</v>
      </c>
      <c r="F1512" s="135"/>
      <c r="G1512" s="135"/>
    </row>
    <row r="1513" spans="1:7" x14ac:dyDescent="0.25">
      <c r="A1513" s="42" t="str">
        <f t="shared" si="75"/>
        <v>HHLO_alle</v>
      </c>
      <c r="B1513" s="45" t="str">
        <f t="shared" si="75"/>
        <v>HHLO_alle</v>
      </c>
      <c r="C1513" s="8"/>
      <c r="D1513" s="58"/>
      <c r="E1513" s="7"/>
      <c r="F1513" s="135"/>
      <c r="G1513" s="135"/>
    </row>
    <row r="1514" spans="1:7" x14ac:dyDescent="0.25">
      <c r="A1514" s="42" t="str">
        <f t="shared" si="75"/>
        <v>HHLO_alle</v>
      </c>
      <c r="B1514" s="45" t="str">
        <f t="shared" si="75"/>
        <v>HHLO_alle</v>
      </c>
      <c r="C1514" s="8"/>
      <c r="D1514" s="58"/>
      <c r="E1514" s="7"/>
      <c r="F1514" s="135"/>
      <c r="G1514" s="135"/>
    </row>
    <row r="1515" spans="1:7" x14ac:dyDescent="0.25">
      <c r="A1515" s="42" t="str">
        <f t="shared" si="75"/>
        <v>HHLO_alle</v>
      </c>
      <c r="B1515" s="45" t="str">
        <f t="shared" si="75"/>
        <v>HHLO_alle</v>
      </c>
      <c r="C1515" s="8"/>
      <c r="D1515" s="58"/>
      <c r="E1515" s="7"/>
      <c r="F1515" s="135"/>
      <c r="G1515" s="135"/>
    </row>
    <row r="1516" spans="1:7" x14ac:dyDescent="0.25">
      <c r="A1516" s="42" t="str">
        <f t="shared" si="75"/>
        <v>HHLO_alle</v>
      </c>
      <c r="B1516" s="45" t="str">
        <f t="shared" si="75"/>
        <v>HHLO_alle</v>
      </c>
      <c r="C1516" s="8"/>
      <c r="D1516" s="58"/>
      <c r="E1516" s="7"/>
      <c r="F1516" s="135"/>
      <c r="G1516" s="135"/>
    </row>
    <row r="1517" spans="1:7" x14ac:dyDescent="0.25">
      <c r="A1517" s="42" t="str">
        <f t="shared" si="75"/>
        <v>HHLO_alle</v>
      </c>
      <c r="B1517" s="45" t="str">
        <f t="shared" si="75"/>
        <v>HHLO_alle</v>
      </c>
      <c r="C1517" s="8"/>
      <c r="D1517" s="58"/>
      <c r="E1517" s="7"/>
      <c r="F1517" s="135"/>
      <c r="G1517" s="135"/>
    </row>
    <row r="1518" spans="1:7" x14ac:dyDescent="0.25">
      <c r="A1518" s="42" t="str">
        <f t="shared" si="75"/>
        <v>HHLO_alle</v>
      </c>
      <c r="B1518" s="45" t="str">
        <f t="shared" si="75"/>
        <v>HHLO_alle</v>
      </c>
      <c r="C1518" s="8"/>
      <c r="D1518" s="58"/>
      <c r="E1518" s="7"/>
      <c r="F1518" s="135"/>
      <c r="G1518" s="135"/>
    </row>
    <row r="1519" spans="1:7" x14ac:dyDescent="0.25">
      <c r="A1519" s="42" t="str">
        <f t="shared" si="75"/>
        <v>HHLO_alle</v>
      </c>
      <c r="B1519" s="45" t="str">
        <f t="shared" si="75"/>
        <v>HHLO_alle</v>
      </c>
      <c r="C1519" s="8"/>
      <c r="D1519" s="58"/>
      <c r="E1519" s="7"/>
      <c r="F1519" s="135"/>
      <c r="G1519" s="135"/>
    </row>
    <row r="1520" spans="1:7" x14ac:dyDescent="0.25">
      <c r="A1520" s="42" t="str">
        <f t="shared" si="75"/>
        <v>HHLO_alle</v>
      </c>
      <c r="B1520" s="45" t="str">
        <f t="shared" si="75"/>
        <v>HHLO_alle</v>
      </c>
      <c r="C1520" s="8"/>
      <c r="D1520" s="58"/>
      <c r="E1520" s="7"/>
      <c r="F1520" s="135"/>
      <c r="G1520" s="135"/>
    </row>
    <row r="1521" spans="1:7" ht="15.75" thickBot="1" x14ac:dyDescent="0.3">
      <c r="A1521" s="42" t="str">
        <f t="shared" si="75"/>
        <v>HHLO_alle</v>
      </c>
      <c r="B1521" s="44" t="str">
        <f>A1482</f>
        <v>HHLO_alle</v>
      </c>
      <c r="C1521" s="9"/>
      <c r="D1521" s="10"/>
      <c r="E1521" s="10"/>
      <c r="F1521" s="10"/>
    </row>
    <row r="1522" spans="1:7" ht="21.75" thickBot="1" x14ac:dyDescent="0.3">
      <c r="A1522" s="50" t="s">
        <v>646</v>
      </c>
      <c r="B1522" s="42" t="str">
        <f>A1522</f>
        <v>BKA; S_II; HHLO_alle</v>
      </c>
      <c r="C1522" s="57">
        <v>70</v>
      </c>
      <c r="D1522" s="169" t="s">
        <v>419</v>
      </c>
      <c r="E1522" s="168"/>
      <c r="F1522" s="168"/>
      <c r="G1522" s="89"/>
    </row>
    <row r="1523" spans="1:7" ht="17.25" thickTop="1" thickBot="1" x14ac:dyDescent="0.3">
      <c r="A1523" s="113" t="str">
        <f>A1522</f>
        <v>BKA; S_II; HHLO_alle</v>
      </c>
      <c r="B1523" s="42" t="str">
        <f>B1522</f>
        <v>BKA; S_II; HHLO_alle</v>
      </c>
      <c r="C1523" s="9"/>
      <c r="D1523" s="11"/>
      <c r="E1523" s="12"/>
      <c r="F1523" s="12"/>
      <c r="G1523" s="19" t="s">
        <v>51</v>
      </c>
    </row>
    <row r="1524" spans="1:7" ht="111.75" thickTop="1" thickBot="1" x14ac:dyDescent="0.3">
      <c r="A1524" s="42" t="str">
        <f t="shared" ref="A1524:B1550" si="76">A1523</f>
        <v>BKA; S_II; HHLO_alle</v>
      </c>
      <c r="B1524" s="48" t="s">
        <v>646</v>
      </c>
      <c r="C1524" s="58" t="str">
        <f>CONCATENATE(C1522,".",1)</f>
        <v>70.1</v>
      </c>
      <c r="D1524" s="58"/>
      <c r="E1524" s="18" t="s">
        <v>692</v>
      </c>
      <c r="F1524" s="117" t="str">
        <f>CONCATENATE(ROUND(F1537/1680,2)," VBÄ")</f>
        <v>0 VBÄ</v>
      </c>
      <c r="G1524" s="14"/>
    </row>
    <row r="1525" spans="1:7" x14ac:dyDescent="0.25">
      <c r="A1525" s="42" t="str">
        <f t="shared" si="76"/>
        <v>BKA; S_II; HHLO_alle</v>
      </c>
      <c r="B1525" s="43" t="str">
        <f>IF(E1525="",Listen!$I$7,B1524)</f>
        <v>BKA; S_II; HHLO_alle</v>
      </c>
      <c r="C1525" s="8"/>
      <c r="D1525" s="59"/>
      <c r="E1525" s="166" t="s">
        <v>24</v>
      </c>
      <c r="F1525" s="167" t="s">
        <v>596</v>
      </c>
      <c r="G1525" s="32"/>
    </row>
    <row r="1526" spans="1:7" x14ac:dyDescent="0.25">
      <c r="A1526" s="113" t="str">
        <f t="shared" si="76"/>
        <v>BKA; S_II; HHLO_alle</v>
      </c>
      <c r="B1526" s="114" t="str">
        <f>IF(E1526="",Listen!$I$7,B1525)</f>
        <v>BKA; S_II; HHLO_alle</v>
      </c>
      <c r="C1526" s="115"/>
      <c r="D1526" s="134"/>
      <c r="E1526" s="112" t="s">
        <v>598</v>
      </c>
      <c r="F1526" s="117" t="s">
        <v>597</v>
      </c>
      <c r="G1526" s="119"/>
    </row>
    <row r="1527" spans="1:7" x14ac:dyDescent="0.25">
      <c r="A1527" s="42" t="str">
        <f t="shared" si="76"/>
        <v>BKA; S_II; HHLO_alle</v>
      </c>
      <c r="B1527" s="43" t="s">
        <v>212</v>
      </c>
      <c r="C1527" s="60" t="str">
        <f>CONCATENATE(C1524,".",1)</f>
        <v>70.1.1</v>
      </c>
      <c r="D1527" s="180">
        <v>1</v>
      </c>
      <c r="E1527" s="15" t="s">
        <v>305</v>
      </c>
      <c r="F1527" s="100" t="s">
        <v>620</v>
      </c>
      <c r="G1527" s="120" t="s">
        <v>202</v>
      </c>
    </row>
    <row r="1528" spans="1:7" x14ac:dyDescent="0.25">
      <c r="A1528" s="42" t="str">
        <f t="shared" si="76"/>
        <v>BKA; S_II; HHLO_alle</v>
      </c>
      <c r="B1528" s="43" t="s">
        <v>212</v>
      </c>
      <c r="C1528" s="60" t="str">
        <f>CONCATENATE(C1524,".",2)</f>
        <v>70.1.2</v>
      </c>
      <c r="D1528" s="180">
        <v>2</v>
      </c>
      <c r="E1528" s="16" t="s">
        <v>31</v>
      </c>
      <c r="F1528" s="100" t="s">
        <v>620</v>
      </c>
      <c r="G1528" s="120" t="s">
        <v>202</v>
      </c>
    </row>
    <row r="1529" spans="1:7" x14ac:dyDescent="0.25">
      <c r="A1529" s="42" t="str">
        <f t="shared" si="76"/>
        <v>BKA; S_II; HHLO_alle</v>
      </c>
      <c r="B1529" s="43" t="s">
        <v>212</v>
      </c>
      <c r="C1529" s="60" t="str">
        <f>CONCATENATE(C1524,".",3)</f>
        <v>70.1.3</v>
      </c>
      <c r="D1529" s="180">
        <v>3</v>
      </c>
      <c r="E1529" s="15" t="s">
        <v>32</v>
      </c>
      <c r="F1529" s="100" t="s">
        <v>620</v>
      </c>
      <c r="G1529" s="120" t="s">
        <v>202</v>
      </c>
    </row>
    <row r="1530" spans="1:7" x14ac:dyDescent="0.25">
      <c r="A1530" s="42" t="str">
        <f t="shared" si="76"/>
        <v>BKA; S_II; HHLO_alle</v>
      </c>
      <c r="B1530" s="43" t="s">
        <v>212</v>
      </c>
      <c r="C1530" s="60" t="str">
        <f>CONCATENATE(C1524,".",4)</f>
        <v>70.1.4</v>
      </c>
      <c r="D1530" s="180">
        <v>4</v>
      </c>
      <c r="E1530" s="15" t="s">
        <v>30</v>
      </c>
      <c r="F1530" s="100" t="s">
        <v>620</v>
      </c>
      <c r="G1530" s="120" t="s">
        <v>29</v>
      </c>
    </row>
    <row r="1531" spans="1:7" x14ac:dyDescent="0.25">
      <c r="A1531" s="42" t="str">
        <f t="shared" si="76"/>
        <v>BKA; S_II; HHLO_alle</v>
      </c>
      <c r="B1531" s="43" t="s">
        <v>212</v>
      </c>
      <c r="C1531" s="60" t="str">
        <f>CONCATENATE(C1524,".",5)</f>
        <v>70.1.5</v>
      </c>
      <c r="D1531" s="180">
        <v>5</v>
      </c>
      <c r="E1531" s="15" t="s">
        <v>360</v>
      </c>
      <c r="F1531" s="100" t="s">
        <v>620</v>
      </c>
      <c r="G1531" s="120" t="s">
        <v>29</v>
      </c>
    </row>
    <row r="1532" spans="1:7" x14ac:dyDescent="0.25">
      <c r="A1532" s="42" t="str">
        <f t="shared" si="76"/>
        <v>BKA; S_II; HHLO_alle</v>
      </c>
      <c r="B1532" s="43" t="s">
        <v>212</v>
      </c>
      <c r="C1532" s="60" t="str">
        <f>CONCATENATE(C1524,".",6)</f>
        <v>70.1.6</v>
      </c>
      <c r="D1532" s="180">
        <v>6</v>
      </c>
      <c r="E1532" s="15" t="s">
        <v>361</v>
      </c>
      <c r="F1532" s="100" t="s">
        <v>620</v>
      </c>
      <c r="G1532" s="120" t="s">
        <v>29</v>
      </c>
    </row>
    <row r="1533" spans="1:7" hidden="1" x14ac:dyDescent="0.25">
      <c r="A1533" s="42" t="str">
        <f t="shared" si="76"/>
        <v>BKA; S_II; HHLO_alle</v>
      </c>
      <c r="B1533" s="43" t="s">
        <v>201</v>
      </c>
      <c r="C1533" s="60" t="str">
        <f>CONCATENATE(C1524,".",7)</f>
        <v>70.1.7</v>
      </c>
      <c r="D1533" s="180">
        <v>7</v>
      </c>
      <c r="E1533" s="15" t="s">
        <v>651</v>
      </c>
      <c r="F1533" s="100" t="s">
        <v>620</v>
      </c>
      <c r="G1533" s="120" t="s">
        <v>29</v>
      </c>
    </row>
    <row r="1534" spans="1:7" hidden="1" x14ac:dyDescent="0.25">
      <c r="A1534" s="42" t="str">
        <f t="shared" si="76"/>
        <v>BKA; S_II; HHLO_alle</v>
      </c>
      <c r="B1534" s="43" t="s">
        <v>6</v>
      </c>
      <c r="C1534" s="60" t="str">
        <f>CONCATENATE(C1524,".",8)</f>
        <v>70.1.8</v>
      </c>
      <c r="D1534" s="180">
        <v>8</v>
      </c>
      <c r="E1534" s="15" t="s">
        <v>652</v>
      </c>
      <c r="F1534" s="100" t="s">
        <v>620</v>
      </c>
      <c r="G1534" s="120" t="s">
        <v>29</v>
      </c>
    </row>
    <row r="1535" spans="1:7" hidden="1" x14ac:dyDescent="0.25">
      <c r="A1535" s="42" t="str">
        <f>A1534</f>
        <v>BKA; S_II; HHLO_alle</v>
      </c>
      <c r="B1535" s="43" t="s">
        <v>215</v>
      </c>
      <c r="C1535" s="60" t="str">
        <f>CONCATENATE(C1524,".",9)</f>
        <v>70.1.9</v>
      </c>
      <c r="D1535" s="180">
        <v>9</v>
      </c>
      <c r="E1535" s="15"/>
      <c r="F1535" s="100" t="s">
        <v>620</v>
      </c>
      <c r="G1535" s="120"/>
    </row>
    <row r="1536" spans="1:7" hidden="1" x14ac:dyDescent="0.25">
      <c r="A1536" s="42" t="str">
        <f t="shared" si="76"/>
        <v>BKA; S_II; HHLO_alle</v>
      </c>
      <c r="B1536" s="43" t="s">
        <v>215</v>
      </c>
      <c r="C1536" s="60" t="str">
        <f>CONCATENATE(C1524,".",10)</f>
        <v>70.1.10</v>
      </c>
      <c r="D1536" s="180">
        <v>10</v>
      </c>
      <c r="E1536" s="33"/>
      <c r="F1536" s="100" t="s">
        <v>620</v>
      </c>
      <c r="G1536" s="120"/>
    </row>
    <row r="1537" spans="1:7" x14ac:dyDescent="0.25">
      <c r="A1537" s="113" t="str">
        <f t="shared" si="76"/>
        <v>BKA; S_II; HHLO_alle</v>
      </c>
      <c r="B1537" s="114" t="str">
        <f>B1524</f>
        <v>BKA; S_II; HHLO_alle</v>
      </c>
      <c r="C1537" s="115"/>
      <c r="D1537" s="29"/>
      <c r="E1537" s="125" t="s">
        <v>523</v>
      </c>
      <c r="F1537" s="126">
        <f>SUM(F1527:F1536)</f>
        <v>0</v>
      </c>
      <c r="G1537" s="30"/>
    </row>
    <row r="1538" spans="1:7" hidden="1" x14ac:dyDescent="0.25">
      <c r="A1538" s="42" t="str">
        <f t="shared" si="76"/>
        <v>BKA; S_II; HHLO_alle</v>
      </c>
      <c r="B1538" s="46" t="str">
        <f>IF(OR(B1524=Listen!$I$5,B1524=Listen!$I$3), Listen!$I$5, IF(OR(B1524=Listen!$I$6, B1524=Listen!$I$4), Listen!$I$6, Listen!$I$7))</f>
        <v>nicht anzeigen</v>
      </c>
      <c r="C1538" s="9"/>
      <c r="D1538" s="30"/>
      <c r="E1538" s="164" t="s">
        <v>35</v>
      </c>
      <c r="F1538" s="165" t="s">
        <v>49</v>
      </c>
    </row>
    <row r="1539" spans="1:7" hidden="1" x14ac:dyDescent="0.25">
      <c r="A1539" s="42" t="str">
        <f t="shared" si="76"/>
        <v>BKA; S_II; HHLO_alle</v>
      </c>
      <c r="B1539" s="46" t="str">
        <f>IF(OR(B1525=Listen!$I$5,B1525=Listen!$I$3), Listen!$I$5, IF(OR(B1525=Listen!$I$6, B1525=Listen!$I$4), Listen!$I$6, Listen!$I$7))</f>
        <v>nicht anzeigen</v>
      </c>
      <c r="C1539" s="9"/>
      <c r="D1539" s="28" t="s">
        <v>36</v>
      </c>
      <c r="E1539" s="20" t="s">
        <v>38</v>
      </c>
      <c r="F1539" s="137" t="s">
        <v>621</v>
      </c>
    </row>
    <row r="1540" spans="1:7" hidden="1" x14ac:dyDescent="0.25">
      <c r="A1540" s="42" t="str">
        <f t="shared" si="76"/>
        <v>BKA; S_II; HHLO_alle</v>
      </c>
      <c r="B1540" s="46" t="str">
        <f>IF(OR(B1526=Listen!$I$5,B1526=Listen!$I$3), Listen!$I$5, IF(OR(B1526=Listen!$I$6, B1526=Listen!$I$4), Listen!$I$6, Listen!$I$7))</f>
        <v>nicht anzeigen</v>
      </c>
      <c r="C1540" s="9"/>
      <c r="D1540" s="28" t="s">
        <v>36</v>
      </c>
      <c r="E1540" s="17" t="s">
        <v>39</v>
      </c>
      <c r="F1540" s="137" t="s">
        <v>621</v>
      </c>
    </row>
    <row r="1541" spans="1:7" ht="51" x14ac:dyDescent="0.25">
      <c r="A1541" s="42" t="str">
        <f t="shared" si="76"/>
        <v>BKA; S_II; HHLO_alle</v>
      </c>
      <c r="B1541" s="43" t="str">
        <f>B1524</f>
        <v>BKA; S_II; HHLO_alle</v>
      </c>
      <c r="C1541" s="9"/>
      <c r="D1541" s="22" t="s">
        <v>622</v>
      </c>
      <c r="E1541" s="6"/>
      <c r="F1541" s="10"/>
    </row>
    <row r="1542" spans="1:7" x14ac:dyDescent="0.25">
      <c r="A1542" s="113" t="str">
        <f t="shared" si="76"/>
        <v>BKA; S_II; HHLO_alle</v>
      </c>
      <c r="B1542" s="114" t="str">
        <f>B1524</f>
        <v>BKA; S_II; HHLO_alle</v>
      </c>
      <c r="C1542" s="115"/>
      <c r="D1542" s="30"/>
      <c r="E1542" s="30"/>
      <c r="F1542" s="30"/>
      <c r="G1542" s="30"/>
    </row>
    <row r="1543" spans="1:7" ht="15.75" x14ac:dyDescent="0.25">
      <c r="A1543" s="42" t="str">
        <f t="shared" si="76"/>
        <v>BKA; S_II; HHLO_alle</v>
      </c>
      <c r="B1543" s="56" t="str">
        <f>IF(B1544&lt;&gt;B1546, IF(AND(B1544&lt;&gt;Listen!I1527,B1546&lt;&gt;Listen!$I$7), CONCATENATE(B1544, "; ", B1546), IF(B1544=Listen!$I$7, B1546, B1544)), B1544)</f>
        <v>nicht anzeigen; HHLO_alle</v>
      </c>
      <c r="C1543" s="58" t="str">
        <f>CONCATENATE(C1522,".",2)</f>
        <v>70.2</v>
      </c>
      <c r="D1543" s="58"/>
      <c r="E1543" s="18" t="s">
        <v>605</v>
      </c>
      <c r="F1543" s="36"/>
    </row>
    <row r="1544" spans="1:7" ht="15.75" hidden="1" thickBot="1" x14ac:dyDescent="0.3">
      <c r="A1544" s="42" t="str">
        <f t="shared" si="76"/>
        <v>BKA; S_II; HHLO_alle</v>
      </c>
      <c r="B1544" s="54" t="s">
        <v>215</v>
      </c>
      <c r="C1544" s="58" t="str">
        <f>CONCATENATE(C1522,".",2,".",1)</f>
        <v>70.2.1</v>
      </c>
      <c r="D1544" s="58"/>
      <c r="E1544" s="15" t="s">
        <v>606</v>
      </c>
      <c r="F1544" s="136" t="s">
        <v>44</v>
      </c>
    </row>
    <row r="1545" spans="1:7" hidden="1" x14ac:dyDescent="0.25">
      <c r="A1545" s="42" t="str">
        <f t="shared" si="76"/>
        <v>BKA; S_II; HHLO_alle</v>
      </c>
      <c r="B1545" s="51" t="str">
        <f>B1544</f>
        <v>nicht anzeigen</v>
      </c>
      <c r="C1545" s="58" t="str">
        <f>CONCATENATE(C1522,".",2,".",2)</f>
        <v>70.2.2</v>
      </c>
      <c r="D1545" s="58"/>
      <c r="E1545" s="15" t="s">
        <v>607</v>
      </c>
      <c r="F1545" s="136" t="s">
        <v>44</v>
      </c>
    </row>
    <row r="1546" spans="1:7" x14ac:dyDescent="0.25">
      <c r="A1546" s="42" t="str">
        <f t="shared" si="76"/>
        <v>BKA; S_II; HHLO_alle</v>
      </c>
      <c r="B1546" s="55" t="str">
        <f>IF(ISERROR(FIND(Listen!$I$2,A1522)),Listen!$I$7,IF(ISERROR(FIND(Listen!$I$2,B1544)),Listen!$I$2,Listen!$I$7))</f>
        <v>HHLO_alle</v>
      </c>
      <c r="C1546" s="58" t="str">
        <f>CONCATENATE(C1522,".",2,".",3)</f>
        <v>70.2.3</v>
      </c>
      <c r="D1546" s="58"/>
      <c r="E1546" s="15" t="s">
        <v>612</v>
      </c>
      <c r="F1546" s="136" t="s">
        <v>44</v>
      </c>
    </row>
    <row r="1547" spans="1:7" ht="51" x14ac:dyDescent="0.25">
      <c r="A1547" s="42" t="str">
        <f t="shared" si="76"/>
        <v>BKA; S_II; HHLO_alle</v>
      </c>
      <c r="B1547" s="47" t="str">
        <f>B1543</f>
        <v>nicht anzeigen; HHLO_alle</v>
      </c>
      <c r="C1547" s="9"/>
      <c r="D1547" s="23" t="s">
        <v>316</v>
      </c>
      <c r="E1547" s="7"/>
    </row>
    <row r="1548" spans="1:7" ht="15.75" thickBot="1" x14ac:dyDescent="0.3">
      <c r="A1548" s="113" t="str">
        <f t="shared" si="76"/>
        <v>BKA; S_II; HHLO_alle</v>
      </c>
      <c r="B1548" s="123" t="str">
        <f>B1543</f>
        <v>nicht anzeigen; HHLO_alle</v>
      </c>
      <c r="C1548" s="115"/>
      <c r="D1548" s="30"/>
      <c r="E1548" s="124"/>
      <c r="F1548" s="30"/>
      <c r="G1548" s="30"/>
    </row>
    <row r="1549" spans="1:7" ht="80.25" thickBot="1" x14ac:dyDescent="0.3">
      <c r="A1549" s="42" t="str">
        <f>A1548</f>
        <v>BKA; S_II; HHLO_alle</v>
      </c>
      <c r="B1549" s="49" t="s">
        <v>214</v>
      </c>
      <c r="C1549" s="58" t="str">
        <f>CONCATENATE(C1522,".",3,)</f>
        <v>70.3</v>
      </c>
      <c r="D1549" s="58"/>
      <c r="E1549" s="122" t="s">
        <v>688</v>
      </c>
      <c r="F1549" s="73"/>
      <c r="G1549" s="14" t="str">
        <f>CONCATENATE(COUNTIF(G1551:G1560,Listen!$C$3)+COUNTIF(G1551:G1560,Listen!$C$4)+COUNTIF(G1551:G1560,Listen!$C$5)," bewertete Maßnahmen")</f>
        <v>0 bewertete Maßnahmen</v>
      </c>
    </row>
    <row r="1550" spans="1:7" ht="27.75" x14ac:dyDescent="0.25">
      <c r="A1550" s="42" t="str">
        <f t="shared" si="76"/>
        <v>BKA; S_II; HHLO_alle</v>
      </c>
      <c r="B1550" s="45" t="str">
        <f t="shared" si="76"/>
        <v>BKA; HHLO_alle</v>
      </c>
      <c r="C1550" s="9"/>
      <c r="D1550" s="58"/>
      <c r="E1550" s="25" t="s">
        <v>55</v>
      </c>
      <c r="F1550" s="25" t="s">
        <v>528</v>
      </c>
      <c r="G1550" s="118" t="s">
        <v>609</v>
      </c>
    </row>
    <row r="1551" spans="1:7" ht="24" x14ac:dyDescent="0.25">
      <c r="A1551" s="42" t="str">
        <f>A1550</f>
        <v>BKA; S_II; HHLO_alle</v>
      </c>
      <c r="B1551" s="45" t="str">
        <f>B1550</f>
        <v>BKA; HHLO_alle</v>
      </c>
      <c r="C1551" s="111"/>
      <c r="D1551" s="121" t="s">
        <v>594</v>
      </c>
      <c r="E1551" s="7" t="s">
        <v>604</v>
      </c>
      <c r="F1551" s="135" t="s">
        <v>44</v>
      </c>
      <c r="G1551" s="135" t="s">
        <v>44</v>
      </c>
    </row>
    <row r="1552" spans="1:7" ht="24" x14ac:dyDescent="0.25">
      <c r="A1552" s="42" t="str">
        <f t="shared" ref="A1552:B1561" si="77">A1551</f>
        <v>BKA; S_II; HHLO_alle</v>
      </c>
      <c r="B1552" s="45" t="str">
        <f t="shared" si="77"/>
        <v>BKA; HHLO_alle</v>
      </c>
      <c r="C1552" s="111"/>
      <c r="D1552" s="121" t="s">
        <v>594</v>
      </c>
      <c r="E1552" s="7" t="s">
        <v>603</v>
      </c>
      <c r="F1552" s="135"/>
      <c r="G1552" s="135"/>
    </row>
    <row r="1553" spans="1:7" x14ac:dyDescent="0.25">
      <c r="A1553" s="42" t="str">
        <f t="shared" si="77"/>
        <v>BKA; S_II; HHLO_alle</v>
      </c>
      <c r="B1553" s="45" t="str">
        <f t="shared" si="77"/>
        <v>BKA; HHLO_alle</v>
      </c>
      <c r="C1553" s="8"/>
      <c r="D1553" s="58"/>
      <c r="E1553" s="7"/>
      <c r="F1553" s="135"/>
      <c r="G1553" s="135"/>
    </row>
    <row r="1554" spans="1:7" x14ac:dyDescent="0.25">
      <c r="A1554" s="42" t="str">
        <f t="shared" si="77"/>
        <v>BKA; S_II; HHLO_alle</v>
      </c>
      <c r="B1554" s="45" t="str">
        <f t="shared" si="77"/>
        <v>BKA; HHLO_alle</v>
      </c>
      <c r="C1554" s="8"/>
      <c r="D1554" s="58"/>
      <c r="E1554" s="7"/>
      <c r="F1554" s="135"/>
      <c r="G1554" s="135"/>
    </row>
    <row r="1555" spans="1:7" x14ac:dyDescent="0.25">
      <c r="A1555" s="42" t="str">
        <f t="shared" si="77"/>
        <v>BKA; S_II; HHLO_alle</v>
      </c>
      <c r="B1555" s="45" t="str">
        <f t="shared" si="77"/>
        <v>BKA; HHLO_alle</v>
      </c>
      <c r="C1555" s="8"/>
      <c r="D1555" s="58"/>
      <c r="E1555" s="7"/>
      <c r="F1555" s="135"/>
      <c r="G1555" s="135"/>
    </row>
    <row r="1556" spans="1:7" x14ac:dyDescent="0.25">
      <c r="A1556" s="42" t="str">
        <f t="shared" si="77"/>
        <v>BKA; S_II; HHLO_alle</v>
      </c>
      <c r="B1556" s="45" t="str">
        <f t="shared" si="77"/>
        <v>BKA; HHLO_alle</v>
      </c>
      <c r="C1556" s="8"/>
      <c r="D1556" s="58"/>
      <c r="E1556" s="7"/>
      <c r="F1556" s="135"/>
      <c r="G1556" s="135"/>
    </row>
    <row r="1557" spans="1:7" x14ac:dyDescent="0.25">
      <c r="A1557" s="42" t="str">
        <f t="shared" si="77"/>
        <v>BKA; S_II; HHLO_alle</v>
      </c>
      <c r="B1557" s="45" t="str">
        <f t="shared" si="77"/>
        <v>BKA; HHLO_alle</v>
      </c>
      <c r="C1557" s="8"/>
      <c r="D1557" s="58"/>
      <c r="E1557" s="7"/>
      <c r="F1557" s="135"/>
      <c r="G1557" s="135"/>
    </row>
    <row r="1558" spans="1:7" x14ac:dyDescent="0.25">
      <c r="A1558" s="42" t="str">
        <f t="shared" si="77"/>
        <v>BKA; S_II; HHLO_alle</v>
      </c>
      <c r="B1558" s="45" t="str">
        <f t="shared" si="77"/>
        <v>BKA; HHLO_alle</v>
      </c>
      <c r="C1558" s="8"/>
      <c r="D1558" s="58"/>
      <c r="E1558" s="7"/>
      <c r="F1558" s="135"/>
      <c r="G1558" s="135"/>
    </row>
    <row r="1559" spans="1:7" x14ac:dyDescent="0.25">
      <c r="A1559" s="42" t="str">
        <f t="shared" si="77"/>
        <v>BKA; S_II; HHLO_alle</v>
      </c>
      <c r="B1559" s="45" t="str">
        <f t="shared" si="77"/>
        <v>BKA; HHLO_alle</v>
      </c>
      <c r="C1559" s="8"/>
      <c r="D1559" s="58"/>
      <c r="E1559" s="7"/>
      <c r="F1559" s="135"/>
      <c r="G1559" s="135"/>
    </row>
    <row r="1560" spans="1:7" x14ac:dyDescent="0.25">
      <c r="A1560" s="42" t="str">
        <f t="shared" si="77"/>
        <v>BKA; S_II; HHLO_alle</v>
      </c>
      <c r="B1560" s="45" t="str">
        <f t="shared" si="77"/>
        <v>BKA; HHLO_alle</v>
      </c>
      <c r="C1560" s="8"/>
      <c r="D1560" s="58"/>
      <c r="E1560" s="7"/>
      <c r="F1560" s="135"/>
      <c r="G1560" s="135"/>
    </row>
    <row r="1561" spans="1:7" ht="15.75" thickBot="1" x14ac:dyDescent="0.3">
      <c r="A1561" s="42" t="str">
        <f t="shared" si="77"/>
        <v>BKA; S_II; HHLO_alle</v>
      </c>
      <c r="B1561" s="44" t="str">
        <f>A1522</f>
        <v>BKA; S_II; HHLO_alle</v>
      </c>
      <c r="C1561" s="9"/>
      <c r="D1561" s="10"/>
      <c r="E1561" s="10"/>
      <c r="F1561" s="10"/>
    </row>
    <row r="1562" spans="1:7" ht="21.75" thickBot="1" x14ac:dyDescent="0.3">
      <c r="A1562" s="50" t="s">
        <v>646</v>
      </c>
      <c r="B1562" s="42" t="str">
        <f>A1562</f>
        <v>BKA; S_II; HHLO_alle</v>
      </c>
      <c r="C1562" s="57">
        <v>71</v>
      </c>
      <c r="D1562" s="169" t="s">
        <v>420</v>
      </c>
      <c r="E1562" s="168"/>
      <c r="F1562" s="168"/>
      <c r="G1562" s="89"/>
    </row>
    <row r="1563" spans="1:7" ht="17.25" thickTop="1" thickBot="1" x14ac:dyDescent="0.3">
      <c r="A1563" s="113" t="str">
        <f>A1562</f>
        <v>BKA; S_II; HHLO_alle</v>
      </c>
      <c r="B1563" s="42" t="str">
        <f>B1562</f>
        <v>BKA; S_II; HHLO_alle</v>
      </c>
      <c r="C1563" s="9"/>
      <c r="D1563" s="11"/>
      <c r="E1563" s="12"/>
      <c r="F1563" s="12"/>
      <c r="G1563" s="19" t="s">
        <v>51</v>
      </c>
    </row>
    <row r="1564" spans="1:7" ht="111.75" thickTop="1" thickBot="1" x14ac:dyDescent="0.3">
      <c r="A1564" s="42" t="str">
        <f t="shared" ref="A1564:B1590" si="78">A1563</f>
        <v>BKA; S_II; HHLO_alle</v>
      </c>
      <c r="B1564" s="48" t="s">
        <v>646</v>
      </c>
      <c r="C1564" s="58" t="str">
        <f>CONCATENATE(C1562,".",1)</f>
        <v>71.1</v>
      </c>
      <c r="D1564" s="58"/>
      <c r="E1564" s="18" t="s">
        <v>693</v>
      </c>
      <c r="F1564" s="117" t="str">
        <f>CONCATENATE(ROUND(F1577/1680,2)," VBÄ")</f>
        <v>0 VBÄ</v>
      </c>
      <c r="G1564" s="14"/>
    </row>
    <row r="1565" spans="1:7" x14ac:dyDescent="0.25">
      <c r="A1565" s="42" t="str">
        <f t="shared" si="78"/>
        <v>BKA; S_II; HHLO_alle</v>
      </c>
      <c r="B1565" s="43" t="str">
        <f>IF(E1565="",Listen!$I$7,B1564)</f>
        <v>BKA; S_II; HHLO_alle</v>
      </c>
      <c r="C1565" s="8"/>
      <c r="D1565" s="59"/>
      <c r="E1565" s="166" t="s">
        <v>24</v>
      </c>
      <c r="F1565" s="167" t="s">
        <v>596</v>
      </c>
      <c r="G1565" s="32"/>
    </row>
    <row r="1566" spans="1:7" x14ac:dyDescent="0.25">
      <c r="A1566" s="113" t="str">
        <f t="shared" si="78"/>
        <v>BKA; S_II; HHLO_alle</v>
      </c>
      <c r="B1566" s="114" t="str">
        <f>IF(E1566="",Listen!$I$7,B1565)</f>
        <v>BKA; S_II; HHLO_alle</v>
      </c>
      <c r="C1566" s="115"/>
      <c r="D1566" s="134"/>
      <c r="E1566" s="112" t="s">
        <v>598</v>
      </c>
      <c r="F1566" s="117" t="s">
        <v>597</v>
      </c>
      <c r="G1566" s="119"/>
    </row>
    <row r="1567" spans="1:7" x14ac:dyDescent="0.25">
      <c r="A1567" s="42" t="str">
        <f t="shared" si="78"/>
        <v>BKA; S_II; HHLO_alle</v>
      </c>
      <c r="B1567" s="43" t="s">
        <v>212</v>
      </c>
      <c r="C1567" s="60" t="str">
        <f>CONCATENATE(C1564,".",1)</f>
        <v>71.1.1</v>
      </c>
      <c r="D1567" s="180">
        <v>1</v>
      </c>
      <c r="E1567" s="15" t="s">
        <v>305</v>
      </c>
      <c r="F1567" s="100" t="s">
        <v>620</v>
      </c>
      <c r="G1567" s="120" t="s">
        <v>202</v>
      </c>
    </row>
    <row r="1568" spans="1:7" x14ac:dyDescent="0.25">
      <c r="A1568" s="42" t="str">
        <f t="shared" si="78"/>
        <v>BKA; S_II; HHLO_alle</v>
      </c>
      <c r="B1568" s="43" t="s">
        <v>212</v>
      </c>
      <c r="C1568" s="60" t="str">
        <f>CONCATENATE(C1564,".",2)</f>
        <v>71.1.2</v>
      </c>
      <c r="D1568" s="180">
        <v>2</v>
      </c>
      <c r="E1568" s="16" t="s">
        <v>31</v>
      </c>
      <c r="F1568" s="100" t="s">
        <v>620</v>
      </c>
      <c r="G1568" s="120" t="s">
        <v>202</v>
      </c>
    </row>
    <row r="1569" spans="1:7" x14ac:dyDescent="0.25">
      <c r="A1569" s="42" t="str">
        <f t="shared" si="78"/>
        <v>BKA; S_II; HHLO_alle</v>
      </c>
      <c r="B1569" s="43" t="s">
        <v>212</v>
      </c>
      <c r="C1569" s="60" t="str">
        <f>CONCATENATE(C1564,".",3)</f>
        <v>71.1.3</v>
      </c>
      <c r="D1569" s="180">
        <v>3</v>
      </c>
      <c r="E1569" s="15" t="s">
        <v>32</v>
      </c>
      <c r="F1569" s="100" t="s">
        <v>620</v>
      </c>
      <c r="G1569" s="120" t="s">
        <v>202</v>
      </c>
    </row>
    <row r="1570" spans="1:7" x14ac:dyDescent="0.25">
      <c r="A1570" s="42" t="str">
        <f t="shared" si="78"/>
        <v>BKA; S_II; HHLO_alle</v>
      </c>
      <c r="B1570" s="43" t="s">
        <v>212</v>
      </c>
      <c r="C1570" s="60" t="str">
        <f>CONCATENATE(C1564,".",4)</f>
        <v>71.1.4</v>
      </c>
      <c r="D1570" s="180">
        <v>4</v>
      </c>
      <c r="E1570" s="15" t="s">
        <v>33</v>
      </c>
      <c r="F1570" s="100" t="s">
        <v>620</v>
      </c>
      <c r="G1570" s="120" t="s">
        <v>202</v>
      </c>
    </row>
    <row r="1571" spans="1:7" x14ac:dyDescent="0.25">
      <c r="A1571" s="42" t="str">
        <f t="shared" si="78"/>
        <v>BKA; S_II; HHLO_alle</v>
      </c>
      <c r="B1571" s="43" t="s">
        <v>212</v>
      </c>
      <c r="C1571" s="60" t="str">
        <f>CONCATENATE(C1564,".",5)</f>
        <v>71.1.5</v>
      </c>
      <c r="D1571" s="180">
        <v>5</v>
      </c>
      <c r="E1571" s="15" t="s">
        <v>30</v>
      </c>
      <c r="F1571" s="100" t="s">
        <v>620</v>
      </c>
      <c r="G1571" s="120" t="s">
        <v>29</v>
      </c>
    </row>
    <row r="1572" spans="1:7" x14ac:dyDescent="0.25">
      <c r="A1572" s="42" t="str">
        <f t="shared" si="78"/>
        <v>BKA; S_II; HHLO_alle</v>
      </c>
      <c r="B1572" s="43" t="s">
        <v>212</v>
      </c>
      <c r="C1572" s="60" t="str">
        <f>CONCATENATE(C1564,".",6)</f>
        <v>71.1.6</v>
      </c>
      <c r="D1572" s="180">
        <v>6</v>
      </c>
      <c r="E1572" s="15" t="s">
        <v>360</v>
      </c>
      <c r="F1572" s="100" t="s">
        <v>620</v>
      </c>
      <c r="G1572" s="120" t="s">
        <v>29</v>
      </c>
    </row>
    <row r="1573" spans="1:7" x14ac:dyDescent="0.25">
      <c r="A1573" s="42" t="str">
        <f t="shared" si="78"/>
        <v>BKA; S_II; HHLO_alle</v>
      </c>
      <c r="B1573" s="43" t="s">
        <v>212</v>
      </c>
      <c r="C1573" s="60" t="str">
        <f>CONCATENATE(C1564,".",7)</f>
        <v>71.1.7</v>
      </c>
      <c r="D1573" s="180">
        <v>7</v>
      </c>
      <c r="E1573" s="15" t="s">
        <v>361</v>
      </c>
      <c r="F1573" s="100" t="s">
        <v>620</v>
      </c>
      <c r="G1573" s="120" t="s">
        <v>29</v>
      </c>
    </row>
    <row r="1574" spans="1:7" hidden="1" x14ac:dyDescent="0.25">
      <c r="A1574" s="42" t="str">
        <f t="shared" si="78"/>
        <v>BKA; S_II; HHLO_alle</v>
      </c>
      <c r="B1574" s="43" t="s">
        <v>201</v>
      </c>
      <c r="C1574" s="60" t="str">
        <f>CONCATENATE(C1564,".",8)</f>
        <v>71.1.8</v>
      </c>
      <c r="D1574" s="180">
        <v>8</v>
      </c>
      <c r="E1574" s="15" t="s">
        <v>651</v>
      </c>
      <c r="F1574" s="100" t="s">
        <v>620</v>
      </c>
      <c r="G1574" s="120" t="s">
        <v>29</v>
      </c>
    </row>
    <row r="1575" spans="1:7" hidden="1" x14ac:dyDescent="0.25">
      <c r="A1575" s="42" t="str">
        <f>A1574</f>
        <v>BKA; S_II; HHLO_alle</v>
      </c>
      <c r="B1575" s="43" t="s">
        <v>6</v>
      </c>
      <c r="C1575" s="60" t="str">
        <f>CONCATENATE(C1564,".",9)</f>
        <v>71.1.9</v>
      </c>
      <c r="D1575" s="180">
        <v>9</v>
      </c>
      <c r="E1575" s="15" t="s">
        <v>652</v>
      </c>
      <c r="F1575" s="100" t="s">
        <v>620</v>
      </c>
      <c r="G1575" s="120" t="s">
        <v>29</v>
      </c>
    </row>
    <row r="1576" spans="1:7" hidden="1" x14ac:dyDescent="0.25">
      <c r="A1576" s="42" t="str">
        <f t="shared" si="78"/>
        <v>BKA; S_II; HHLO_alle</v>
      </c>
      <c r="B1576" s="43" t="s">
        <v>215</v>
      </c>
      <c r="C1576" s="60" t="str">
        <f>CONCATENATE(C1564,".",10)</f>
        <v>71.1.10</v>
      </c>
      <c r="D1576" s="180">
        <v>10</v>
      </c>
      <c r="E1576" s="33"/>
      <c r="F1576" s="100" t="s">
        <v>620</v>
      </c>
      <c r="G1576" s="120"/>
    </row>
    <row r="1577" spans="1:7" x14ac:dyDescent="0.25">
      <c r="A1577" s="113" t="str">
        <f t="shared" si="78"/>
        <v>BKA; S_II; HHLO_alle</v>
      </c>
      <c r="B1577" s="114" t="str">
        <f>B1564</f>
        <v>BKA; S_II; HHLO_alle</v>
      </c>
      <c r="C1577" s="115"/>
      <c r="D1577" s="29"/>
      <c r="E1577" s="125" t="s">
        <v>523</v>
      </c>
      <c r="F1577" s="126">
        <f>SUM(F1567:F1576)</f>
        <v>0</v>
      </c>
      <c r="G1577" s="30"/>
    </row>
    <row r="1578" spans="1:7" hidden="1" x14ac:dyDescent="0.25">
      <c r="A1578" s="42" t="str">
        <f t="shared" si="78"/>
        <v>BKA; S_II; HHLO_alle</v>
      </c>
      <c r="B1578" s="46" t="str">
        <f>IF(OR(B1564=Listen!$I$5,B1564=Listen!$I$3), Listen!$I$5, IF(OR(B1564=Listen!$I$6, B1564=Listen!$I$4), Listen!$I$6, Listen!$I$7))</f>
        <v>nicht anzeigen</v>
      </c>
      <c r="C1578" s="9"/>
      <c r="D1578" s="30"/>
      <c r="E1578" s="164" t="s">
        <v>35</v>
      </c>
      <c r="F1578" s="165" t="s">
        <v>49</v>
      </c>
    </row>
    <row r="1579" spans="1:7" hidden="1" x14ac:dyDescent="0.25">
      <c r="A1579" s="42" t="str">
        <f t="shared" si="78"/>
        <v>BKA; S_II; HHLO_alle</v>
      </c>
      <c r="B1579" s="46" t="str">
        <f>IF(OR(B1565=Listen!$I$5,B1565=Listen!$I$3), Listen!$I$5, IF(OR(B1565=Listen!$I$6, B1565=Listen!$I$4), Listen!$I$6, Listen!$I$7))</f>
        <v>nicht anzeigen</v>
      </c>
      <c r="C1579" s="9"/>
      <c r="D1579" s="28" t="s">
        <v>36</v>
      </c>
      <c r="E1579" s="20" t="s">
        <v>38</v>
      </c>
      <c r="F1579" s="137" t="s">
        <v>621</v>
      </c>
    </row>
    <row r="1580" spans="1:7" hidden="1" x14ac:dyDescent="0.25">
      <c r="A1580" s="42" t="str">
        <f t="shared" si="78"/>
        <v>BKA; S_II; HHLO_alle</v>
      </c>
      <c r="B1580" s="46" t="str">
        <f>IF(OR(B1566=Listen!$I$5,B1566=Listen!$I$3), Listen!$I$5, IF(OR(B1566=Listen!$I$6, B1566=Listen!$I$4), Listen!$I$6, Listen!$I$7))</f>
        <v>nicht anzeigen</v>
      </c>
      <c r="C1580" s="9"/>
      <c r="D1580" s="28" t="s">
        <v>36</v>
      </c>
      <c r="E1580" s="17" t="s">
        <v>39</v>
      </c>
      <c r="F1580" s="137" t="s">
        <v>621</v>
      </c>
    </row>
    <row r="1581" spans="1:7" ht="51" x14ac:dyDescent="0.25">
      <c r="A1581" s="42" t="str">
        <f t="shared" si="78"/>
        <v>BKA; S_II; HHLO_alle</v>
      </c>
      <c r="B1581" s="43" t="str">
        <f>B1564</f>
        <v>BKA; S_II; HHLO_alle</v>
      </c>
      <c r="C1581" s="9"/>
      <c r="D1581" s="22" t="s">
        <v>622</v>
      </c>
      <c r="E1581" s="6"/>
      <c r="F1581" s="10"/>
    </row>
    <row r="1582" spans="1:7" x14ac:dyDescent="0.25">
      <c r="A1582" s="113" t="str">
        <f t="shared" si="78"/>
        <v>BKA; S_II; HHLO_alle</v>
      </c>
      <c r="B1582" s="114" t="str">
        <f>B1564</f>
        <v>BKA; S_II; HHLO_alle</v>
      </c>
      <c r="C1582" s="115"/>
      <c r="D1582" s="30"/>
      <c r="E1582" s="30"/>
      <c r="F1582" s="30"/>
      <c r="G1582" s="30"/>
    </row>
    <row r="1583" spans="1:7" ht="15.75" x14ac:dyDescent="0.25">
      <c r="A1583" s="42" t="str">
        <f t="shared" si="78"/>
        <v>BKA; S_II; HHLO_alle</v>
      </c>
      <c r="B1583" s="56" t="str">
        <f>IF(B1584&lt;&gt;B1586, IF(AND(B1584&lt;&gt;Listen!I1567,B1586&lt;&gt;Listen!$I$7), CONCATENATE(B1584, "; ", B1586), IF(B1584=Listen!$I$7, B1586, B1584)), B1584)</f>
        <v>nicht anzeigen; HHLO_alle</v>
      </c>
      <c r="C1583" s="58" t="str">
        <f>CONCATENATE(C1562,".",2)</f>
        <v>71.2</v>
      </c>
      <c r="D1583" s="58"/>
      <c r="E1583" s="18" t="s">
        <v>605</v>
      </c>
      <c r="F1583" s="36"/>
    </row>
    <row r="1584" spans="1:7" ht="15.75" hidden="1" thickBot="1" x14ac:dyDescent="0.3">
      <c r="A1584" s="42" t="str">
        <f t="shared" si="78"/>
        <v>BKA; S_II; HHLO_alle</v>
      </c>
      <c r="B1584" s="54" t="s">
        <v>215</v>
      </c>
      <c r="C1584" s="58" t="str">
        <f>CONCATENATE(C1562,".",2,".",1)</f>
        <v>71.2.1</v>
      </c>
      <c r="D1584" s="58"/>
      <c r="E1584" s="15" t="s">
        <v>606</v>
      </c>
      <c r="F1584" s="136" t="s">
        <v>44</v>
      </c>
    </row>
    <row r="1585" spans="1:7" hidden="1" x14ac:dyDescent="0.25">
      <c r="A1585" s="42" t="str">
        <f t="shared" si="78"/>
        <v>BKA; S_II; HHLO_alle</v>
      </c>
      <c r="B1585" s="51" t="str">
        <f>B1584</f>
        <v>nicht anzeigen</v>
      </c>
      <c r="C1585" s="58" t="str">
        <f>CONCATENATE(C1562,".",2,".",2)</f>
        <v>71.2.2</v>
      </c>
      <c r="D1585" s="58"/>
      <c r="E1585" s="15" t="s">
        <v>607</v>
      </c>
      <c r="F1585" s="136" t="s">
        <v>44</v>
      </c>
    </row>
    <row r="1586" spans="1:7" x14ac:dyDescent="0.25">
      <c r="A1586" s="42" t="str">
        <f t="shared" si="78"/>
        <v>BKA; S_II; HHLO_alle</v>
      </c>
      <c r="B1586" s="55" t="str">
        <f>IF(ISERROR(FIND(Listen!$I$2,A1562)),Listen!$I$7,IF(ISERROR(FIND(Listen!$I$2,B1584)),Listen!$I$2,Listen!$I$7))</f>
        <v>HHLO_alle</v>
      </c>
      <c r="C1586" s="58" t="str">
        <f>CONCATENATE(C1562,".",2,".",3)</f>
        <v>71.2.3</v>
      </c>
      <c r="D1586" s="58"/>
      <c r="E1586" s="15" t="s">
        <v>612</v>
      </c>
      <c r="F1586" s="136" t="s">
        <v>44</v>
      </c>
    </row>
    <row r="1587" spans="1:7" ht="51" x14ac:dyDescent="0.25">
      <c r="A1587" s="42" t="str">
        <f t="shared" si="78"/>
        <v>BKA; S_II; HHLO_alle</v>
      </c>
      <c r="B1587" s="47" t="str">
        <f>B1583</f>
        <v>nicht anzeigen; HHLO_alle</v>
      </c>
      <c r="C1587" s="9"/>
      <c r="D1587" s="23" t="s">
        <v>316</v>
      </c>
      <c r="E1587" s="7"/>
    </row>
    <row r="1588" spans="1:7" ht="15.75" thickBot="1" x14ac:dyDescent="0.3">
      <c r="A1588" s="113" t="str">
        <f t="shared" si="78"/>
        <v>BKA; S_II; HHLO_alle</v>
      </c>
      <c r="B1588" s="123" t="str">
        <f>B1583</f>
        <v>nicht anzeigen; HHLO_alle</v>
      </c>
      <c r="C1588" s="115"/>
      <c r="D1588" s="30"/>
      <c r="E1588" s="124"/>
      <c r="F1588" s="30"/>
      <c r="G1588" s="30"/>
    </row>
    <row r="1589" spans="1:7" ht="80.25" thickBot="1" x14ac:dyDescent="0.3">
      <c r="A1589" s="42" t="str">
        <f>A1588</f>
        <v>BKA; S_II; HHLO_alle</v>
      </c>
      <c r="B1589" s="49" t="s">
        <v>214</v>
      </c>
      <c r="C1589" s="58" t="str">
        <f>CONCATENATE(C1562,".",3,)</f>
        <v>71.3</v>
      </c>
      <c r="D1589" s="58"/>
      <c r="E1589" s="122" t="s">
        <v>688</v>
      </c>
      <c r="F1589" s="73"/>
      <c r="G1589" s="14" t="str">
        <f>CONCATENATE(COUNTIF(G1591:G1600,Listen!$C$3)+COUNTIF(G1591:G1600,Listen!$C$4)+COUNTIF(G1591:G1600,Listen!$C$5)," bewertete Maßnahmen")</f>
        <v>0 bewertete Maßnahmen</v>
      </c>
    </row>
    <row r="1590" spans="1:7" ht="27.75" x14ac:dyDescent="0.25">
      <c r="A1590" s="42" t="str">
        <f t="shared" si="78"/>
        <v>BKA; S_II; HHLO_alle</v>
      </c>
      <c r="B1590" s="45" t="str">
        <f t="shared" si="78"/>
        <v>BKA; HHLO_alle</v>
      </c>
      <c r="C1590" s="9"/>
      <c r="D1590" s="58"/>
      <c r="E1590" s="25" t="s">
        <v>55</v>
      </c>
      <c r="F1590" s="25" t="s">
        <v>528</v>
      </c>
      <c r="G1590" s="118" t="s">
        <v>609</v>
      </c>
    </row>
    <row r="1591" spans="1:7" ht="24" x14ac:dyDescent="0.25">
      <c r="A1591" s="42" t="str">
        <f>A1590</f>
        <v>BKA; S_II; HHLO_alle</v>
      </c>
      <c r="B1591" s="45" t="str">
        <f>B1590</f>
        <v>BKA; HHLO_alle</v>
      </c>
      <c r="C1591" s="111"/>
      <c r="D1591" s="121" t="s">
        <v>594</v>
      </c>
      <c r="E1591" s="7" t="s">
        <v>604</v>
      </c>
      <c r="F1591" s="135" t="s">
        <v>44</v>
      </c>
      <c r="G1591" s="135" t="s">
        <v>44</v>
      </c>
    </row>
    <row r="1592" spans="1:7" ht="24" x14ac:dyDescent="0.25">
      <c r="A1592" s="42" t="str">
        <f t="shared" ref="A1592:B1601" si="79">A1591</f>
        <v>BKA; S_II; HHLO_alle</v>
      </c>
      <c r="B1592" s="45" t="str">
        <f t="shared" si="79"/>
        <v>BKA; HHLO_alle</v>
      </c>
      <c r="C1592" s="111"/>
      <c r="D1592" s="121" t="s">
        <v>594</v>
      </c>
      <c r="E1592" s="7" t="s">
        <v>603</v>
      </c>
      <c r="F1592" s="135"/>
      <c r="G1592" s="135"/>
    </row>
    <row r="1593" spans="1:7" x14ac:dyDescent="0.25">
      <c r="A1593" s="42" t="str">
        <f t="shared" si="79"/>
        <v>BKA; S_II; HHLO_alle</v>
      </c>
      <c r="B1593" s="45" t="str">
        <f t="shared" si="79"/>
        <v>BKA; HHLO_alle</v>
      </c>
      <c r="C1593" s="8"/>
      <c r="D1593" s="58"/>
      <c r="E1593" s="7"/>
      <c r="F1593" s="135"/>
      <c r="G1593" s="135"/>
    </row>
    <row r="1594" spans="1:7" x14ac:dyDescent="0.25">
      <c r="A1594" s="42" t="str">
        <f t="shared" si="79"/>
        <v>BKA; S_II; HHLO_alle</v>
      </c>
      <c r="B1594" s="45" t="str">
        <f t="shared" si="79"/>
        <v>BKA; HHLO_alle</v>
      </c>
      <c r="C1594" s="8"/>
      <c r="D1594" s="58"/>
      <c r="E1594" s="7"/>
      <c r="F1594" s="135"/>
      <c r="G1594" s="135"/>
    </row>
    <row r="1595" spans="1:7" x14ac:dyDescent="0.25">
      <c r="A1595" s="42" t="str">
        <f t="shared" si="79"/>
        <v>BKA; S_II; HHLO_alle</v>
      </c>
      <c r="B1595" s="45" t="str">
        <f t="shared" si="79"/>
        <v>BKA; HHLO_alle</v>
      </c>
      <c r="C1595" s="8"/>
      <c r="D1595" s="58"/>
      <c r="E1595" s="7"/>
      <c r="F1595" s="135"/>
      <c r="G1595" s="135"/>
    </row>
    <row r="1596" spans="1:7" x14ac:dyDescent="0.25">
      <c r="A1596" s="42" t="str">
        <f t="shared" si="79"/>
        <v>BKA; S_II; HHLO_alle</v>
      </c>
      <c r="B1596" s="45" t="str">
        <f t="shared" si="79"/>
        <v>BKA; HHLO_alle</v>
      </c>
      <c r="C1596" s="8"/>
      <c r="D1596" s="58"/>
      <c r="E1596" s="7"/>
      <c r="F1596" s="135"/>
      <c r="G1596" s="135"/>
    </row>
    <row r="1597" spans="1:7" x14ac:dyDescent="0.25">
      <c r="A1597" s="42" t="str">
        <f t="shared" si="79"/>
        <v>BKA; S_II; HHLO_alle</v>
      </c>
      <c r="B1597" s="45" t="str">
        <f t="shared" si="79"/>
        <v>BKA; HHLO_alle</v>
      </c>
      <c r="C1597" s="8"/>
      <c r="D1597" s="58"/>
      <c r="E1597" s="7"/>
      <c r="F1597" s="135"/>
      <c r="G1597" s="135"/>
    </row>
    <row r="1598" spans="1:7" x14ac:dyDescent="0.25">
      <c r="A1598" s="42" t="str">
        <f t="shared" si="79"/>
        <v>BKA; S_II; HHLO_alle</v>
      </c>
      <c r="B1598" s="45" t="str">
        <f t="shared" si="79"/>
        <v>BKA; HHLO_alle</v>
      </c>
      <c r="C1598" s="8"/>
      <c r="D1598" s="58"/>
      <c r="E1598" s="7"/>
      <c r="F1598" s="135"/>
      <c r="G1598" s="135"/>
    </row>
    <row r="1599" spans="1:7" x14ac:dyDescent="0.25">
      <c r="A1599" s="42" t="str">
        <f t="shared" si="79"/>
        <v>BKA; S_II; HHLO_alle</v>
      </c>
      <c r="B1599" s="45" t="str">
        <f t="shared" si="79"/>
        <v>BKA; HHLO_alle</v>
      </c>
      <c r="C1599" s="8"/>
      <c r="D1599" s="58"/>
      <c r="E1599" s="7"/>
      <c r="F1599" s="135"/>
      <c r="G1599" s="135"/>
    </row>
    <row r="1600" spans="1:7" x14ac:dyDescent="0.25">
      <c r="A1600" s="42" t="str">
        <f t="shared" si="79"/>
        <v>BKA; S_II; HHLO_alle</v>
      </c>
      <c r="B1600" s="45" t="str">
        <f t="shared" si="79"/>
        <v>BKA; HHLO_alle</v>
      </c>
      <c r="C1600" s="8"/>
      <c r="D1600" s="58"/>
      <c r="E1600" s="7"/>
      <c r="F1600" s="135"/>
      <c r="G1600" s="135"/>
    </row>
    <row r="1601" spans="1:7" ht="15.75" thickBot="1" x14ac:dyDescent="0.3">
      <c r="A1601" s="42" t="str">
        <f t="shared" si="79"/>
        <v>BKA; S_II; HHLO_alle</v>
      </c>
      <c r="B1601" s="44" t="str">
        <f>A1562</f>
        <v>BKA; S_II; HHLO_alle</v>
      </c>
      <c r="C1601" s="9"/>
      <c r="D1601" s="10"/>
      <c r="E1601" s="10"/>
      <c r="F1601" s="10"/>
    </row>
    <row r="1602" spans="1:7" ht="21.75" thickBot="1" x14ac:dyDescent="0.3">
      <c r="A1602" s="50" t="s">
        <v>646</v>
      </c>
      <c r="B1602" s="42" t="str">
        <f>A1602</f>
        <v>BKA; S_II; HHLO_alle</v>
      </c>
      <c r="C1602" s="57">
        <v>72</v>
      </c>
      <c r="D1602" s="169" t="s">
        <v>421</v>
      </c>
      <c r="E1602" s="168"/>
      <c r="F1602" s="168"/>
      <c r="G1602" s="89"/>
    </row>
    <row r="1603" spans="1:7" ht="17.25" thickTop="1" thickBot="1" x14ac:dyDescent="0.3">
      <c r="A1603" s="113" t="str">
        <f>A1602</f>
        <v>BKA; S_II; HHLO_alle</v>
      </c>
      <c r="B1603" s="42" t="str">
        <f>B1602</f>
        <v>BKA; S_II; HHLO_alle</v>
      </c>
      <c r="C1603" s="9"/>
      <c r="D1603" s="11"/>
      <c r="E1603" s="12"/>
      <c r="F1603" s="12"/>
      <c r="G1603" s="19" t="s">
        <v>51</v>
      </c>
    </row>
    <row r="1604" spans="1:7" ht="64.5" thickTop="1" thickBot="1" x14ac:dyDescent="0.3">
      <c r="A1604" s="42" t="str">
        <f t="shared" ref="A1604:B1630" si="80">A1603</f>
        <v>BKA; S_II; HHLO_alle</v>
      </c>
      <c r="B1604" s="48" t="s">
        <v>646</v>
      </c>
      <c r="C1604" s="58" t="str">
        <f>CONCATENATE(C1602,".",1)</f>
        <v>72.1</v>
      </c>
      <c r="D1604" s="58"/>
      <c r="E1604" s="18" t="s">
        <v>626</v>
      </c>
      <c r="F1604" s="117" t="str">
        <f>CONCATENATE(ROUND(F1617/1680,2)," VBÄ")</f>
        <v>0 VBÄ</v>
      </c>
      <c r="G1604" s="14"/>
    </row>
    <row r="1605" spans="1:7" x14ac:dyDescent="0.25">
      <c r="A1605" s="42" t="str">
        <f t="shared" si="80"/>
        <v>BKA; S_II; HHLO_alle</v>
      </c>
      <c r="B1605" s="43" t="str">
        <f>IF(E1605="",Listen!$I$7,B1604)</f>
        <v>BKA; S_II; HHLO_alle</v>
      </c>
      <c r="C1605" s="8"/>
      <c r="D1605" s="59"/>
      <c r="E1605" s="166" t="s">
        <v>24</v>
      </c>
      <c r="F1605" s="167" t="s">
        <v>596</v>
      </c>
      <c r="G1605" s="32"/>
    </row>
    <row r="1606" spans="1:7" x14ac:dyDescent="0.25">
      <c r="A1606" s="113" t="str">
        <f t="shared" si="80"/>
        <v>BKA; S_II; HHLO_alle</v>
      </c>
      <c r="B1606" s="114" t="str">
        <f>IF(E1606="",Listen!$I$7,B1605)</f>
        <v>BKA; S_II; HHLO_alle</v>
      </c>
      <c r="C1606" s="115"/>
      <c r="D1606" s="134"/>
      <c r="E1606" s="112" t="s">
        <v>598</v>
      </c>
      <c r="F1606" s="117" t="s">
        <v>597</v>
      </c>
      <c r="G1606" s="119"/>
    </row>
    <row r="1607" spans="1:7" x14ac:dyDescent="0.25">
      <c r="A1607" s="42" t="str">
        <f t="shared" si="80"/>
        <v>BKA; S_II; HHLO_alle</v>
      </c>
      <c r="B1607" s="43" t="s">
        <v>212</v>
      </c>
      <c r="C1607" s="60" t="str">
        <f>CONCATENATE(C1604,".",1)</f>
        <v>72.1.1</v>
      </c>
      <c r="D1607" s="180">
        <v>1</v>
      </c>
      <c r="E1607" s="15" t="s">
        <v>305</v>
      </c>
      <c r="F1607" s="100" t="s">
        <v>620</v>
      </c>
      <c r="G1607" s="120" t="s">
        <v>202</v>
      </c>
    </row>
    <row r="1608" spans="1:7" x14ac:dyDescent="0.25">
      <c r="A1608" s="42" t="str">
        <f t="shared" si="80"/>
        <v>BKA; S_II; HHLO_alle</v>
      </c>
      <c r="B1608" s="43" t="s">
        <v>212</v>
      </c>
      <c r="C1608" s="60" t="str">
        <f>CONCATENATE(C1604,".",2)</f>
        <v>72.1.2</v>
      </c>
      <c r="D1608" s="180">
        <v>2</v>
      </c>
      <c r="E1608" s="16" t="s">
        <v>31</v>
      </c>
      <c r="F1608" s="100" t="s">
        <v>620</v>
      </c>
      <c r="G1608" s="120" t="s">
        <v>202</v>
      </c>
    </row>
    <row r="1609" spans="1:7" x14ac:dyDescent="0.25">
      <c r="A1609" s="42" t="str">
        <f t="shared" si="80"/>
        <v>BKA; S_II; HHLO_alle</v>
      </c>
      <c r="B1609" s="43" t="s">
        <v>212</v>
      </c>
      <c r="C1609" s="60" t="str">
        <f>CONCATENATE(C1604,".",3)</f>
        <v>72.1.3</v>
      </c>
      <c r="D1609" s="180">
        <v>3</v>
      </c>
      <c r="E1609" s="15" t="s">
        <v>32</v>
      </c>
      <c r="F1609" s="100" t="s">
        <v>620</v>
      </c>
      <c r="G1609" s="120" t="s">
        <v>202</v>
      </c>
    </row>
    <row r="1610" spans="1:7" x14ac:dyDescent="0.25">
      <c r="A1610" s="42" t="str">
        <f t="shared" si="80"/>
        <v>BKA; S_II; HHLO_alle</v>
      </c>
      <c r="B1610" s="43" t="s">
        <v>212</v>
      </c>
      <c r="C1610" s="60" t="str">
        <f>CONCATENATE(C1604,".",4)</f>
        <v>72.1.4</v>
      </c>
      <c r="D1610" s="180">
        <v>4</v>
      </c>
      <c r="E1610" s="15" t="s">
        <v>33</v>
      </c>
      <c r="F1610" s="100" t="s">
        <v>620</v>
      </c>
      <c r="G1610" s="120" t="s">
        <v>202</v>
      </c>
    </row>
    <row r="1611" spans="1:7" x14ac:dyDescent="0.25">
      <c r="A1611" s="42" t="str">
        <f t="shared" si="80"/>
        <v>BKA; S_II; HHLO_alle</v>
      </c>
      <c r="B1611" s="43" t="s">
        <v>212</v>
      </c>
      <c r="C1611" s="60" t="str">
        <f>CONCATENATE(C1604,".",5)</f>
        <v>72.1.5</v>
      </c>
      <c r="D1611" s="180">
        <v>5</v>
      </c>
      <c r="E1611" s="15" t="s">
        <v>30</v>
      </c>
      <c r="F1611" s="100" t="s">
        <v>620</v>
      </c>
      <c r="G1611" s="120" t="s">
        <v>29</v>
      </c>
    </row>
    <row r="1612" spans="1:7" x14ac:dyDescent="0.25">
      <c r="A1612" s="42" t="str">
        <f t="shared" si="80"/>
        <v>BKA; S_II; HHLO_alle</v>
      </c>
      <c r="B1612" s="43" t="s">
        <v>212</v>
      </c>
      <c r="C1612" s="60" t="str">
        <f>CONCATENATE(C1604,".",6)</f>
        <v>72.1.6</v>
      </c>
      <c r="D1612" s="180">
        <v>6</v>
      </c>
      <c r="E1612" s="15" t="s">
        <v>360</v>
      </c>
      <c r="F1612" s="100" t="s">
        <v>620</v>
      </c>
      <c r="G1612" s="120" t="s">
        <v>29</v>
      </c>
    </row>
    <row r="1613" spans="1:7" ht="30" x14ac:dyDescent="0.25">
      <c r="A1613" s="42" t="str">
        <f t="shared" si="80"/>
        <v>BKA; S_II; HHLO_alle</v>
      </c>
      <c r="B1613" s="43" t="s">
        <v>212</v>
      </c>
      <c r="C1613" s="60" t="str">
        <f>CONCATENATE(C1604,".",7)</f>
        <v>72.1.7</v>
      </c>
      <c r="D1613" s="180">
        <v>7</v>
      </c>
      <c r="E1613" s="15" t="s">
        <v>653</v>
      </c>
      <c r="F1613" s="100" t="s">
        <v>620</v>
      </c>
      <c r="G1613" s="120" t="s">
        <v>29</v>
      </c>
    </row>
    <row r="1614" spans="1:7" hidden="1" x14ac:dyDescent="0.25">
      <c r="A1614" s="42" t="str">
        <f t="shared" si="80"/>
        <v>BKA; S_II; HHLO_alle</v>
      </c>
      <c r="B1614" s="43" t="s">
        <v>6</v>
      </c>
      <c r="C1614" s="60" t="str">
        <f>CONCATENATE(C1604,".",8)</f>
        <v>72.1.8</v>
      </c>
      <c r="D1614" s="180">
        <v>8</v>
      </c>
      <c r="E1614" s="15" t="s">
        <v>652</v>
      </c>
      <c r="F1614" s="100" t="s">
        <v>620</v>
      </c>
      <c r="G1614" s="120" t="s">
        <v>29</v>
      </c>
    </row>
    <row r="1615" spans="1:7" hidden="1" x14ac:dyDescent="0.25">
      <c r="A1615" s="42" t="str">
        <f>A1614</f>
        <v>BKA; S_II; HHLO_alle</v>
      </c>
      <c r="B1615" s="43" t="s">
        <v>201</v>
      </c>
      <c r="C1615" s="60" t="str">
        <f>CONCATENATE(C1604,".",9)</f>
        <v>72.1.9</v>
      </c>
      <c r="D1615" s="180">
        <v>9</v>
      </c>
      <c r="E1615" s="15" t="s">
        <v>362</v>
      </c>
      <c r="F1615" s="100" t="s">
        <v>620</v>
      </c>
      <c r="G1615" s="120" t="s">
        <v>202</v>
      </c>
    </row>
    <row r="1616" spans="1:7" hidden="1" x14ac:dyDescent="0.25">
      <c r="A1616" s="42" t="str">
        <f t="shared" si="80"/>
        <v>BKA; S_II; HHLO_alle</v>
      </c>
      <c r="B1616" s="43" t="s">
        <v>201</v>
      </c>
      <c r="C1616" s="60" t="str">
        <f>CONCATENATE(C1604,".",10)</f>
        <v>72.1.10</v>
      </c>
      <c r="D1616" s="180">
        <v>10</v>
      </c>
      <c r="E1616" s="33" t="s">
        <v>363</v>
      </c>
      <c r="F1616" s="100" t="s">
        <v>620</v>
      </c>
      <c r="G1616" s="120" t="s">
        <v>29</v>
      </c>
    </row>
    <row r="1617" spans="1:7" x14ac:dyDescent="0.25">
      <c r="A1617" s="113" t="str">
        <f t="shared" si="80"/>
        <v>BKA; S_II; HHLO_alle</v>
      </c>
      <c r="B1617" s="114" t="str">
        <f>B1604</f>
        <v>BKA; S_II; HHLO_alle</v>
      </c>
      <c r="C1617" s="115"/>
      <c r="D1617" s="29"/>
      <c r="E1617" s="125" t="s">
        <v>523</v>
      </c>
      <c r="F1617" s="126">
        <f>SUM(F1607:F1616)</f>
        <v>0</v>
      </c>
      <c r="G1617" s="30"/>
    </row>
    <row r="1618" spans="1:7" hidden="1" x14ac:dyDescent="0.25">
      <c r="A1618" s="42" t="str">
        <f t="shared" si="80"/>
        <v>BKA; S_II; HHLO_alle</v>
      </c>
      <c r="B1618" s="46" t="str">
        <f>IF(OR(B1604=Listen!$I$5,B1604=Listen!$I$3), Listen!$I$5, IF(OR(B1604=Listen!$I$6, B1604=Listen!$I$4), Listen!$I$6, Listen!$I$7))</f>
        <v>nicht anzeigen</v>
      </c>
      <c r="C1618" s="9"/>
      <c r="D1618" s="30"/>
      <c r="E1618" s="164" t="s">
        <v>35</v>
      </c>
      <c r="F1618" s="165" t="s">
        <v>49</v>
      </c>
    </row>
    <row r="1619" spans="1:7" hidden="1" x14ac:dyDescent="0.25">
      <c r="A1619" s="42" t="str">
        <f t="shared" si="80"/>
        <v>BKA; S_II; HHLO_alle</v>
      </c>
      <c r="B1619" s="46" t="str">
        <f>IF(OR(B1605=Listen!$I$5,B1605=Listen!$I$3), Listen!$I$5, IF(OR(B1605=Listen!$I$6, B1605=Listen!$I$4), Listen!$I$6, Listen!$I$7))</f>
        <v>nicht anzeigen</v>
      </c>
      <c r="C1619" s="9"/>
      <c r="D1619" s="28" t="s">
        <v>36</v>
      </c>
      <c r="E1619" s="20" t="s">
        <v>38</v>
      </c>
      <c r="F1619" s="137" t="s">
        <v>621</v>
      </c>
    </row>
    <row r="1620" spans="1:7" hidden="1" x14ac:dyDescent="0.25">
      <c r="A1620" s="42" t="str">
        <f t="shared" si="80"/>
        <v>BKA; S_II; HHLO_alle</v>
      </c>
      <c r="B1620" s="46" t="str">
        <f>IF(OR(B1606=Listen!$I$5,B1606=Listen!$I$3), Listen!$I$5, IF(OR(B1606=Listen!$I$6, B1606=Listen!$I$4), Listen!$I$6, Listen!$I$7))</f>
        <v>nicht anzeigen</v>
      </c>
      <c r="C1620" s="9"/>
      <c r="D1620" s="28" t="s">
        <v>36</v>
      </c>
      <c r="E1620" s="17" t="s">
        <v>39</v>
      </c>
      <c r="F1620" s="137" t="s">
        <v>621</v>
      </c>
    </row>
    <row r="1621" spans="1:7" ht="51" x14ac:dyDescent="0.25">
      <c r="A1621" s="42" t="str">
        <f t="shared" si="80"/>
        <v>BKA; S_II; HHLO_alle</v>
      </c>
      <c r="B1621" s="43" t="str">
        <f>B1604</f>
        <v>BKA; S_II; HHLO_alle</v>
      </c>
      <c r="C1621" s="9"/>
      <c r="D1621" s="22" t="s">
        <v>622</v>
      </c>
      <c r="E1621" s="6"/>
      <c r="F1621" s="10"/>
    </row>
    <row r="1622" spans="1:7" x14ac:dyDescent="0.25">
      <c r="A1622" s="113" t="str">
        <f t="shared" si="80"/>
        <v>BKA; S_II; HHLO_alle</v>
      </c>
      <c r="B1622" s="114" t="str">
        <f>B1604</f>
        <v>BKA; S_II; HHLO_alle</v>
      </c>
      <c r="C1622" s="115"/>
      <c r="D1622" s="30"/>
      <c r="E1622" s="30"/>
      <c r="F1622" s="30"/>
      <c r="G1622" s="30"/>
    </row>
    <row r="1623" spans="1:7" ht="15.75" x14ac:dyDescent="0.25">
      <c r="A1623" s="42" t="str">
        <f t="shared" si="80"/>
        <v>BKA; S_II; HHLO_alle</v>
      </c>
      <c r="B1623" s="56" t="str">
        <f>IF(B1624&lt;&gt;B1626, IF(AND(B1624&lt;&gt;Listen!I1607,B1626&lt;&gt;Listen!$I$7), CONCATENATE(B1624, "; ", B1626), IF(B1624=Listen!$I$7, B1626, B1624)), B1624)</f>
        <v>nicht anzeigen; HHLO_alle</v>
      </c>
      <c r="C1623" s="58" t="str">
        <f>CONCATENATE(C1602,".",2)</f>
        <v>72.2</v>
      </c>
      <c r="D1623" s="58"/>
      <c r="E1623" s="18" t="s">
        <v>605</v>
      </c>
      <c r="F1623" s="36"/>
    </row>
    <row r="1624" spans="1:7" ht="15.75" hidden="1" thickBot="1" x14ac:dyDescent="0.3">
      <c r="A1624" s="42" t="str">
        <f t="shared" si="80"/>
        <v>BKA; S_II; HHLO_alle</v>
      </c>
      <c r="B1624" s="54" t="s">
        <v>215</v>
      </c>
      <c r="C1624" s="58" t="str">
        <f>CONCATENATE(C1602,".",2,".",1)</f>
        <v>72.2.1</v>
      </c>
      <c r="D1624" s="58"/>
      <c r="E1624" s="15" t="s">
        <v>606</v>
      </c>
      <c r="F1624" s="136" t="s">
        <v>44</v>
      </c>
    </row>
    <row r="1625" spans="1:7" hidden="1" x14ac:dyDescent="0.25">
      <c r="A1625" s="42" t="str">
        <f t="shared" si="80"/>
        <v>BKA; S_II; HHLO_alle</v>
      </c>
      <c r="B1625" s="51" t="str">
        <f>B1624</f>
        <v>nicht anzeigen</v>
      </c>
      <c r="C1625" s="58" t="str">
        <f>CONCATENATE(C1602,".",2,".",2)</f>
        <v>72.2.2</v>
      </c>
      <c r="D1625" s="58"/>
      <c r="E1625" s="15" t="s">
        <v>607</v>
      </c>
      <c r="F1625" s="136" t="s">
        <v>44</v>
      </c>
    </row>
    <row r="1626" spans="1:7" x14ac:dyDescent="0.25">
      <c r="A1626" s="42" t="str">
        <f t="shared" si="80"/>
        <v>BKA; S_II; HHLO_alle</v>
      </c>
      <c r="B1626" s="55" t="str">
        <f>IF(ISERROR(FIND(Listen!$I$2,A1602)),Listen!$I$7,IF(ISERROR(FIND(Listen!$I$2,B1624)),Listen!$I$2,Listen!$I$7))</f>
        <v>HHLO_alle</v>
      </c>
      <c r="C1626" s="58" t="str">
        <f>CONCATENATE(C1602,".",2,".",3)</f>
        <v>72.2.3</v>
      </c>
      <c r="D1626" s="58"/>
      <c r="E1626" s="15" t="s">
        <v>612</v>
      </c>
      <c r="F1626" s="136" t="s">
        <v>44</v>
      </c>
    </row>
    <row r="1627" spans="1:7" ht="51" x14ac:dyDescent="0.25">
      <c r="A1627" s="42" t="str">
        <f t="shared" si="80"/>
        <v>BKA; S_II; HHLO_alle</v>
      </c>
      <c r="B1627" s="47" t="str">
        <f>B1623</f>
        <v>nicht anzeigen; HHLO_alle</v>
      </c>
      <c r="C1627" s="9"/>
      <c r="D1627" s="23" t="s">
        <v>316</v>
      </c>
      <c r="E1627" s="7"/>
    </row>
    <row r="1628" spans="1:7" ht="15.75" thickBot="1" x14ac:dyDescent="0.3">
      <c r="A1628" s="113" t="str">
        <f t="shared" si="80"/>
        <v>BKA; S_II; HHLO_alle</v>
      </c>
      <c r="B1628" s="123" t="str">
        <f>B1623</f>
        <v>nicht anzeigen; HHLO_alle</v>
      </c>
      <c r="C1628" s="115"/>
      <c r="D1628" s="30"/>
      <c r="E1628" s="124"/>
      <c r="F1628" s="30"/>
      <c r="G1628" s="30"/>
    </row>
    <row r="1629" spans="1:7" ht="80.25" thickBot="1" x14ac:dyDescent="0.3">
      <c r="A1629" s="42" t="str">
        <f>A1628</f>
        <v>BKA; S_II; HHLO_alle</v>
      </c>
      <c r="B1629" s="49" t="s">
        <v>214</v>
      </c>
      <c r="C1629" s="58" t="str">
        <f>CONCATENATE(C1602,".",3,)</f>
        <v>72.3</v>
      </c>
      <c r="D1629" s="58"/>
      <c r="E1629" s="122" t="s">
        <v>688</v>
      </c>
      <c r="F1629" s="73"/>
      <c r="G1629" s="14" t="str">
        <f>CONCATENATE(COUNTIF(G1631:G1640,Listen!$C$3)+COUNTIF(G1631:G1640,Listen!$C$4)+COUNTIF(G1631:G1640,Listen!$C$5)," bewertete Maßnahmen")</f>
        <v>0 bewertete Maßnahmen</v>
      </c>
    </row>
    <row r="1630" spans="1:7" ht="27.75" x14ac:dyDescent="0.25">
      <c r="A1630" s="42" t="str">
        <f t="shared" si="80"/>
        <v>BKA; S_II; HHLO_alle</v>
      </c>
      <c r="B1630" s="45" t="str">
        <f t="shared" si="80"/>
        <v>BKA; HHLO_alle</v>
      </c>
      <c r="C1630" s="9"/>
      <c r="D1630" s="58"/>
      <c r="E1630" s="25" t="s">
        <v>55</v>
      </c>
      <c r="F1630" s="25" t="s">
        <v>528</v>
      </c>
      <c r="G1630" s="118" t="s">
        <v>609</v>
      </c>
    </row>
    <row r="1631" spans="1:7" ht="24" x14ac:dyDescent="0.25">
      <c r="A1631" s="42" t="str">
        <f>A1630</f>
        <v>BKA; S_II; HHLO_alle</v>
      </c>
      <c r="B1631" s="45" t="str">
        <f>B1630</f>
        <v>BKA; HHLO_alle</v>
      </c>
      <c r="C1631" s="111"/>
      <c r="D1631" s="121" t="s">
        <v>594</v>
      </c>
      <c r="E1631" s="7" t="s">
        <v>604</v>
      </c>
      <c r="F1631" s="135" t="s">
        <v>44</v>
      </c>
      <c r="G1631" s="135" t="s">
        <v>44</v>
      </c>
    </row>
    <row r="1632" spans="1:7" ht="24" x14ac:dyDescent="0.25">
      <c r="A1632" s="42" t="str">
        <f t="shared" ref="A1632:B1641" si="81">A1631</f>
        <v>BKA; S_II; HHLO_alle</v>
      </c>
      <c r="B1632" s="45" t="str">
        <f t="shared" si="81"/>
        <v>BKA; HHLO_alle</v>
      </c>
      <c r="C1632" s="111"/>
      <c r="D1632" s="121" t="s">
        <v>594</v>
      </c>
      <c r="E1632" s="7" t="s">
        <v>603</v>
      </c>
      <c r="F1632" s="135"/>
      <c r="G1632" s="135"/>
    </row>
    <row r="1633" spans="1:7" x14ac:dyDescent="0.25">
      <c r="A1633" s="42" t="str">
        <f t="shared" si="81"/>
        <v>BKA; S_II; HHLO_alle</v>
      </c>
      <c r="B1633" s="45" t="str">
        <f t="shared" si="81"/>
        <v>BKA; HHLO_alle</v>
      </c>
      <c r="C1633" s="8"/>
      <c r="D1633" s="58"/>
      <c r="E1633" s="7"/>
      <c r="F1633" s="135"/>
      <c r="G1633" s="135"/>
    </row>
    <row r="1634" spans="1:7" x14ac:dyDescent="0.25">
      <c r="A1634" s="42" t="str">
        <f t="shared" si="81"/>
        <v>BKA; S_II; HHLO_alle</v>
      </c>
      <c r="B1634" s="45" t="str">
        <f t="shared" si="81"/>
        <v>BKA; HHLO_alle</v>
      </c>
      <c r="C1634" s="8"/>
      <c r="D1634" s="58"/>
      <c r="E1634" s="7"/>
      <c r="F1634" s="135"/>
      <c r="G1634" s="135"/>
    </row>
    <row r="1635" spans="1:7" x14ac:dyDescent="0.25">
      <c r="A1635" s="42" t="str">
        <f t="shared" si="81"/>
        <v>BKA; S_II; HHLO_alle</v>
      </c>
      <c r="B1635" s="45" t="str">
        <f t="shared" si="81"/>
        <v>BKA; HHLO_alle</v>
      </c>
      <c r="C1635" s="8"/>
      <c r="D1635" s="58"/>
      <c r="E1635" s="7"/>
      <c r="F1635" s="135"/>
      <c r="G1635" s="135"/>
    </row>
    <row r="1636" spans="1:7" x14ac:dyDescent="0.25">
      <c r="A1636" s="42" t="str">
        <f t="shared" si="81"/>
        <v>BKA; S_II; HHLO_alle</v>
      </c>
      <c r="B1636" s="45" t="str">
        <f t="shared" si="81"/>
        <v>BKA; HHLO_alle</v>
      </c>
      <c r="C1636" s="8"/>
      <c r="D1636" s="58"/>
      <c r="E1636" s="7"/>
      <c r="F1636" s="135"/>
      <c r="G1636" s="135"/>
    </row>
    <row r="1637" spans="1:7" x14ac:dyDescent="0.25">
      <c r="A1637" s="42" t="str">
        <f t="shared" si="81"/>
        <v>BKA; S_II; HHLO_alle</v>
      </c>
      <c r="B1637" s="45" t="str">
        <f t="shared" si="81"/>
        <v>BKA; HHLO_alle</v>
      </c>
      <c r="C1637" s="8"/>
      <c r="D1637" s="58"/>
      <c r="E1637" s="7"/>
      <c r="F1637" s="135"/>
      <c r="G1637" s="135"/>
    </row>
    <row r="1638" spans="1:7" x14ac:dyDescent="0.25">
      <c r="A1638" s="42" t="str">
        <f t="shared" si="81"/>
        <v>BKA; S_II; HHLO_alle</v>
      </c>
      <c r="B1638" s="45" t="str">
        <f t="shared" si="81"/>
        <v>BKA; HHLO_alle</v>
      </c>
      <c r="C1638" s="8"/>
      <c r="D1638" s="58"/>
      <c r="E1638" s="7"/>
      <c r="F1638" s="135"/>
      <c r="G1638" s="135"/>
    </row>
    <row r="1639" spans="1:7" x14ac:dyDescent="0.25">
      <c r="A1639" s="42" t="str">
        <f t="shared" si="81"/>
        <v>BKA; S_II; HHLO_alle</v>
      </c>
      <c r="B1639" s="45" t="str">
        <f t="shared" si="81"/>
        <v>BKA; HHLO_alle</v>
      </c>
      <c r="C1639" s="8"/>
      <c r="D1639" s="58"/>
      <c r="E1639" s="7"/>
      <c r="F1639" s="135"/>
      <c r="G1639" s="135"/>
    </row>
    <row r="1640" spans="1:7" x14ac:dyDescent="0.25">
      <c r="A1640" s="42" t="str">
        <f t="shared" si="81"/>
        <v>BKA; S_II; HHLO_alle</v>
      </c>
      <c r="B1640" s="45" t="str">
        <f t="shared" si="81"/>
        <v>BKA; HHLO_alle</v>
      </c>
      <c r="C1640" s="8"/>
      <c r="D1640" s="58"/>
      <c r="E1640" s="7"/>
      <c r="F1640" s="135"/>
      <c r="G1640" s="135"/>
    </row>
    <row r="1641" spans="1:7" ht="15.75" thickBot="1" x14ac:dyDescent="0.3">
      <c r="A1641" s="42" t="str">
        <f t="shared" si="81"/>
        <v>BKA; S_II; HHLO_alle</v>
      </c>
      <c r="B1641" s="44" t="str">
        <f>A1602</f>
        <v>BKA; S_II; HHLO_alle</v>
      </c>
      <c r="C1641" s="9"/>
      <c r="D1641" s="10"/>
      <c r="E1641" s="10"/>
      <c r="F1641" s="10"/>
    </row>
    <row r="1642" spans="1:7" ht="21.75" hidden="1" thickBot="1" x14ac:dyDescent="0.3">
      <c r="A1642" s="50" t="s">
        <v>201</v>
      </c>
      <c r="B1642" s="42" t="str">
        <f>A1642</f>
        <v>S_II</v>
      </c>
      <c r="C1642" s="57">
        <v>25</v>
      </c>
      <c r="D1642" s="169" t="s">
        <v>461</v>
      </c>
      <c r="E1642" s="168"/>
      <c r="F1642" s="168"/>
      <c r="G1642" s="89"/>
    </row>
    <row r="1643" spans="1:7" ht="17.25" hidden="1" thickTop="1" thickBot="1" x14ac:dyDescent="0.3">
      <c r="A1643" s="113" t="str">
        <f>A1642</f>
        <v>S_II</v>
      </c>
      <c r="B1643" s="42" t="str">
        <f>B1642</f>
        <v>S_II</v>
      </c>
      <c r="C1643" s="9"/>
      <c r="D1643" s="11"/>
      <c r="E1643" s="12"/>
      <c r="F1643" s="12"/>
      <c r="G1643" s="19" t="s">
        <v>51</v>
      </c>
    </row>
    <row r="1644" spans="1:7" ht="32.25" hidden="1" thickBot="1" x14ac:dyDescent="0.3">
      <c r="A1644" s="42" t="str">
        <f t="shared" ref="A1644:B1670" si="82">A1643</f>
        <v>S_II</v>
      </c>
      <c r="B1644" s="48" t="s">
        <v>201</v>
      </c>
      <c r="C1644" s="58" t="str">
        <f>CONCATENATE(C1642,".",1)</f>
        <v>25.1</v>
      </c>
      <c r="D1644" s="58"/>
      <c r="E1644" s="18" t="s">
        <v>623</v>
      </c>
      <c r="F1644" s="117" t="str">
        <f>CONCATENATE(ROUND(F1657/1680,2)," VBÄ")</f>
        <v>0 VBÄ</v>
      </c>
      <c r="G1644" s="14"/>
    </row>
    <row r="1645" spans="1:7" ht="15.75" hidden="1" thickBot="1" x14ac:dyDescent="0.3">
      <c r="A1645" s="42" t="str">
        <f t="shared" si="82"/>
        <v>S_II</v>
      </c>
      <c r="B1645" s="43" t="str">
        <f>IF(E1645="",Listen!$I$7,B1644)</f>
        <v>S_II</v>
      </c>
      <c r="C1645" s="8"/>
      <c r="D1645" s="59"/>
      <c r="E1645" s="166" t="s">
        <v>24</v>
      </c>
      <c r="F1645" s="167" t="s">
        <v>596</v>
      </c>
      <c r="G1645" s="32"/>
    </row>
    <row r="1646" spans="1:7" ht="15.75" hidden="1" thickBot="1" x14ac:dyDescent="0.3">
      <c r="A1646" s="113" t="str">
        <f t="shared" si="82"/>
        <v>S_II</v>
      </c>
      <c r="B1646" s="114" t="str">
        <f>IF(E1646="",Listen!$I$7,B1645)</f>
        <v>S_II</v>
      </c>
      <c r="C1646" s="115"/>
      <c r="D1646" s="134"/>
      <c r="E1646" s="112" t="s">
        <v>598</v>
      </c>
      <c r="F1646" s="117" t="s">
        <v>597</v>
      </c>
      <c r="G1646" s="119"/>
    </row>
    <row r="1647" spans="1:7" ht="15.75" hidden="1" thickBot="1" x14ac:dyDescent="0.3">
      <c r="A1647" s="42" t="str">
        <f t="shared" si="82"/>
        <v>S_II</v>
      </c>
      <c r="B1647" s="43" t="s">
        <v>201</v>
      </c>
      <c r="C1647" s="60" t="str">
        <f>CONCATENATE(C1644,".",1)</f>
        <v>25.1.1</v>
      </c>
      <c r="D1647" s="180">
        <v>1</v>
      </c>
      <c r="E1647" s="15" t="s">
        <v>305</v>
      </c>
      <c r="F1647" s="100" t="s">
        <v>620</v>
      </c>
      <c r="G1647" s="120" t="s">
        <v>202</v>
      </c>
    </row>
    <row r="1648" spans="1:7" ht="15.75" hidden="1" thickBot="1" x14ac:dyDescent="0.3">
      <c r="A1648" s="42" t="str">
        <f t="shared" si="82"/>
        <v>S_II</v>
      </c>
      <c r="B1648" s="43" t="s">
        <v>201</v>
      </c>
      <c r="C1648" s="60" t="str">
        <f>CONCATENATE(C1644,".",2)</f>
        <v>25.1.2</v>
      </c>
      <c r="D1648" s="180">
        <v>2</v>
      </c>
      <c r="E1648" s="16" t="s">
        <v>27</v>
      </c>
      <c r="F1648" s="100" t="s">
        <v>620</v>
      </c>
      <c r="G1648" s="120" t="s">
        <v>29</v>
      </c>
    </row>
    <row r="1649" spans="1:7" ht="15.75" hidden="1" thickBot="1" x14ac:dyDescent="0.3">
      <c r="A1649" s="42" t="str">
        <f t="shared" si="82"/>
        <v>S_II</v>
      </c>
      <c r="B1649" s="43" t="s">
        <v>201</v>
      </c>
      <c r="C1649" s="60" t="str">
        <f>CONCATENATE(C1644,".",3)</f>
        <v>25.1.3</v>
      </c>
      <c r="D1649" s="180">
        <v>3</v>
      </c>
      <c r="E1649" s="15" t="s">
        <v>25</v>
      </c>
      <c r="F1649" s="100" t="s">
        <v>620</v>
      </c>
      <c r="G1649" s="120" t="s">
        <v>29</v>
      </c>
    </row>
    <row r="1650" spans="1:7" ht="15.75" hidden="1" thickBot="1" x14ac:dyDescent="0.3">
      <c r="A1650" s="42" t="str">
        <f t="shared" si="82"/>
        <v>S_II</v>
      </c>
      <c r="B1650" s="43" t="s">
        <v>201</v>
      </c>
      <c r="C1650" s="60" t="str">
        <f>CONCATENATE(C1644,".",4)</f>
        <v>25.1.4</v>
      </c>
      <c r="D1650" s="180">
        <v>4</v>
      </c>
      <c r="E1650" s="15" t="s">
        <v>26</v>
      </c>
      <c r="F1650" s="100" t="s">
        <v>620</v>
      </c>
      <c r="G1650" s="120" t="s">
        <v>29</v>
      </c>
    </row>
    <row r="1651" spans="1:7" ht="15.75" hidden="1" thickBot="1" x14ac:dyDescent="0.3">
      <c r="A1651" s="42" t="str">
        <f t="shared" si="82"/>
        <v>S_II</v>
      </c>
      <c r="B1651" s="43" t="s">
        <v>201</v>
      </c>
      <c r="C1651" s="60" t="str">
        <f>CONCATENATE(C1644,".",5)</f>
        <v>25.1.5</v>
      </c>
      <c r="D1651" s="180">
        <v>5</v>
      </c>
      <c r="E1651" s="15" t="s">
        <v>658</v>
      </c>
      <c r="F1651" s="100" t="s">
        <v>620</v>
      </c>
      <c r="G1651" s="120" t="s">
        <v>202</v>
      </c>
    </row>
    <row r="1652" spans="1:7" ht="15.75" hidden="1" thickBot="1" x14ac:dyDescent="0.3">
      <c r="A1652" s="42" t="str">
        <f t="shared" si="82"/>
        <v>S_II</v>
      </c>
      <c r="B1652" s="43" t="s">
        <v>201</v>
      </c>
      <c r="C1652" s="60" t="str">
        <f>CONCATENATE(C1644,".",6)</f>
        <v>25.1.6</v>
      </c>
      <c r="D1652" s="180">
        <v>6</v>
      </c>
      <c r="E1652" s="15" t="s">
        <v>659</v>
      </c>
      <c r="F1652" s="100" t="s">
        <v>620</v>
      </c>
      <c r="G1652" s="120" t="s">
        <v>29</v>
      </c>
    </row>
    <row r="1653" spans="1:7" ht="15.75" hidden="1" thickBot="1" x14ac:dyDescent="0.3">
      <c r="A1653" s="42" t="str">
        <f t="shared" si="82"/>
        <v>S_II</v>
      </c>
      <c r="B1653" s="43" t="s">
        <v>201</v>
      </c>
      <c r="C1653" s="60" t="str">
        <f>CONCATENATE(C1644,".",7)</f>
        <v>25.1.7</v>
      </c>
      <c r="D1653" s="180">
        <v>7</v>
      </c>
      <c r="E1653" s="15" t="s">
        <v>671</v>
      </c>
      <c r="F1653" s="100" t="s">
        <v>620</v>
      </c>
      <c r="G1653" s="120" t="s">
        <v>202</v>
      </c>
    </row>
    <row r="1654" spans="1:7" ht="15.75" hidden="1" thickBot="1" x14ac:dyDescent="0.3">
      <c r="A1654" s="42" t="str">
        <f t="shared" si="82"/>
        <v>S_II</v>
      </c>
      <c r="B1654" s="43" t="s">
        <v>201</v>
      </c>
      <c r="C1654" s="60" t="str">
        <f>CONCATENATE(C1644,".",8)</f>
        <v>25.1.8</v>
      </c>
      <c r="D1654" s="180">
        <v>8</v>
      </c>
      <c r="E1654" s="15" t="s">
        <v>672</v>
      </c>
      <c r="F1654" s="100" t="s">
        <v>620</v>
      </c>
      <c r="G1654" s="120" t="s">
        <v>29</v>
      </c>
    </row>
    <row r="1655" spans="1:7" ht="15.75" hidden="1" thickBot="1" x14ac:dyDescent="0.3">
      <c r="A1655" s="42" t="str">
        <f>A1654</f>
        <v>S_II</v>
      </c>
      <c r="B1655" s="43" t="s">
        <v>215</v>
      </c>
      <c r="C1655" s="60" t="str">
        <f>CONCATENATE(C1644,".",9)</f>
        <v>25.1.9</v>
      </c>
      <c r="D1655" s="180">
        <v>9</v>
      </c>
      <c r="E1655" s="15"/>
      <c r="F1655" s="100" t="s">
        <v>620</v>
      </c>
      <c r="G1655" s="120"/>
    </row>
    <row r="1656" spans="1:7" ht="15.75" hidden="1" thickBot="1" x14ac:dyDescent="0.3">
      <c r="A1656" s="42" t="str">
        <f t="shared" si="82"/>
        <v>S_II</v>
      </c>
      <c r="B1656" s="43" t="s">
        <v>215</v>
      </c>
      <c r="C1656" s="60" t="str">
        <f>CONCATENATE(C1644,".",10)</f>
        <v>25.1.10</v>
      </c>
      <c r="D1656" s="180">
        <v>10</v>
      </c>
      <c r="E1656" s="33"/>
      <c r="F1656" s="100" t="s">
        <v>620</v>
      </c>
      <c r="G1656" s="120"/>
    </row>
    <row r="1657" spans="1:7" ht="15.75" hidden="1" thickBot="1" x14ac:dyDescent="0.3">
      <c r="A1657" s="113" t="str">
        <f t="shared" si="82"/>
        <v>S_II</v>
      </c>
      <c r="B1657" s="114" t="str">
        <f>B1644</f>
        <v>S_II</v>
      </c>
      <c r="C1657" s="115"/>
      <c r="D1657" s="29"/>
      <c r="E1657" s="125" t="s">
        <v>523</v>
      </c>
      <c r="F1657" s="126">
        <f>SUM(F1647:F1656)</f>
        <v>0</v>
      </c>
      <c r="G1657" s="30"/>
    </row>
    <row r="1658" spans="1:7" ht="15.75" hidden="1" thickBot="1" x14ac:dyDescent="0.3">
      <c r="A1658" s="42" t="str">
        <f t="shared" si="82"/>
        <v>S_II</v>
      </c>
      <c r="B1658" s="46" t="str">
        <f>IF(OR(B1644=Listen!$I$5,B1644=Listen!$I$3), Listen!$I$5, IF(OR(B1644=Listen!$I$6, B1644=Listen!$I$4), Listen!$I$6, Listen!$I$7))</f>
        <v>S_II</v>
      </c>
      <c r="C1658" s="9"/>
      <c r="D1658" s="30"/>
      <c r="E1658" s="164" t="s">
        <v>35</v>
      </c>
      <c r="F1658" s="165" t="s">
        <v>49</v>
      </c>
    </row>
    <row r="1659" spans="1:7" ht="15.75" hidden="1" thickBot="1" x14ac:dyDescent="0.3">
      <c r="A1659" s="42" t="str">
        <f t="shared" si="82"/>
        <v>S_II</v>
      </c>
      <c r="B1659" s="46" t="str">
        <f>IF(OR(B1645=Listen!$I$5,B1645=Listen!$I$3), Listen!$I$5, IF(OR(B1645=Listen!$I$6, B1645=Listen!$I$4), Listen!$I$6, Listen!$I$7))</f>
        <v>S_II</v>
      </c>
      <c r="C1659" s="9"/>
      <c r="D1659" s="28" t="s">
        <v>36</v>
      </c>
      <c r="E1659" s="20" t="s">
        <v>38</v>
      </c>
      <c r="F1659" s="137" t="s">
        <v>621</v>
      </c>
    </row>
    <row r="1660" spans="1:7" ht="15.75" hidden="1" thickBot="1" x14ac:dyDescent="0.3">
      <c r="A1660" s="42" t="str">
        <f t="shared" si="82"/>
        <v>S_II</v>
      </c>
      <c r="B1660" s="46" t="str">
        <f>IF(OR(B1646=Listen!$I$5,B1646=Listen!$I$3), Listen!$I$5, IF(OR(B1646=Listen!$I$6, B1646=Listen!$I$4), Listen!$I$6, Listen!$I$7))</f>
        <v>S_II</v>
      </c>
      <c r="C1660" s="9"/>
      <c r="D1660" s="28" t="s">
        <v>36</v>
      </c>
      <c r="E1660" s="17" t="s">
        <v>39</v>
      </c>
      <c r="F1660" s="137" t="s">
        <v>621</v>
      </c>
    </row>
    <row r="1661" spans="1:7" ht="51.75" hidden="1" thickBot="1" x14ac:dyDescent="0.3">
      <c r="A1661" s="42" t="str">
        <f t="shared" si="82"/>
        <v>S_II</v>
      </c>
      <c r="B1661" s="43" t="str">
        <f>B1644</f>
        <v>S_II</v>
      </c>
      <c r="C1661" s="9"/>
      <c r="D1661" s="22" t="s">
        <v>622</v>
      </c>
      <c r="E1661" s="6"/>
      <c r="F1661" s="10"/>
    </row>
    <row r="1662" spans="1:7" ht="15.75" hidden="1" thickBot="1" x14ac:dyDescent="0.3">
      <c r="A1662" s="113" t="str">
        <f t="shared" si="82"/>
        <v>S_II</v>
      </c>
      <c r="B1662" s="114" t="str">
        <f>B1644</f>
        <v>S_II</v>
      </c>
      <c r="C1662" s="115"/>
      <c r="D1662" s="30"/>
      <c r="E1662" s="30"/>
      <c r="F1662" s="30"/>
      <c r="G1662" s="30"/>
    </row>
    <row r="1663" spans="1:7" ht="16.5" hidden="1" thickBot="1" x14ac:dyDescent="0.3">
      <c r="A1663" s="42" t="str">
        <f t="shared" si="82"/>
        <v>S_II</v>
      </c>
      <c r="B1663" s="56" t="str">
        <f>IF(B1664&lt;&gt;B1666, IF(AND(B1664&lt;&gt;Listen!I1647,B1666&lt;&gt;Listen!$I$7), CONCATENATE(B1664, "; ", B1666), IF(B1664=Listen!$I$7, B1666, B1664)), B1664)</f>
        <v>nicht anzeigen</v>
      </c>
      <c r="C1663" s="58" t="str">
        <f>CONCATENATE(C1642,".",2)</f>
        <v>25.2</v>
      </c>
      <c r="D1663" s="58"/>
      <c r="E1663" s="18" t="s">
        <v>605</v>
      </c>
      <c r="F1663" s="36"/>
    </row>
    <row r="1664" spans="1:7" ht="15.75" hidden="1" thickBot="1" x14ac:dyDescent="0.3">
      <c r="A1664" s="42" t="str">
        <f t="shared" si="82"/>
        <v>S_II</v>
      </c>
      <c r="B1664" s="54" t="s">
        <v>215</v>
      </c>
      <c r="C1664" s="58" t="str">
        <f>CONCATENATE(C1642,".",2,".",1)</f>
        <v>25.2.1</v>
      </c>
      <c r="D1664" s="58"/>
      <c r="E1664" s="15" t="s">
        <v>606</v>
      </c>
      <c r="F1664" s="136" t="s">
        <v>44</v>
      </c>
    </row>
    <row r="1665" spans="1:7" ht="15.75" hidden="1" thickBot="1" x14ac:dyDescent="0.3">
      <c r="A1665" s="42" t="str">
        <f t="shared" si="82"/>
        <v>S_II</v>
      </c>
      <c r="B1665" s="51" t="str">
        <f>B1664</f>
        <v>nicht anzeigen</v>
      </c>
      <c r="C1665" s="58" t="str">
        <f>CONCATENATE(C1642,".",2,".",2)</f>
        <v>25.2.2</v>
      </c>
      <c r="D1665" s="58"/>
      <c r="E1665" s="15" t="s">
        <v>607</v>
      </c>
      <c r="F1665" s="136" t="s">
        <v>44</v>
      </c>
    </row>
    <row r="1666" spans="1:7" ht="15.75" hidden="1" thickBot="1" x14ac:dyDescent="0.3">
      <c r="A1666" s="42" t="str">
        <f t="shared" si="82"/>
        <v>S_II</v>
      </c>
      <c r="B1666" s="55" t="str">
        <f>IF(ISERROR(FIND(Listen!$I$2,A1642)),Listen!$I$7,IF(ISERROR(FIND(Listen!$I$2,B1664)),Listen!$I$2,Listen!$I$7))</f>
        <v>nicht anzeigen</v>
      </c>
      <c r="C1666" s="58" t="str">
        <f>CONCATENATE(C1642,".",2,".",3)</f>
        <v>25.2.3</v>
      </c>
      <c r="D1666" s="58"/>
      <c r="E1666" s="15" t="s">
        <v>612</v>
      </c>
      <c r="F1666" s="136" t="s">
        <v>44</v>
      </c>
    </row>
    <row r="1667" spans="1:7" ht="51.75" hidden="1" thickBot="1" x14ac:dyDescent="0.3">
      <c r="A1667" s="42" t="str">
        <f t="shared" si="82"/>
        <v>S_II</v>
      </c>
      <c r="B1667" s="47" t="str">
        <f>B1663</f>
        <v>nicht anzeigen</v>
      </c>
      <c r="C1667" s="9"/>
      <c r="D1667" s="23" t="s">
        <v>316</v>
      </c>
      <c r="E1667" s="7"/>
    </row>
    <row r="1668" spans="1:7" ht="15.75" hidden="1" thickBot="1" x14ac:dyDescent="0.3">
      <c r="A1668" s="113" t="str">
        <f t="shared" si="82"/>
        <v>S_II</v>
      </c>
      <c r="B1668" s="123" t="str">
        <f>B1663</f>
        <v>nicht anzeigen</v>
      </c>
      <c r="C1668" s="115"/>
      <c r="D1668" s="30"/>
      <c r="E1668" s="124"/>
      <c r="F1668" s="30"/>
      <c r="G1668" s="30"/>
    </row>
    <row r="1669" spans="1:7" ht="80.25" hidden="1" thickBot="1" x14ac:dyDescent="0.3">
      <c r="A1669" s="42" t="str">
        <f>A1668</f>
        <v>S_II</v>
      </c>
      <c r="B1669" s="49" t="s">
        <v>215</v>
      </c>
      <c r="C1669" s="58" t="str">
        <f>CONCATENATE(C1642,".",3,)</f>
        <v>25.3</v>
      </c>
      <c r="D1669" s="58"/>
      <c r="E1669" s="122" t="s">
        <v>688</v>
      </c>
      <c r="F1669" s="73"/>
      <c r="G1669" s="14" t="str">
        <f>CONCATENATE(COUNTIF(G1671:G1680,Listen!$C$3)+COUNTIF(G1671:G1680,Listen!$C$4)+COUNTIF(G1671:G1680,Listen!$C$5)," bewertete Maßnahmen")</f>
        <v>0 bewertete Maßnahmen</v>
      </c>
    </row>
    <row r="1670" spans="1:7" ht="28.5" hidden="1" thickBot="1" x14ac:dyDescent="0.3">
      <c r="A1670" s="42" t="str">
        <f t="shared" si="82"/>
        <v>S_II</v>
      </c>
      <c r="B1670" s="45" t="str">
        <f t="shared" si="82"/>
        <v>nicht anzeigen</v>
      </c>
      <c r="C1670" s="9"/>
      <c r="D1670" s="58"/>
      <c r="E1670" s="25" t="s">
        <v>55</v>
      </c>
      <c r="F1670" s="25" t="s">
        <v>528</v>
      </c>
      <c r="G1670" s="118" t="s">
        <v>609</v>
      </c>
    </row>
    <row r="1671" spans="1:7" ht="24.75" hidden="1" thickBot="1" x14ac:dyDescent="0.3">
      <c r="A1671" s="42" t="str">
        <f>A1670</f>
        <v>S_II</v>
      </c>
      <c r="B1671" s="45" t="str">
        <f>B1670</f>
        <v>nicht anzeigen</v>
      </c>
      <c r="C1671" s="111"/>
      <c r="D1671" s="121" t="s">
        <v>594</v>
      </c>
      <c r="E1671" s="7" t="s">
        <v>604</v>
      </c>
      <c r="F1671" s="135" t="s">
        <v>44</v>
      </c>
      <c r="G1671" s="135" t="s">
        <v>44</v>
      </c>
    </row>
    <row r="1672" spans="1:7" ht="24.75" hidden="1" thickBot="1" x14ac:dyDescent="0.3">
      <c r="A1672" s="42" t="str">
        <f t="shared" ref="A1672:B1681" si="83">A1671</f>
        <v>S_II</v>
      </c>
      <c r="B1672" s="45" t="str">
        <f t="shared" si="83"/>
        <v>nicht anzeigen</v>
      </c>
      <c r="C1672" s="111"/>
      <c r="D1672" s="121" t="s">
        <v>594</v>
      </c>
      <c r="E1672" s="7" t="s">
        <v>603</v>
      </c>
      <c r="F1672" s="135"/>
      <c r="G1672" s="135"/>
    </row>
    <row r="1673" spans="1:7" ht="15.75" hidden="1" thickBot="1" x14ac:dyDescent="0.3">
      <c r="A1673" s="42" t="str">
        <f t="shared" si="83"/>
        <v>S_II</v>
      </c>
      <c r="B1673" s="45" t="str">
        <f t="shared" si="83"/>
        <v>nicht anzeigen</v>
      </c>
      <c r="C1673" s="8"/>
      <c r="D1673" s="58"/>
      <c r="E1673" s="7"/>
      <c r="F1673" s="135"/>
      <c r="G1673" s="135"/>
    </row>
    <row r="1674" spans="1:7" ht="15.75" hidden="1" thickBot="1" x14ac:dyDescent="0.3">
      <c r="A1674" s="42" t="str">
        <f t="shared" si="83"/>
        <v>S_II</v>
      </c>
      <c r="B1674" s="45" t="str">
        <f t="shared" si="83"/>
        <v>nicht anzeigen</v>
      </c>
      <c r="C1674" s="8"/>
      <c r="D1674" s="58"/>
      <c r="E1674" s="7"/>
      <c r="F1674" s="135"/>
      <c r="G1674" s="135"/>
    </row>
    <row r="1675" spans="1:7" ht="15.75" hidden="1" thickBot="1" x14ac:dyDescent="0.3">
      <c r="A1675" s="42" t="str">
        <f t="shared" si="83"/>
        <v>S_II</v>
      </c>
      <c r="B1675" s="45" t="str">
        <f t="shared" si="83"/>
        <v>nicht anzeigen</v>
      </c>
      <c r="C1675" s="8"/>
      <c r="D1675" s="58"/>
      <c r="E1675" s="7"/>
      <c r="F1675" s="135"/>
      <c r="G1675" s="135"/>
    </row>
    <row r="1676" spans="1:7" ht="15.75" hidden="1" thickBot="1" x14ac:dyDescent="0.3">
      <c r="A1676" s="42" t="str">
        <f t="shared" si="83"/>
        <v>S_II</v>
      </c>
      <c r="B1676" s="45" t="str">
        <f t="shared" si="83"/>
        <v>nicht anzeigen</v>
      </c>
      <c r="C1676" s="8"/>
      <c r="D1676" s="58"/>
      <c r="E1676" s="7"/>
      <c r="F1676" s="135"/>
      <c r="G1676" s="135"/>
    </row>
    <row r="1677" spans="1:7" ht="15.75" hidden="1" thickBot="1" x14ac:dyDescent="0.3">
      <c r="A1677" s="42" t="str">
        <f t="shared" si="83"/>
        <v>S_II</v>
      </c>
      <c r="B1677" s="45" t="str">
        <f t="shared" si="83"/>
        <v>nicht anzeigen</v>
      </c>
      <c r="C1677" s="8"/>
      <c r="D1677" s="58"/>
      <c r="E1677" s="7"/>
      <c r="F1677" s="135"/>
      <c r="G1677" s="135"/>
    </row>
    <row r="1678" spans="1:7" ht="15.75" hidden="1" thickBot="1" x14ac:dyDescent="0.3">
      <c r="A1678" s="42" t="str">
        <f t="shared" si="83"/>
        <v>S_II</v>
      </c>
      <c r="B1678" s="45" t="str">
        <f t="shared" si="83"/>
        <v>nicht anzeigen</v>
      </c>
      <c r="C1678" s="8"/>
      <c r="D1678" s="58"/>
      <c r="E1678" s="7"/>
      <c r="F1678" s="135"/>
      <c r="G1678" s="135"/>
    </row>
    <row r="1679" spans="1:7" ht="15.75" hidden="1" thickBot="1" x14ac:dyDescent="0.3">
      <c r="A1679" s="42" t="str">
        <f t="shared" si="83"/>
        <v>S_II</v>
      </c>
      <c r="B1679" s="45" t="str">
        <f t="shared" si="83"/>
        <v>nicht anzeigen</v>
      </c>
      <c r="C1679" s="8"/>
      <c r="D1679" s="58"/>
      <c r="E1679" s="7"/>
      <c r="F1679" s="135"/>
      <c r="G1679" s="135"/>
    </row>
    <row r="1680" spans="1:7" ht="15.75" hidden="1" thickBot="1" x14ac:dyDescent="0.3">
      <c r="A1680" s="42" t="str">
        <f t="shared" si="83"/>
        <v>S_II</v>
      </c>
      <c r="B1680" s="45" t="str">
        <f t="shared" si="83"/>
        <v>nicht anzeigen</v>
      </c>
      <c r="C1680" s="8"/>
      <c r="D1680" s="58"/>
      <c r="E1680" s="7"/>
      <c r="F1680" s="135"/>
      <c r="G1680" s="135"/>
    </row>
    <row r="1681" spans="1:7" ht="15.75" hidden="1" thickBot="1" x14ac:dyDescent="0.3">
      <c r="A1681" s="42" t="str">
        <f t="shared" si="83"/>
        <v>S_II</v>
      </c>
      <c r="B1681" s="44" t="str">
        <f>A1642</f>
        <v>S_II</v>
      </c>
      <c r="C1681" s="9"/>
      <c r="D1681" s="10"/>
      <c r="E1681" s="10"/>
      <c r="F1681" s="10"/>
    </row>
    <row r="1682" spans="1:7" ht="21.75" hidden="1" thickBot="1" x14ac:dyDescent="0.3">
      <c r="A1682" s="50" t="s">
        <v>201</v>
      </c>
      <c r="B1682" s="42" t="str">
        <f>A1682</f>
        <v>S_II</v>
      </c>
      <c r="C1682" s="57">
        <v>34</v>
      </c>
      <c r="D1682" s="169" t="s">
        <v>422</v>
      </c>
      <c r="E1682" s="168"/>
      <c r="F1682" s="168"/>
      <c r="G1682" s="89"/>
    </row>
    <row r="1683" spans="1:7" ht="17.25" hidden="1" thickTop="1" thickBot="1" x14ac:dyDescent="0.3">
      <c r="A1683" s="113" t="str">
        <f>A1682</f>
        <v>S_II</v>
      </c>
      <c r="B1683" s="42" t="str">
        <f>B1682</f>
        <v>S_II</v>
      </c>
      <c r="C1683" s="9"/>
      <c r="D1683" s="11"/>
      <c r="E1683" s="12"/>
      <c r="F1683" s="12"/>
      <c r="G1683" s="19" t="s">
        <v>51</v>
      </c>
    </row>
    <row r="1684" spans="1:7" ht="63.75" hidden="1" thickBot="1" x14ac:dyDescent="0.3">
      <c r="A1684" s="42" t="str">
        <f t="shared" ref="A1684:B1710" si="84">A1683</f>
        <v>S_II</v>
      </c>
      <c r="B1684" s="48" t="s">
        <v>201</v>
      </c>
      <c r="C1684" s="58" t="str">
        <f>CONCATENATE(C1682,".",1)</f>
        <v>34.1</v>
      </c>
      <c r="D1684" s="58"/>
      <c r="E1684" s="18" t="s">
        <v>629</v>
      </c>
      <c r="F1684" s="117" t="str">
        <f>CONCATENATE(ROUND(F1697/1680,2)," VBÄ")</f>
        <v>0 VBÄ</v>
      </c>
      <c r="G1684" s="14"/>
    </row>
    <row r="1685" spans="1:7" ht="15.75" hidden="1" thickBot="1" x14ac:dyDescent="0.3">
      <c r="A1685" s="42" t="str">
        <f t="shared" si="84"/>
        <v>S_II</v>
      </c>
      <c r="B1685" s="43" t="str">
        <f>IF(E1685="",Listen!$I$7,B1684)</f>
        <v>S_II</v>
      </c>
      <c r="C1685" s="8"/>
      <c r="D1685" s="59"/>
      <c r="E1685" s="166" t="s">
        <v>24</v>
      </c>
      <c r="F1685" s="167" t="s">
        <v>596</v>
      </c>
      <c r="G1685" s="32"/>
    </row>
    <row r="1686" spans="1:7" ht="15.75" hidden="1" thickBot="1" x14ac:dyDescent="0.3">
      <c r="A1686" s="113" t="str">
        <f t="shared" si="84"/>
        <v>S_II</v>
      </c>
      <c r="B1686" s="114" t="str">
        <f>IF(E1686="",Listen!$I$7,B1685)</f>
        <v>S_II</v>
      </c>
      <c r="C1686" s="115"/>
      <c r="D1686" s="134"/>
      <c r="E1686" s="112" t="s">
        <v>598</v>
      </c>
      <c r="F1686" s="117" t="s">
        <v>597</v>
      </c>
      <c r="G1686" s="119"/>
    </row>
    <row r="1687" spans="1:7" ht="15.75" hidden="1" thickBot="1" x14ac:dyDescent="0.3">
      <c r="A1687" s="42" t="str">
        <f t="shared" si="84"/>
        <v>S_II</v>
      </c>
      <c r="B1687" s="43" t="s">
        <v>201</v>
      </c>
      <c r="C1687" s="60" t="str">
        <f>CONCATENATE(C1684,".",1)</f>
        <v>34.1.1</v>
      </c>
      <c r="D1687" s="180">
        <v>1</v>
      </c>
      <c r="E1687" s="15" t="s">
        <v>240</v>
      </c>
      <c r="F1687" s="100" t="s">
        <v>620</v>
      </c>
      <c r="G1687" s="120" t="s">
        <v>29</v>
      </c>
    </row>
    <row r="1688" spans="1:7" ht="15.75" hidden="1" thickBot="1" x14ac:dyDescent="0.3">
      <c r="A1688" s="42" t="str">
        <f t="shared" si="84"/>
        <v>S_II</v>
      </c>
      <c r="B1688" s="43" t="s">
        <v>201</v>
      </c>
      <c r="C1688" s="60" t="str">
        <f>CONCATENATE(C1684,".",2)</f>
        <v>34.1.2</v>
      </c>
      <c r="D1688" s="180">
        <v>2</v>
      </c>
      <c r="E1688" s="16" t="s">
        <v>468</v>
      </c>
      <c r="F1688" s="100" t="s">
        <v>620</v>
      </c>
      <c r="G1688" s="120" t="s">
        <v>202</v>
      </c>
    </row>
    <row r="1689" spans="1:7" ht="15.75" hidden="1" thickBot="1" x14ac:dyDescent="0.3">
      <c r="A1689" s="42" t="str">
        <f t="shared" si="84"/>
        <v>S_II</v>
      </c>
      <c r="B1689" s="43" t="s">
        <v>201</v>
      </c>
      <c r="C1689" s="60" t="str">
        <f>CONCATENATE(C1684,".",3)</f>
        <v>34.1.3</v>
      </c>
      <c r="D1689" s="180">
        <v>3</v>
      </c>
      <c r="E1689" s="15" t="s">
        <v>469</v>
      </c>
      <c r="F1689" s="100" t="s">
        <v>620</v>
      </c>
      <c r="G1689" s="120" t="s">
        <v>29</v>
      </c>
    </row>
    <row r="1690" spans="1:7" ht="15.75" hidden="1" thickBot="1" x14ac:dyDescent="0.3">
      <c r="A1690" s="42" t="str">
        <f t="shared" si="84"/>
        <v>S_II</v>
      </c>
      <c r="B1690" s="43" t="s">
        <v>201</v>
      </c>
      <c r="C1690" s="60" t="str">
        <f>CONCATENATE(C1684,".",4)</f>
        <v>34.1.4</v>
      </c>
      <c r="D1690" s="180">
        <v>4</v>
      </c>
      <c r="E1690" s="15" t="s">
        <v>241</v>
      </c>
      <c r="F1690" s="100" t="s">
        <v>620</v>
      </c>
      <c r="G1690" s="120" t="s">
        <v>29</v>
      </c>
    </row>
    <row r="1691" spans="1:7" ht="15.75" hidden="1" thickBot="1" x14ac:dyDescent="0.3">
      <c r="A1691" s="42" t="str">
        <f t="shared" si="84"/>
        <v>S_II</v>
      </c>
      <c r="B1691" s="43" t="s">
        <v>201</v>
      </c>
      <c r="C1691" s="60" t="str">
        <f>CONCATENATE(C1684,".",5)</f>
        <v>34.1.5</v>
      </c>
      <c r="D1691" s="180">
        <v>5</v>
      </c>
      <c r="E1691" s="15" t="s">
        <v>658</v>
      </c>
      <c r="F1691" s="100" t="s">
        <v>620</v>
      </c>
      <c r="G1691" s="120" t="s">
        <v>202</v>
      </c>
    </row>
    <row r="1692" spans="1:7" ht="15.75" hidden="1" thickBot="1" x14ac:dyDescent="0.3">
      <c r="A1692" s="42" t="str">
        <f t="shared" si="84"/>
        <v>S_II</v>
      </c>
      <c r="B1692" s="43" t="s">
        <v>201</v>
      </c>
      <c r="C1692" s="60" t="str">
        <f>CONCATENATE(C1684,".",6)</f>
        <v>34.1.6</v>
      </c>
      <c r="D1692" s="180">
        <v>6</v>
      </c>
      <c r="E1692" s="15" t="s">
        <v>659</v>
      </c>
      <c r="F1692" s="100" t="s">
        <v>620</v>
      </c>
      <c r="G1692" s="120" t="s">
        <v>29</v>
      </c>
    </row>
    <row r="1693" spans="1:7" ht="15.75" hidden="1" thickBot="1" x14ac:dyDescent="0.3">
      <c r="A1693" s="42" t="str">
        <f t="shared" si="84"/>
        <v>S_II</v>
      </c>
      <c r="B1693" s="43" t="s">
        <v>215</v>
      </c>
      <c r="C1693" s="60" t="str">
        <f>CONCATENATE(C1684,".",7)</f>
        <v>34.1.7</v>
      </c>
      <c r="D1693" s="180">
        <v>7</v>
      </c>
      <c r="E1693" s="15"/>
      <c r="F1693" s="100" t="s">
        <v>620</v>
      </c>
      <c r="G1693" s="120"/>
    </row>
    <row r="1694" spans="1:7" ht="15.75" hidden="1" thickBot="1" x14ac:dyDescent="0.3">
      <c r="A1694" s="42" t="str">
        <f t="shared" si="84"/>
        <v>S_II</v>
      </c>
      <c r="B1694" s="43" t="s">
        <v>215</v>
      </c>
      <c r="C1694" s="60" t="str">
        <f>CONCATENATE(C1684,".",8)</f>
        <v>34.1.8</v>
      </c>
      <c r="D1694" s="180">
        <v>8</v>
      </c>
      <c r="E1694" s="15"/>
      <c r="F1694" s="100" t="s">
        <v>620</v>
      </c>
      <c r="G1694" s="120"/>
    </row>
    <row r="1695" spans="1:7" ht="15.75" hidden="1" thickBot="1" x14ac:dyDescent="0.3">
      <c r="A1695" s="42" t="str">
        <f>A1694</f>
        <v>S_II</v>
      </c>
      <c r="B1695" s="43" t="s">
        <v>215</v>
      </c>
      <c r="C1695" s="60" t="str">
        <f>CONCATENATE(C1684,".",9)</f>
        <v>34.1.9</v>
      </c>
      <c r="D1695" s="180">
        <v>9</v>
      </c>
      <c r="E1695" s="15"/>
      <c r="F1695" s="100" t="s">
        <v>620</v>
      </c>
      <c r="G1695" s="120"/>
    </row>
    <row r="1696" spans="1:7" ht="15.75" hidden="1" thickBot="1" x14ac:dyDescent="0.3">
      <c r="A1696" s="42" t="str">
        <f t="shared" si="84"/>
        <v>S_II</v>
      </c>
      <c r="B1696" s="43" t="s">
        <v>215</v>
      </c>
      <c r="C1696" s="60" t="str">
        <f>CONCATENATE(C1684,".",10)</f>
        <v>34.1.10</v>
      </c>
      <c r="D1696" s="180">
        <v>10</v>
      </c>
      <c r="E1696" s="33"/>
      <c r="F1696" s="100" t="s">
        <v>620</v>
      </c>
      <c r="G1696" s="120"/>
    </row>
    <row r="1697" spans="1:7" ht="15.75" hidden="1" thickBot="1" x14ac:dyDescent="0.3">
      <c r="A1697" s="113" t="str">
        <f t="shared" si="84"/>
        <v>S_II</v>
      </c>
      <c r="B1697" s="114" t="str">
        <f>B1684</f>
        <v>S_II</v>
      </c>
      <c r="C1697" s="115"/>
      <c r="D1697" s="29"/>
      <c r="E1697" s="125" t="s">
        <v>523</v>
      </c>
      <c r="F1697" s="126">
        <f>SUM(F1687:F1696)</f>
        <v>0</v>
      </c>
      <c r="G1697" s="30"/>
    </row>
    <row r="1698" spans="1:7" ht="15.75" hidden="1" thickBot="1" x14ac:dyDescent="0.3">
      <c r="A1698" s="42" t="str">
        <f t="shared" si="84"/>
        <v>S_II</v>
      </c>
      <c r="B1698" s="46" t="str">
        <f>IF(OR(B1684=Listen!$I$5,B1684=Listen!$I$3), Listen!$I$5, IF(OR(B1684=Listen!$I$6, B1684=Listen!$I$4), Listen!$I$6, Listen!$I$7))</f>
        <v>S_II</v>
      </c>
      <c r="C1698" s="9"/>
      <c r="D1698" s="30"/>
      <c r="E1698" s="164" t="s">
        <v>35</v>
      </c>
      <c r="F1698" s="165" t="s">
        <v>49</v>
      </c>
    </row>
    <row r="1699" spans="1:7" ht="15.75" hidden="1" thickBot="1" x14ac:dyDescent="0.3">
      <c r="A1699" s="42" t="str">
        <f t="shared" si="84"/>
        <v>S_II</v>
      </c>
      <c r="B1699" s="46" t="str">
        <f>IF(OR(B1685=Listen!$I$5,B1685=Listen!$I$3), Listen!$I$5, IF(OR(B1685=Listen!$I$6, B1685=Listen!$I$4), Listen!$I$6, Listen!$I$7))</f>
        <v>S_II</v>
      </c>
      <c r="C1699" s="9"/>
      <c r="D1699" s="28" t="s">
        <v>36</v>
      </c>
      <c r="E1699" s="20" t="s">
        <v>38</v>
      </c>
      <c r="F1699" s="137" t="s">
        <v>621</v>
      </c>
    </row>
    <row r="1700" spans="1:7" ht="15.75" hidden="1" thickBot="1" x14ac:dyDescent="0.3">
      <c r="A1700" s="42" t="str">
        <f t="shared" si="84"/>
        <v>S_II</v>
      </c>
      <c r="B1700" s="46" t="str">
        <f>IF(OR(B1686=Listen!$I$5,B1686=Listen!$I$3), Listen!$I$5, IF(OR(B1686=Listen!$I$6, B1686=Listen!$I$4), Listen!$I$6, Listen!$I$7))</f>
        <v>S_II</v>
      </c>
      <c r="C1700" s="9"/>
      <c r="D1700" s="28" t="s">
        <v>36</v>
      </c>
      <c r="E1700" s="17" t="s">
        <v>39</v>
      </c>
      <c r="F1700" s="137" t="s">
        <v>621</v>
      </c>
    </row>
    <row r="1701" spans="1:7" ht="51.75" hidden="1" thickBot="1" x14ac:dyDescent="0.3">
      <c r="A1701" s="42" t="str">
        <f t="shared" si="84"/>
        <v>S_II</v>
      </c>
      <c r="B1701" s="43" t="str">
        <f>B1684</f>
        <v>S_II</v>
      </c>
      <c r="C1701" s="9"/>
      <c r="D1701" s="22" t="s">
        <v>622</v>
      </c>
      <c r="E1701" s="6"/>
      <c r="F1701" s="10"/>
    </row>
    <row r="1702" spans="1:7" ht="15.75" hidden="1" thickBot="1" x14ac:dyDescent="0.3">
      <c r="A1702" s="113" t="str">
        <f t="shared" si="84"/>
        <v>S_II</v>
      </c>
      <c r="B1702" s="114" t="str">
        <f>B1684</f>
        <v>S_II</v>
      </c>
      <c r="C1702" s="115"/>
      <c r="D1702" s="30"/>
      <c r="E1702" s="30"/>
      <c r="F1702" s="30"/>
      <c r="G1702" s="30"/>
    </row>
    <row r="1703" spans="1:7" ht="16.5" hidden="1" thickBot="1" x14ac:dyDescent="0.3">
      <c r="A1703" s="42" t="str">
        <f t="shared" si="84"/>
        <v>S_II</v>
      </c>
      <c r="B1703" s="56" t="str">
        <f>IF(B1704&lt;&gt;B1706, IF(AND(B1704&lt;&gt;Listen!I1687,B1706&lt;&gt;Listen!$I$7), CONCATENATE(B1704, "; ", B1706), IF(B1704=Listen!$I$7, B1706, B1704)), B1704)</f>
        <v>nicht anzeigen</v>
      </c>
      <c r="C1703" s="58" t="str">
        <f>CONCATENATE(C1682,".",2)</f>
        <v>34.2</v>
      </c>
      <c r="D1703" s="58"/>
      <c r="E1703" s="18" t="s">
        <v>605</v>
      </c>
      <c r="F1703" s="36"/>
    </row>
    <row r="1704" spans="1:7" ht="15.75" hidden="1" thickBot="1" x14ac:dyDescent="0.3">
      <c r="A1704" s="42" t="str">
        <f t="shared" si="84"/>
        <v>S_II</v>
      </c>
      <c r="B1704" s="54" t="s">
        <v>215</v>
      </c>
      <c r="C1704" s="58" t="str">
        <f>CONCATENATE(C1682,".",2,".",1)</f>
        <v>34.2.1</v>
      </c>
      <c r="D1704" s="58"/>
      <c r="E1704" s="15" t="s">
        <v>606</v>
      </c>
      <c r="F1704" s="136" t="s">
        <v>44</v>
      </c>
    </row>
    <row r="1705" spans="1:7" ht="15.75" hidden="1" thickBot="1" x14ac:dyDescent="0.3">
      <c r="A1705" s="42" t="str">
        <f t="shared" si="84"/>
        <v>S_II</v>
      </c>
      <c r="B1705" s="51" t="str">
        <f>B1704</f>
        <v>nicht anzeigen</v>
      </c>
      <c r="C1705" s="58" t="str">
        <f>CONCATENATE(C1682,".",2,".",2)</f>
        <v>34.2.2</v>
      </c>
      <c r="D1705" s="58"/>
      <c r="E1705" s="15" t="s">
        <v>607</v>
      </c>
      <c r="F1705" s="136" t="s">
        <v>44</v>
      </c>
    </row>
    <row r="1706" spans="1:7" ht="15.75" hidden="1" thickBot="1" x14ac:dyDescent="0.3">
      <c r="A1706" s="42" t="str">
        <f t="shared" si="84"/>
        <v>S_II</v>
      </c>
      <c r="B1706" s="55" t="str">
        <f>IF(ISERROR(FIND(Listen!$I$2,A1682)),Listen!$I$7,IF(ISERROR(FIND(Listen!$I$2,B1704)),Listen!$I$2,Listen!$I$7))</f>
        <v>nicht anzeigen</v>
      </c>
      <c r="C1706" s="58" t="str">
        <f>CONCATENATE(C1682,".",2,".",3)</f>
        <v>34.2.3</v>
      </c>
      <c r="D1706" s="58"/>
      <c r="E1706" s="15" t="s">
        <v>612</v>
      </c>
      <c r="F1706" s="136" t="s">
        <v>44</v>
      </c>
    </row>
    <row r="1707" spans="1:7" ht="51.75" hidden="1" thickBot="1" x14ac:dyDescent="0.3">
      <c r="A1707" s="42" t="str">
        <f t="shared" si="84"/>
        <v>S_II</v>
      </c>
      <c r="B1707" s="47" t="str">
        <f>B1703</f>
        <v>nicht anzeigen</v>
      </c>
      <c r="C1707" s="9"/>
      <c r="D1707" s="23" t="s">
        <v>316</v>
      </c>
      <c r="E1707" s="7"/>
    </row>
    <row r="1708" spans="1:7" ht="15.75" hidden="1" thickBot="1" x14ac:dyDescent="0.3">
      <c r="A1708" s="113" t="str">
        <f t="shared" si="84"/>
        <v>S_II</v>
      </c>
      <c r="B1708" s="123" t="str">
        <f>B1703</f>
        <v>nicht anzeigen</v>
      </c>
      <c r="C1708" s="115"/>
      <c r="D1708" s="30"/>
      <c r="E1708" s="124"/>
      <c r="F1708" s="30"/>
      <c r="G1708" s="30"/>
    </row>
    <row r="1709" spans="1:7" ht="80.25" hidden="1" thickBot="1" x14ac:dyDescent="0.3">
      <c r="A1709" s="42" t="str">
        <f>A1708</f>
        <v>S_II</v>
      </c>
      <c r="B1709" s="49" t="s">
        <v>212</v>
      </c>
      <c r="C1709" s="58" t="str">
        <f>CONCATENATE(C1682,".",3,)</f>
        <v>34.3</v>
      </c>
      <c r="D1709" s="58"/>
      <c r="E1709" s="122" t="s">
        <v>688</v>
      </c>
      <c r="F1709" s="73"/>
      <c r="G1709" s="14" t="str">
        <f>CONCATENATE(COUNTIF(G1711:G1720,Listen!$C$3)+COUNTIF(G1711:G1720,Listen!$C$4)+COUNTIF(G1711:G1720,Listen!$C$5)," bewertete Maßnahmen")</f>
        <v>0 bewertete Maßnahmen</v>
      </c>
    </row>
    <row r="1710" spans="1:7" ht="28.5" hidden="1" thickBot="1" x14ac:dyDescent="0.3">
      <c r="A1710" s="42" t="str">
        <f t="shared" si="84"/>
        <v>S_II</v>
      </c>
      <c r="B1710" s="45" t="str">
        <f t="shared" si="84"/>
        <v>HHLO_alle</v>
      </c>
      <c r="C1710" s="9"/>
      <c r="D1710" s="58"/>
      <c r="E1710" s="25" t="s">
        <v>55</v>
      </c>
      <c r="F1710" s="25" t="s">
        <v>528</v>
      </c>
      <c r="G1710" s="118" t="s">
        <v>609</v>
      </c>
    </row>
    <row r="1711" spans="1:7" ht="24.75" hidden="1" thickBot="1" x14ac:dyDescent="0.3">
      <c r="A1711" s="42" t="str">
        <f>A1710</f>
        <v>S_II</v>
      </c>
      <c r="B1711" s="45" t="str">
        <f>B1710</f>
        <v>HHLO_alle</v>
      </c>
      <c r="C1711" s="111"/>
      <c r="D1711" s="121" t="s">
        <v>594</v>
      </c>
      <c r="E1711" s="7" t="s">
        <v>604</v>
      </c>
      <c r="F1711" s="135" t="s">
        <v>44</v>
      </c>
      <c r="G1711" s="135" t="s">
        <v>44</v>
      </c>
    </row>
    <row r="1712" spans="1:7" ht="24.75" hidden="1" thickBot="1" x14ac:dyDescent="0.3">
      <c r="A1712" s="42" t="str">
        <f t="shared" ref="A1712:B1721" si="85">A1711</f>
        <v>S_II</v>
      </c>
      <c r="B1712" s="45" t="str">
        <f t="shared" si="85"/>
        <v>HHLO_alle</v>
      </c>
      <c r="C1712" s="111"/>
      <c r="D1712" s="121" t="s">
        <v>594</v>
      </c>
      <c r="E1712" s="7" t="s">
        <v>603</v>
      </c>
      <c r="F1712" s="135"/>
      <c r="G1712" s="135"/>
    </row>
    <row r="1713" spans="1:7" ht="15.75" hidden="1" thickBot="1" x14ac:dyDescent="0.3">
      <c r="A1713" s="42" t="str">
        <f t="shared" si="85"/>
        <v>S_II</v>
      </c>
      <c r="B1713" s="45" t="str">
        <f t="shared" si="85"/>
        <v>HHLO_alle</v>
      </c>
      <c r="C1713" s="8"/>
      <c r="D1713" s="58"/>
      <c r="E1713" s="7"/>
      <c r="F1713" s="135"/>
      <c r="G1713" s="135"/>
    </row>
    <row r="1714" spans="1:7" ht="15.75" hidden="1" thickBot="1" x14ac:dyDescent="0.3">
      <c r="A1714" s="42" t="str">
        <f t="shared" si="85"/>
        <v>S_II</v>
      </c>
      <c r="B1714" s="45" t="str">
        <f t="shared" si="85"/>
        <v>HHLO_alle</v>
      </c>
      <c r="C1714" s="8"/>
      <c r="D1714" s="58"/>
      <c r="E1714" s="7"/>
      <c r="F1714" s="135"/>
      <c r="G1714" s="135"/>
    </row>
    <row r="1715" spans="1:7" ht="15.75" hidden="1" thickBot="1" x14ac:dyDescent="0.3">
      <c r="A1715" s="42" t="str">
        <f t="shared" si="85"/>
        <v>S_II</v>
      </c>
      <c r="B1715" s="45" t="str">
        <f t="shared" si="85"/>
        <v>HHLO_alle</v>
      </c>
      <c r="C1715" s="8"/>
      <c r="D1715" s="58"/>
      <c r="E1715" s="7"/>
      <c r="F1715" s="135"/>
      <c r="G1715" s="135"/>
    </row>
    <row r="1716" spans="1:7" ht="15.75" hidden="1" thickBot="1" x14ac:dyDescent="0.3">
      <c r="A1716" s="42" t="str">
        <f t="shared" si="85"/>
        <v>S_II</v>
      </c>
      <c r="B1716" s="45" t="str">
        <f t="shared" si="85"/>
        <v>HHLO_alle</v>
      </c>
      <c r="C1716" s="8"/>
      <c r="D1716" s="58"/>
      <c r="E1716" s="7"/>
      <c r="F1716" s="135"/>
      <c r="G1716" s="135"/>
    </row>
    <row r="1717" spans="1:7" ht="15.75" hidden="1" thickBot="1" x14ac:dyDescent="0.3">
      <c r="A1717" s="42" t="str">
        <f t="shared" si="85"/>
        <v>S_II</v>
      </c>
      <c r="B1717" s="45" t="str">
        <f t="shared" si="85"/>
        <v>HHLO_alle</v>
      </c>
      <c r="C1717" s="8"/>
      <c r="D1717" s="58"/>
      <c r="E1717" s="7"/>
      <c r="F1717" s="135"/>
      <c r="G1717" s="135"/>
    </row>
    <row r="1718" spans="1:7" ht="15.75" hidden="1" thickBot="1" x14ac:dyDescent="0.3">
      <c r="A1718" s="42" t="str">
        <f t="shared" si="85"/>
        <v>S_II</v>
      </c>
      <c r="B1718" s="45" t="str">
        <f t="shared" si="85"/>
        <v>HHLO_alle</v>
      </c>
      <c r="C1718" s="8"/>
      <c r="D1718" s="58"/>
      <c r="E1718" s="7"/>
      <c r="F1718" s="135"/>
      <c r="G1718" s="135"/>
    </row>
    <row r="1719" spans="1:7" ht="15.75" hidden="1" thickBot="1" x14ac:dyDescent="0.3">
      <c r="A1719" s="42" t="str">
        <f t="shared" si="85"/>
        <v>S_II</v>
      </c>
      <c r="B1719" s="45" t="str">
        <f t="shared" si="85"/>
        <v>HHLO_alle</v>
      </c>
      <c r="C1719" s="8"/>
      <c r="D1719" s="58"/>
      <c r="E1719" s="7"/>
      <c r="F1719" s="135"/>
      <c r="G1719" s="135"/>
    </row>
    <row r="1720" spans="1:7" ht="15.75" hidden="1" thickBot="1" x14ac:dyDescent="0.3">
      <c r="A1720" s="42" t="str">
        <f t="shared" si="85"/>
        <v>S_II</v>
      </c>
      <c r="B1720" s="45" t="str">
        <f t="shared" si="85"/>
        <v>HHLO_alle</v>
      </c>
      <c r="C1720" s="8"/>
      <c r="D1720" s="58"/>
      <c r="E1720" s="7"/>
      <c r="F1720" s="135"/>
      <c r="G1720" s="135"/>
    </row>
    <row r="1721" spans="1:7" ht="15.75" hidden="1" thickBot="1" x14ac:dyDescent="0.3">
      <c r="A1721" s="42" t="str">
        <f t="shared" si="85"/>
        <v>S_II</v>
      </c>
      <c r="B1721" s="44" t="str">
        <f>A1682</f>
        <v>S_II</v>
      </c>
      <c r="C1721" s="9"/>
      <c r="D1721" s="10"/>
      <c r="E1721" s="10"/>
      <c r="F1721" s="10"/>
    </row>
    <row r="1722" spans="1:7" ht="21.75" hidden="1" thickBot="1" x14ac:dyDescent="0.3">
      <c r="A1722" s="50" t="s">
        <v>201</v>
      </c>
      <c r="B1722" s="42" t="str">
        <f>A1722</f>
        <v>S_II</v>
      </c>
      <c r="C1722" s="57">
        <v>60</v>
      </c>
      <c r="D1722" s="169" t="s">
        <v>423</v>
      </c>
      <c r="E1722" s="168"/>
      <c r="F1722" s="168"/>
      <c r="G1722" s="89"/>
    </row>
    <row r="1723" spans="1:7" ht="17.25" hidden="1" thickTop="1" thickBot="1" x14ac:dyDescent="0.3">
      <c r="A1723" s="113" t="str">
        <f>A1722</f>
        <v>S_II</v>
      </c>
      <c r="B1723" s="42" t="str">
        <f>B1722</f>
        <v>S_II</v>
      </c>
      <c r="C1723" s="9"/>
      <c r="D1723" s="11"/>
      <c r="E1723" s="12"/>
      <c r="F1723" s="12"/>
      <c r="G1723" s="19" t="s">
        <v>51</v>
      </c>
    </row>
    <row r="1724" spans="1:7" ht="32.25" hidden="1" thickBot="1" x14ac:dyDescent="0.3">
      <c r="A1724" s="42" t="str">
        <f t="shared" ref="A1724:B1750" si="86">A1723</f>
        <v>S_II</v>
      </c>
      <c r="B1724" s="48" t="s">
        <v>201</v>
      </c>
      <c r="C1724" s="58" t="str">
        <f>CONCATENATE(C1722,".",1)</f>
        <v>60.1</v>
      </c>
      <c r="D1724" s="58"/>
      <c r="E1724" s="18" t="s">
        <v>623</v>
      </c>
      <c r="F1724" s="117" t="str">
        <f>CONCATENATE(ROUND(F1737/1680,2)," VBÄ")</f>
        <v>0 VBÄ</v>
      </c>
      <c r="G1724" s="14"/>
    </row>
    <row r="1725" spans="1:7" ht="15.75" hidden="1" thickBot="1" x14ac:dyDescent="0.3">
      <c r="A1725" s="42" t="str">
        <f t="shared" si="86"/>
        <v>S_II</v>
      </c>
      <c r="B1725" s="43" t="str">
        <f>IF(E1725="",Listen!$I$7,B1724)</f>
        <v>S_II</v>
      </c>
      <c r="C1725" s="8"/>
      <c r="D1725" s="59"/>
      <c r="E1725" s="166" t="s">
        <v>24</v>
      </c>
      <c r="F1725" s="167" t="s">
        <v>596</v>
      </c>
      <c r="G1725" s="32"/>
    </row>
    <row r="1726" spans="1:7" ht="15.75" hidden="1" thickBot="1" x14ac:dyDescent="0.3">
      <c r="A1726" s="113" t="str">
        <f t="shared" si="86"/>
        <v>S_II</v>
      </c>
      <c r="B1726" s="114" t="str">
        <f>IF(E1726="",Listen!$I$7,B1725)</f>
        <v>S_II</v>
      </c>
      <c r="C1726" s="115"/>
      <c r="D1726" s="134"/>
      <c r="E1726" s="112" t="s">
        <v>598</v>
      </c>
      <c r="F1726" s="117" t="s">
        <v>597</v>
      </c>
      <c r="G1726" s="119"/>
    </row>
    <row r="1727" spans="1:7" ht="15.75" hidden="1" thickBot="1" x14ac:dyDescent="0.3">
      <c r="A1727" s="42" t="str">
        <f t="shared" si="86"/>
        <v>S_II</v>
      </c>
      <c r="B1727" s="43" t="s">
        <v>201</v>
      </c>
      <c r="C1727" s="60" t="str">
        <f>CONCATENATE(C1724,".",1)</f>
        <v>60.1.1</v>
      </c>
      <c r="D1727" s="180">
        <v>1</v>
      </c>
      <c r="E1727" s="15" t="s">
        <v>305</v>
      </c>
      <c r="F1727" s="100" t="s">
        <v>620</v>
      </c>
      <c r="G1727" s="120" t="s">
        <v>202</v>
      </c>
    </row>
    <row r="1728" spans="1:7" ht="15.75" hidden="1" thickBot="1" x14ac:dyDescent="0.3">
      <c r="A1728" s="42" t="str">
        <f t="shared" si="86"/>
        <v>S_II</v>
      </c>
      <c r="B1728" s="43" t="s">
        <v>201</v>
      </c>
      <c r="C1728" s="60" t="str">
        <f>CONCATENATE(C1724,".",2)</f>
        <v>60.1.2</v>
      </c>
      <c r="D1728" s="180">
        <v>2</v>
      </c>
      <c r="E1728" s="16" t="s">
        <v>27</v>
      </c>
      <c r="F1728" s="100" t="s">
        <v>620</v>
      </c>
      <c r="G1728" s="120" t="s">
        <v>29</v>
      </c>
    </row>
    <row r="1729" spans="1:7" ht="15.75" hidden="1" thickBot="1" x14ac:dyDescent="0.3">
      <c r="A1729" s="42" t="str">
        <f t="shared" si="86"/>
        <v>S_II</v>
      </c>
      <c r="B1729" s="43" t="s">
        <v>201</v>
      </c>
      <c r="C1729" s="60" t="str">
        <f>CONCATENATE(C1724,".",3)</f>
        <v>60.1.3</v>
      </c>
      <c r="D1729" s="180">
        <v>3</v>
      </c>
      <c r="E1729" s="15" t="s">
        <v>25</v>
      </c>
      <c r="F1729" s="100" t="s">
        <v>620</v>
      </c>
      <c r="G1729" s="120" t="s">
        <v>29</v>
      </c>
    </row>
    <row r="1730" spans="1:7" ht="15.75" hidden="1" thickBot="1" x14ac:dyDescent="0.3">
      <c r="A1730" s="42" t="str">
        <f t="shared" si="86"/>
        <v>S_II</v>
      </c>
      <c r="B1730" s="43" t="s">
        <v>201</v>
      </c>
      <c r="C1730" s="60" t="str">
        <f>CONCATENATE(C1724,".",4)</f>
        <v>60.1.4</v>
      </c>
      <c r="D1730" s="180">
        <v>4</v>
      </c>
      <c r="E1730" s="15" t="s">
        <v>26</v>
      </c>
      <c r="F1730" s="100" t="s">
        <v>620</v>
      </c>
      <c r="G1730" s="120" t="s">
        <v>29</v>
      </c>
    </row>
    <row r="1731" spans="1:7" ht="15.75" hidden="1" thickBot="1" x14ac:dyDescent="0.3">
      <c r="A1731" s="42" t="str">
        <f t="shared" si="86"/>
        <v>S_II</v>
      </c>
      <c r="B1731" s="43" t="s">
        <v>201</v>
      </c>
      <c r="C1731" s="60" t="str">
        <f>CONCATENATE(C1724,".",5)</f>
        <v>60.1.5</v>
      </c>
      <c r="D1731" s="180">
        <v>5</v>
      </c>
      <c r="E1731" s="15" t="s">
        <v>658</v>
      </c>
      <c r="F1731" s="100" t="s">
        <v>620</v>
      </c>
      <c r="G1731" s="120" t="s">
        <v>202</v>
      </c>
    </row>
    <row r="1732" spans="1:7" ht="15.75" hidden="1" thickBot="1" x14ac:dyDescent="0.3">
      <c r="A1732" s="42" t="str">
        <f t="shared" si="86"/>
        <v>S_II</v>
      </c>
      <c r="B1732" s="43" t="s">
        <v>201</v>
      </c>
      <c r="C1732" s="60" t="str">
        <f>CONCATENATE(C1724,".",6)</f>
        <v>60.1.6</v>
      </c>
      <c r="D1732" s="180">
        <v>6</v>
      </c>
      <c r="E1732" s="15" t="s">
        <v>659</v>
      </c>
      <c r="F1732" s="100" t="s">
        <v>620</v>
      </c>
      <c r="G1732" s="120" t="s">
        <v>29</v>
      </c>
    </row>
    <row r="1733" spans="1:7" ht="15.75" hidden="1" thickBot="1" x14ac:dyDescent="0.3">
      <c r="A1733" s="42" t="str">
        <f t="shared" si="86"/>
        <v>S_II</v>
      </c>
      <c r="B1733" s="43" t="s">
        <v>201</v>
      </c>
      <c r="C1733" s="60" t="str">
        <f>CONCATENATE(C1724,".",7)</f>
        <v>60.1.7</v>
      </c>
      <c r="D1733" s="180">
        <v>7</v>
      </c>
      <c r="E1733" s="15" t="s">
        <v>673</v>
      </c>
      <c r="F1733" s="100" t="s">
        <v>620</v>
      </c>
      <c r="G1733" s="120" t="s">
        <v>202</v>
      </c>
    </row>
    <row r="1734" spans="1:7" ht="15.75" hidden="1" thickBot="1" x14ac:dyDescent="0.3">
      <c r="A1734" s="42" t="str">
        <f t="shared" si="86"/>
        <v>S_II</v>
      </c>
      <c r="B1734" s="43" t="s">
        <v>201</v>
      </c>
      <c r="C1734" s="60" t="str">
        <f>CONCATENATE(C1724,".",8)</f>
        <v>60.1.8</v>
      </c>
      <c r="D1734" s="180">
        <v>8</v>
      </c>
      <c r="E1734" s="15" t="s">
        <v>674</v>
      </c>
      <c r="F1734" s="100" t="s">
        <v>620</v>
      </c>
      <c r="G1734" s="120" t="s">
        <v>29</v>
      </c>
    </row>
    <row r="1735" spans="1:7" ht="15.75" hidden="1" thickBot="1" x14ac:dyDescent="0.3">
      <c r="A1735" s="42" t="str">
        <f>A1734</f>
        <v>S_II</v>
      </c>
      <c r="B1735" s="43" t="s">
        <v>215</v>
      </c>
      <c r="C1735" s="60" t="str">
        <f>CONCATENATE(C1724,".",9)</f>
        <v>60.1.9</v>
      </c>
      <c r="D1735" s="180">
        <v>9</v>
      </c>
      <c r="E1735" s="15"/>
      <c r="F1735" s="100" t="s">
        <v>620</v>
      </c>
      <c r="G1735" s="120"/>
    </row>
    <row r="1736" spans="1:7" ht="15.75" hidden="1" thickBot="1" x14ac:dyDescent="0.3">
      <c r="A1736" s="42" t="str">
        <f t="shared" si="86"/>
        <v>S_II</v>
      </c>
      <c r="B1736" s="43" t="s">
        <v>215</v>
      </c>
      <c r="C1736" s="60" t="str">
        <f>CONCATENATE(C1724,".",10)</f>
        <v>60.1.10</v>
      </c>
      <c r="D1736" s="180">
        <v>10</v>
      </c>
      <c r="E1736" s="33"/>
      <c r="F1736" s="100" t="s">
        <v>620</v>
      </c>
      <c r="G1736" s="120"/>
    </row>
    <row r="1737" spans="1:7" ht="15.75" hidden="1" thickBot="1" x14ac:dyDescent="0.3">
      <c r="A1737" s="113" t="str">
        <f t="shared" si="86"/>
        <v>S_II</v>
      </c>
      <c r="B1737" s="114" t="str">
        <f>B1724</f>
        <v>S_II</v>
      </c>
      <c r="C1737" s="115"/>
      <c r="D1737" s="29"/>
      <c r="E1737" s="125" t="s">
        <v>523</v>
      </c>
      <c r="F1737" s="126">
        <f>SUM(F1727:F1736)</f>
        <v>0</v>
      </c>
      <c r="G1737" s="30"/>
    </row>
    <row r="1738" spans="1:7" ht="15.75" hidden="1" thickBot="1" x14ac:dyDescent="0.3">
      <c r="A1738" s="42" t="str">
        <f t="shared" si="86"/>
        <v>S_II</v>
      </c>
      <c r="B1738" s="46" t="str">
        <f>IF(OR(B1724=Listen!$I$5,B1724=Listen!$I$3), Listen!$I$5, IF(OR(B1724=Listen!$I$6, B1724=Listen!$I$4), Listen!$I$6, Listen!$I$7))</f>
        <v>S_II</v>
      </c>
      <c r="C1738" s="9"/>
      <c r="D1738" s="30"/>
      <c r="E1738" s="164" t="s">
        <v>35</v>
      </c>
      <c r="F1738" s="165" t="s">
        <v>49</v>
      </c>
    </row>
    <row r="1739" spans="1:7" ht="15.75" hidden="1" thickBot="1" x14ac:dyDescent="0.3">
      <c r="A1739" s="42" t="str">
        <f t="shared" si="86"/>
        <v>S_II</v>
      </c>
      <c r="B1739" s="46" t="str">
        <f>IF(OR(B1725=Listen!$I$5,B1725=Listen!$I$3), Listen!$I$5, IF(OR(B1725=Listen!$I$6, B1725=Listen!$I$4), Listen!$I$6, Listen!$I$7))</f>
        <v>S_II</v>
      </c>
      <c r="C1739" s="9"/>
      <c r="D1739" s="28" t="s">
        <v>36</v>
      </c>
      <c r="E1739" s="20" t="s">
        <v>38</v>
      </c>
      <c r="F1739" s="137" t="s">
        <v>621</v>
      </c>
    </row>
    <row r="1740" spans="1:7" ht="15.75" hidden="1" thickBot="1" x14ac:dyDescent="0.3">
      <c r="A1740" s="42" t="str">
        <f t="shared" si="86"/>
        <v>S_II</v>
      </c>
      <c r="B1740" s="46" t="str">
        <f>IF(OR(B1726=Listen!$I$5,B1726=Listen!$I$3), Listen!$I$5, IF(OR(B1726=Listen!$I$6, B1726=Listen!$I$4), Listen!$I$6, Listen!$I$7))</f>
        <v>S_II</v>
      </c>
      <c r="C1740" s="9"/>
      <c r="D1740" s="28" t="s">
        <v>36</v>
      </c>
      <c r="E1740" s="17" t="s">
        <v>39</v>
      </c>
      <c r="F1740" s="137" t="s">
        <v>621</v>
      </c>
    </row>
    <row r="1741" spans="1:7" ht="51.75" hidden="1" thickBot="1" x14ac:dyDescent="0.3">
      <c r="A1741" s="42" t="str">
        <f t="shared" si="86"/>
        <v>S_II</v>
      </c>
      <c r="B1741" s="43" t="str">
        <f>B1724</f>
        <v>S_II</v>
      </c>
      <c r="C1741" s="9"/>
      <c r="D1741" s="22" t="s">
        <v>622</v>
      </c>
      <c r="E1741" s="6"/>
      <c r="F1741" s="10"/>
    </row>
    <row r="1742" spans="1:7" ht="15.75" hidden="1" thickBot="1" x14ac:dyDescent="0.3">
      <c r="A1742" s="113" t="str">
        <f t="shared" si="86"/>
        <v>S_II</v>
      </c>
      <c r="B1742" s="114" t="str">
        <f>B1724</f>
        <v>S_II</v>
      </c>
      <c r="C1742" s="115"/>
      <c r="D1742" s="30"/>
      <c r="E1742" s="30"/>
      <c r="F1742" s="30"/>
      <c r="G1742" s="30"/>
    </row>
    <row r="1743" spans="1:7" ht="16.5" hidden="1" thickBot="1" x14ac:dyDescent="0.3">
      <c r="A1743" s="42" t="str">
        <f t="shared" si="86"/>
        <v>S_II</v>
      </c>
      <c r="B1743" s="56" t="str">
        <f>IF(B1744&lt;&gt;B1746, IF(AND(B1744&lt;&gt;Listen!I1727,B1746&lt;&gt;Listen!$I$7), CONCATENATE(B1744, "; ", B1746), IF(B1744=Listen!$I$7, B1746, B1744)), B1744)</f>
        <v>nicht anzeigen</v>
      </c>
      <c r="C1743" s="58" t="str">
        <f>CONCATENATE(C1722,".",2)</f>
        <v>60.2</v>
      </c>
      <c r="D1743" s="58"/>
      <c r="E1743" s="18" t="s">
        <v>605</v>
      </c>
      <c r="F1743" s="36"/>
    </row>
    <row r="1744" spans="1:7" ht="15.75" hidden="1" thickBot="1" x14ac:dyDescent="0.3">
      <c r="A1744" s="42" t="str">
        <f t="shared" si="86"/>
        <v>S_II</v>
      </c>
      <c r="B1744" s="54" t="s">
        <v>215</v>
      </c>
      <c r="C1744" s="58" t="str">
        <f>CONCATENATE(C1722,".",2,".",1)</f>
        <v>60.2.1</v>
      </c>
      <c r="D1744" s="58"/>
      <c r="E1744" s="15" t="s">
        <v>606</v>
      </c>
      <c r="F1744" s="136" t="s">
        <v>44</v>
      </c>
    </row>
    <row r="1745" spans="1:7" ht="15.75" hidden="1" thickBot="1" x14ac:dyDescent="0.3">
      <c r="A1745" s="42" t="str">
        <f t="shared" si="86"/>
        <v>S_II</v>
      </c>
      <c r="B1745" s="51" t="str">
        <f>B1744</f>
        <v>nicht anzeigen</v>
      </c>
      <c r="C1745" s="58" t="str">
        <f>CONCATENATE(C1722,".",2,".",2)</f>
        <v>60.2.2</v>
      </c>
      <c r="D1745" s="58"/>
      <c r="E1745" s="15" t="s">
        <v>607</v>
      </c>
      <c r="F1745" s="136" t="s">
        <v>44</v>
      </c>
    </row>
    <row r="1746" spans="1:7" ht="15.75" hidden="1" thickBot="1" x14ac:dyDescent="0.3">
      <c r="A1746" s="42" t="str">
        <f t="shared" si="86"/>
        <v>S_II</v>
      </c>
      <c r="B1746" s="55" t="str">
        <f>IF(ISERROR(FIND(Listen!$I$2,A1722)),Listen!$I$7,IF(ISERROR(FIND(Listen!$I$2,B1744)),Listen!$I$2,Listen!$I$7))</f>
        <v>nicht anzeigen</v>
      </c>
      <c r="C1746" s="58" t="str">
        <f>CONCATENATE(C1722,".",2,".",3)</f>
        <v>60.2.3</v>
      </c>
      <c r="D1746" s="58"/>
      <c r="E1746" s="15" t="s">
        <v>612</v>
      </c>
      <c r="F1746" s="136" t="s">
        <v>44</v>
      </c>
    </row>
    <row r="1747" spans="1:7" ht="51.75" hidden="1" thickBot="1" x14ac:dyDescent="0.3">
      <c r="A1747" s="42" t="str">
        <f t="shared" si="86"/>
        <v>S_II</v>
      </c>
      <c r="B1747" s="47" t="str">
        <f>B1743</f>
        <v>nicht anzeigen</v>
      </c>
      <c r="C1747" s="9"/>
      <c r="D1747" s="23" t="s">
        <v>316</v>
      </c>
      <c r="E1747" s="7"/>
    </row>
    <row r="1748" spans="1:7" ht="15.75" hidden="1" thickBot="1" x14ac:dyDescent="0.3">
      <c r="A1748" s="113" t="str">
        <f t="shared" si="86"/>
        <v>S_II</v>
      </c>
      <c r="B1748" s="123" t="str">
        <f>B1743</f>
        <v>nicht anzeigen</v>
      </c>
      <c r="C1748" s="115"/>
      <c r="D1748" s="30"/>
      <c r="E1748" s="124"/>
      <c r="F1748" s="30"/>
      <c r="G1748" s="30"/>
    </row>
    <row r="1749" spans="1:7" ht="80.25" hidden="1" thickBot="1" x14ac:dyDescent="0.3">
      <c r="A1749" s="42" t="str">
        <f>A1748</f>
        <v>S_II</v>
      </c>
      <c r="B1749" s="49" t="s">
        <v>215</v>
      </c>
      <c r="C1749" s="58" t="str">
        <f>CONCATENATE(C1722,".",3,)</f>
        <v>60.3</v>
      </c>
      <c r="D1749" s="58"/>
      <c r="E1749" s="122" t="s">
        <v>688</v>
      </c>
      <c r="F1749" s="73"/>
      <c r="G1749" s="14" t="str">
        <f>CONCATENATE(COUNTIF(G1751:G1760,Listen!$C$3)+COUNTIF(G1751:G1760,Listen!$C$4)+COUNTIF(G1751:G1760,Listen!$C$5)," bewertete Maßnahmen")</f>
        <v>0 bewertete Maßnahmen</v>
      </c>
    </row>
    <row r="1750" spans="1:7" ht="28.5" hidden="1" thickBot="1" x14ac:dyDescent="0.3">
      <c r="A1750" s="42" t="str">
        <f t="shared" si="86"/>
        <v>S_II</v>
      </c>
      <c r="B1750" s="45" t="str">
        <f t="shared" si="86"/>
        <v>nicht anzeigen</v>
      </c>
      <c r="C1750" s="9"/>
      <c r="D1750" s="58"/>
      <c r="E1750" s="25" t="s">
        <v>55</v>
      </c>
      <c r="F1750" s="25" t="s">
        <v>528</v>
      </c>
      <c r="G1750" s="118" t="s">
        <v>609</v>
      </c>
    </row>
    <row r="1751" spans="1:7" ht="24.75" hidden="1" thickBot="1" x14ac:dyDescent="0.3">
      <c r="A1751" s="42" t="str">
        <f>A1750</f>
        <v>S_II</v>
      </c>
      <c r="B1751" s="45" t="str">
        <f>B1750</f>
        <v>nicht anzeigen</v>
      </c>
      <c r="C1751" s="111"/>
      <c r="D1751" s="121" t="s">
        <v>594</v>
      </c>
      <c r="E1751" s="7" t="s">
        <v>604</v>
      </c>
      <c r="F1751" s="135" t="s">
        <v>44</v>
      </c>
      <c r="G1751" s="135" t="s">
        <v>44</v>
      </c>
    </row>
    <row r="1752" spans="1:7" ht="24.75" hidden="1" thickBot="1" x14ac:dyDescent="0.3">
      <c r="A1752" s="42" t="str">
        <f t="shared" ref="A1752:B1761" si="87">A1751</f>
        <v>S_II</v>
      </c>
      <c r="B1752" s="45" t="str">
        <f t="shared" si="87"/>
        <v>nicht anzeigen</v>
      </c>
      <c r="C1752" s="111"/>
      <c r="D1752" s="121" t="s">
        <v>594</v>
      </c>
      <c r="E1752" s="7" t="s">
        <v>603</v>
      </c>
      <c r="F1752" s="135"/>
      <c r="G1752" s="135"/>
    </row>
    <row r="1753" spans="1:7" ht="15.75" hidden="1" thickBot="1" x14ac:dyDescent="0.3">
      <c r="A1753" s="42" t="str">
        <f t="shared" si="87"/>
        <v>S_II</v>
      </c>
      <c r="B1753" s="45" t="str">
        <f t="shared" si="87"/>
        <v>nicht anzeigen</v>
      </c>
      <c r="C1753" s="8"/>
      <c r="D1753" s="58"/>
      <c r="E1753" s="7"/>
      <c r="F1753" s="135"/>
      <c r="G1753" s="135"/>
    </row>
    <row r="1754" spans="1:7" ht="15.75" hidden="1" thickBot="1" x14ac:dyDescent="0.3">
      <c r="A1754" s="42" t="str">
        <f t="shared" si="87"/>
        <v>S_II</v>
      </c>
      <c r="B1754" s="45" t="str">
        <f t="shared" si="87"/>
        <v>nicht anzeigen</v>
      </c>
      <c r="C1754" s="8"/>
      <c r="D1754" s="58"/>
      <c r="E1754" s="7"/>
      <c r="F1754" s="135"/>
      <c r="G1754" s="135"/>
    </row>
    <row r="1755" spans="1:7" ht="15.75" hidden="1" thickBot="1" x14ac:dyDescent="0.3">
      <c r="A1755" s="42" t="str">
        <f t="shared" si="87"/>
        <v>S_II</v>
      </c>
      <c r="B1755" s="45" t="str">
        <f t="shared" si="87"/>
        <v>nicht anzeigen</v>
      </c>
      <c r="C1755" s="8"/>
      <c r="D1755" s="58"/>
      <c r="E1755" s="7"/>
      <c r="F1755" s="135"/>
      <c r="G1755" s="135"/>
    </row>
    <row r="1756" spans="1:7" ht="15.75" hidden="1" thickBot="1" x14ac:dyDescent="0.3">
      <c r="A1756" s="42" t="str">
        <f t="shared" si="87"/>
        <v>S_II</v>
      </c>
      <c r="B1756" s="45" t="str">
        <f t="shared" si="87"/>
        <v>nicht anzeigen</v>
      </c>
      <c r="C1756" s="8"/>
      <c r="D1756" s="58"/>
      <c r="E1756" s="7"/>
      <c r="F1756" s="135"/>
      <c r="G1756" s="135"/>
    </row>
    <row r="1757" spans="1:7" ht="15.75" hidden="1" thickBot="1" x14ac:dyDescent="0.3">
      <c r="A1757" s="42" t="str">
        <f t="shared" si="87"/>
        <v>S_II</v>
      </c>
      <c r="B1757" s="45" t="str">
        <f t="shared" si="87"/>
        <v>nicht anzeigen</v>
      </c>
      <c r="C1757" s="8"/>
      <c r="D1757" s="58"/>
      <c r="E1757" s="7"/>
      <c r="F1757" s="135"/>
      <c r="G1757" s="135"/>
    </row>
    <row r="1758" spans="1:7" ht="15.75" hidden="1" thickBot="1" x14ac:dyDescent="0.3">
      <c r="A1758" s="42" t="str">
        <f t="shared" si="87"/>
        <v>S_II</v>
      </c>
      <c r="B1758" s="45" t="str">
        <f t="shared" si="87"/>
        <v>nicht anzeigen</v>
      </c>
      <c r="C1758" s="8"/>
      <c r="D1758" s="58"/>
      <c r="E1758" s="7"/>
      <c r="F1758" s="135"/>
      <c r="G1758" s="135"/>
    </row>
    <row r="1759" spans="1:7" ht="15.75" hidden="1" thickBot="1" x14ac:dyDescent="0.3">
      <c r="A1759" s="42" t="str">
        <f t="shared" si="87"/>
        <v>S_II</v>
      </c>
      <c r="B1759" s="45" t="str">
        <f t="shared" si="87"/>
        <v>nicht anzeigen</v>
      </c>
      <c r="C1759" s="8"/>
      <c r="D1759" s="58"/>
      <c r="E1759" s="7"/>
      <c r="F1759" s="135"/>
      <c r="G1759" s="135"/>
    </row>
    <row r="1760" spans="1:7" ht="15.75" hidden="1" thickBot="1" x14ac:dyDescent="0.3">
      <c r="A1760" s="42" t="str">
        <f t="shared" si="87"/>
        <v>S_II</v>
      </c>
      <c r="B1760" s="45" t="str">
        <f t="shared" si="87"/>
        <v>nicht anzeigen</v>
      </c>
      <c r="C1760" s="8"/>
      <c r="D1760" s="58"/>
      <c r="E1760" s="7"/>
      <c r="F1760" s="135"/>
      <c r="G1760" s="135"/>
    </row>
    <row r="1761" spans="1:7" ht="15.75" hidden="1" thickBot="1" x14ac:dyDescent="0.3">
      <c r="A1761" s="42" t="str">
        <f t="shared" si="87"/>
        <v>S_II</v>
      </c>
      <c r="B1761" s="44" t="str">
        <f>A1722</f>
        <v>S_II</v>
      </c>
      <c r="C1761" s="9"/>
      <c r="D1761" s="10"/>
      <c r="E1761" s="10"/>
      <c r="F1761" s="10"/>
    </row>
    <row r="1762" spans="1:7" ht="21.75" hidden="1" thickBot="1" x14ac:dyDescent="0.3">
      <c r="A1762" s="50" t="s">
        <v>201</v>
      </c>
      <c r="B1762" s="42" t="str">
        <f>A1762</f>
        <v>S_II</v>
      </c>
      <c r="C1762" s="57">
        <v>61</v>
      </c>
      <c r="D1762" s="169" t="s">
        <v>587</v>
      </c>
      <c r="E1762" s="168"/>
      <c r="F1762" s="168"/>
      <c r="G1762" s="89"/>
    </row>
    <row r="1763" spans="1:7" ht="17.25" hidden="1" thickTop="1" thickBot="1" x14ac:dyDescent="0.3">
      <c r="A1763" s="113" t="str">
        <f>A1762</f>
        <v>S_II</v>
      </c>
      <c r="B1763" s="42" t="str">
        <f>B1762</f>
        <v>S_II</v>
      </c>
      <c r="C1763" s="9"/>
      <c r="D1763" s="11"/>
      <c r="E1763" s="12"/>
      <c r="F1763" s="12"/>
      <c r="G1763" s="19" t="s">
        <v>51</v>
      </c>
    </row>
    <row r="1764" spans="1:7" ht="32.25" hidden="1" thickBot="1" x14ac:dyDescent="0.3">
      <c r="A1764" s="42" t="str">
        <f t="shared" ref="A1764:B1790" si="88">A1763</f>
        <v>S_II</v>
      </c>
      <c r="B1764" s="48" t="s">
        <v>201</v>
      </c>
      <c r="C1764" s="58" t="str">
        <f>CONCATENATE(C1762,".",1)</f>
        <v>61.1</v>
      </c>
      <c r="D1764" s="58"/>
      <c r="E1764" s="18" t="s">
        <v>623</v>
      </c>
      <c r="F1764" s="117" t="str">
        <f>CONCATENATE(ROUND(F1777/1680,2)," VBÄ")</f>
        <v>0 VBÄ</v>
      </c>
      <c r="G1764" s="14"/>
    </row>
    <row r="1765" spans="1:7" ht="15.75" hidden="1" thickBot="1" x14ac:dyDescent="0.3">
      <c r="A1765" s="42" t="str">
        <f t="shared" si="88"/>
        <v>S_II</v>
      </c>
      <c r="B1765" s="43" t="str">
        <f>IF(E1765="",Listen!$I$7,B1764)</f>
        <v>S_II</v>
      </c>
      <c r="C1765" s="8"/>
      <c r="D1765" s="59"/>
      <c r="E1765" s="166" t="s">
        <v>24</v>
      </c>
      <c r="F1765" s="167" t="s">
        <v>596</v>
      </c>
      <c r="G1765" s="32"/>
    </row>
    <row r="1766" spans="1:7" ht="15.75" hidden="1" thickBot="1" x14ac:dyDescent="0.3">
      <c r="A1766" s="113" t="str">
        <f t="shared" si="88"/>
        <v>S_II</v>
      </c>
      <c r="B1766" s="114" t="str">
        <f>IF(E1766="",Listen!$I$7,B1765)</f>
        <v>S_II</v>
      </c>
      <c r="C1766" s="115"/>
      <c r="D1766" s="134"/>
      <c r="E1766" s="112" t="s">
        <v>598</v>
      </c>
      <c r="F1766" s="117" t="s">
        <v>597</v>
      </c>
      <c r="G1766" s="119"/>
    </row>
    <row r="1767" spans="1:7" ht="15.75" hidden="1" thickBot="1" x14ac:dyDescent="0.3">
      <c r="A1767" s="42" t="str">
        <f t="shared" si="88"/>
        <v>S_II</v>
      </c>
      <c r="B1767" s="43" t="s">
        <v>201</v>
      </c>
      <c r="C1767" s="60" t="str">
        <f>CONCATENATE(C1764,".",1)</f>
        <v>61.1.1</v>
      </c>
      <c r="D1767" s="180">
        <v>1</v>
      </c>
      <c r="E1767" s="15" t="s">
        <v>305</v>
      </c>
      <c r="F1767" s="100" t="s">
        <v>620</v>
      </c>
      <c r="G1767" s="120" t="s">
        <v>202</v>
      </c>
    </row>
    <row r="1768" spans="1:7" ht="15.75" hidden="1" thickBot="1" x14ac:dyDescent="0.3">
      <c r="A1768" s="42" t="str">
        <f t="shared" si="88"/>
        <v>S_II</v>
      </c>
      <c r="B1768" s="43" t="s">
        <v>201</v>
      </c>
      <c r="C1768" s="60" t="str">
        <f>CONCATENATE(C1764,".",2)</f>
        <v>61.1.2</v>
      </c>
      <c r="D1768" s="180">
        <v>2</v>
      </c>
      <c r="E1768" s="16" t="s">
        <v>27</v>
      </c>
      <c r="F1768" s="100" t="s">
        <v>620</v>
      </c>
      <c r="G1768" s="120" t="s">
        <v>29</v>
      </c>
    </row>
    <row r="1769" spans="1:7" ht="15.75" hidden="1" thickBot="1" x14ac:dyDescent="0.3">
      <c r="A1769" s="42" t="str">
        <f t="shared" si="88"/>
        <v>S_II</v>
      </c>
      <c r="B1769" s="43" t="s">
        <v>201</v>
      </c>
      <c r="C1769" s="60" t="str">
        <f>CONCATENATE(C1764,".",3)</f>
        <v>61.1.3</v>
      </c>
      <c r="D1769" s="180">
        <v>3</v>
      </c>
      <c r="E1769" s="15" t="s">
        <v>25</v>
      </c>
      <c r="F1769" s="100" t="s">
        <v>620</v>
      </c>
      <c r="G1769" s="120" t="s">
        <v>29</v>
      </c>
    </row>
    <row r="1770" spans="1:7" ht="15.75" hidden="1" thickBot="1" x14ac:dyDescent="0.3">
      <c r="A1770" s="42" t="str">
        <f t="shared" si="88"/>
        <v>S_II</v>
      </c>
      <c r="B1770" s="43" t="s">
        <v>201</v>
      </c>
      <c r="C1770" s="60" t="str">
        <f>CONCATENATE(C1764,".",4)</f>
        <v>61.1.4</v>
      </c>
      <c r="D1770" s="180">
        <v>4</v>
      </c>
      <c r="E1770" s="15" t="s">
        <v>26</v>
      </c>
      <c r="F1770" s="100" t="s">
        <v>620</v>
      </c>
      <c r="G1770" s="120" t="s">
        <v>29</v>
      </c>
    </row>
    <row r="1771" spans="1:7" ht="15.75" hidden="1" thickBot="1" x14ac:dyDescent="0.3">
      <c r="A1771" s="42" t="str">
        <f t="shared" si="88"/>
        <v>S_II</v>
      </c>
      <c r="B1771" s="43" t="s">
        <v>201</v>
      </c>
      <c r="C1771" s="60" t="str">
        <f>CONCATENATE(C1764,".",5)</f>
        <v>61.1.5</v>
      </c>
      <c r="D1771" s="180">
        <v>5</v>
      </c>
      <c r="E1771" s="15" t="s">
        <v>658</v>
      </c>
      <c r="F1771" s="100" t="s">
        <v>620</v>
      </c>
      <c r="G1771" s="120" t="s">
        <v>202</v>
      </c>
    </row>
    <row r="1772" spans="1:7" ht="15.75" hidden="1" thickBot="1" x14ac:dyDescent="0.3">
      <c r="A1772" s="42" t="str">
        <f t="shared" si="88"/>
        <v>S_II</v>
      </c>
      <c r="B1772" s="43" t="s">
        <v>201</v>
      </c>
      <c r="C1772" s="60" t="str">
        <f>CONCATENATE(C1764,".",6)</f>
        <v>61.1.6</v>
      </c>
      <c r="D1772" s="180">
        <v>6</v>
      </c>
      <c r="E1772" s="15" t="s">
        <v>659</v>
      </c>
      <c r="F1772" s="100" t="s">
        <v>620</v>
      </c>
      <c r="G1772" s="120" t="s">
        <v>29</v>
      </c>
    </row>
    <row r="1773" spans="1:7" ht="15.75" hidden="1" thickBot="1" x14ac:dyDescent="0.3">
      <c r="A1773" s="42" t="str">
        <f t="shared" si="88"/>
        <v>S_II</v>
      </c>
      <c r="B1773" s="43" t="s">
        <v>201</v>
      </c>
      <c r="C1773" s="60" t="str">
        <f>CONCATENATE(C1764,".",7)</f>
        <v>61.1.7</v>
      </c>
      <c r="D1773" s="180">
        <v>7</v>
      </c>
      <c r="E1773" s="15" t="s">
        <v>675</v>
      </c>
      <c r="F1773" s="100" t="s">
        <v>620</v>
      </c>
      <c r="G1773" s="120" t="s">
        <v>202</v>
      </c>
    </row>
    <row r="1774" spans="1:7" ht="15.75" hidden="1" thickBot="1" x14ac:dyDescent="0.3">
      <c r="A1774" s="42" t="str">
        <f t="shared" si="88"/>
        <v>S_II</v>
      </c>
      <c r="B1774" s="43" t="s">
        <v>201</v>
      </c>
      <c r="C1774" s="60" t="str">
        <f>CONCATENATE(C1764,".",8)</f>
        <v>61.1.8</v>
      </c>
      <c r="D1774" s="180">
        <v>8</v>
      </c>
      <c r="E1774" s="15" t="s">
        <v>676</v>
      </c>
      <c r="F1774" s="100" t="s">
        <v>620</v>
      </c>
      <c r="G1774" s="120" t="s">
        <v>29</v>
      </c>
    </row>
    <row r="1775" spans="1:7" ht="15.75" hidden="1" thickBot="1" x14ac:dyDescent="0.3">
      <c r="A1775" s="42" t="str">
        <f>A1774</f>
        <v>S_II</v>
      </c>
      <c r="B1775" s="43" t="s">
        <v>215</v>
      </c>
      <c r="C1775" s="60" t="str">
        <f>CONCATENATE(C1764,".",9)</f>
        <v>61.1.9</v>
      </c>
      <c r="D1775" s="180">
        <v>9</v>
      </c>
      <c r="E1775" s="15"/>
      <c r="F1775" s="100" t="s">
        <v>620</v>
      </c>
      <c r="G1775" s="120"/>
    </row>
    <row r="1776" spans="1:7" ht="15.75" hidden="1" thickBot="1" x14ac:dyDescent="0.3">
      <c r="A1776" s="42" t="str">
        <f t="shared" si="88"/>
        <v>S_II</v>
      </c>
      <c r="B1776" s="43" t="s">
        <v>215</v>
      </c>
      <c r="C1776" s="60" t="str">
        <f>CONCATENATE(C1764,".",10)</f>
        <v>61.1.10</v>
      </c>
      <c r="D1776" s="180">
        <v>10</v>
      </c>
      <c r="E1776" s="33"/>
      <c r="F1776" s="100" t="s">
        <v>620</v>
      </c>
      <c r="G1776" s="120"/>
    </row>
    <row r="1777" spans="1:7" ht="15.75" hidden="1" thickBot="1" x14ac:dyDescent="0.3">
      <c r="A1777" s="113" t="str">
        <f t="shared" si="88"/>
        <v>S_II</v>
      </c>
      <c r="B1777" s="114" t="str">
        <f>B1764</f>
        <v>S_II</v>
      </c>
      <c r="C1777" s="115"/>
      <c r="D1777" s="29"/>
      <c r="E1777" s="125" t="s">
        <v>523</v>
      </c>
      <c r="F1777" s="126">
        <f>SUM(F1767:F1776)</f>
        <v>0</v>
      </c>
      <c r="G1777" s="30"/>
    </row>
    <row r="1778" spans="1:7" ht="15.75" hidden="1" thickBot="1" x14ac:dyDescent="0.3">
      <c r="A1778" s="42" t="str">
        <f t="shared" si="88"/>
        <v>S_II</v>
      </c>
      <c r="B1778" s="46" t="str">
        <f>IF(OR(B1764=Listen!$I$5,B1764=Listen!$I$3), Listen!$I$5, IF(OR(B1764=Listen!$I$6, B1764=Listen!$I$4), Listen!$I$6, Listen!$I$7))</f>
        <v>S_II</v>
      </c>
      <c r="C1778" s="9"/>
      <c r="D1778" s="30"/>
      <c r="E1778" s="164" t="s">
        <v>35</v>
      </c>
      <c r="F1778" s="165" t="s">
        <v>49</v>
      </c>
    </row>
    <row r="1779" spans="1:7" ht="15.75" hidden="1" thickBot="1" x14ac:dyDescent="0.3">
      <c r="A1779" s="42" t="str">
        <f t="shared" si="88"/>
        <v>S_II</v>
      </c>
      <c r="B1779" s="46" t="str">
        <f>IF(OR(B1765=Listen!$I$5,B1765=Listen!$I$3), Listen!$I$5, IF(OR(B1765=Listen!$I$6, B1765=Listen!$I$4), Listen!$I$6, Listen!$I$7))</f>
        <v>S_II</v>
      </c>
      <c r="C1779" s="9"/>
      <c r="D1779" s="28" t="s">
        <v>36</v>
      </c>
      <c r="E1779" s="20" t="s">
        <v>38</v>
      </c>
      <c r="F1779" s="137" t="s">
        <v>621</v>
      </c>
    </row>
    <row r="1780" spans="1:7" ht="15.75" hidden="1" thickBot="1" x14ac:dyDescent="0.3">
      <c r="A1780" s="42" t="str">
        <f t="shared" si="88"/>
        <v>S_II</v>
      </c>
      <c r="B1780" s="46" t="str">
        <f>IF(OR(B1766=Listen!$I$5,B1766=Listen!$I$3), Listen!$I$5, IF(OR(B1766=Listen!$I$6, B1766=Listen!$I$4), Listen!$I$6, Listen!$I$7))</f>
        <v>S_II</v>
      </c>
      <c r="C1780" s="9"/>
      <c r="D1780" s="28" t="s">
        <v>36</v>
      </c>
      <c r="E1780" s="17" t="s">
        <v>39</v>
      </c>
      <c r="F1780" s="137" t="s">
        <v>621</v>
      </c>
    </row>
    <row r="1781" spans="1:7" ht="51.75" hidden="1" thickBot="1" x14ac:dyDescent="0.3">
      <c r="A1781" s="42" t="str">
        <f t="shared" si="88"/>
        <v>S_II</v>
      </c>
      <c r="B1781" s="43" t="str">
        <f>B1764</f>
        <v>S_II</v>
      </c>
      <c r="C1781" s="9"/>
      <c r="D1781" s="22" t="s">
        <v>622</v>
      </c>
      <c r="E1781" s="6"/>
      <c r="F1781" s="10"/>
    </row>
    <row r="1782" spans="1:7" ht="15.75" hidden="1" thickBot="1" x14ac:dyDescent="0.3">
      <c r="A1782" s="113" t="str">
        <f t="shared" si="88"/>
        <v>S_II</v>
      </c>
      <c r="B1782" s="114" t="str">
        <f>B1764</f>
        <v>S_II</v>
      </c>
      <c r="C1782" s="115"/>
      <c r="D1782" s="30"/>
      <c r="E1782" s="30"/>
      <c r="F1782" s="30"/>
      <c r="G1782" s="30"/>
    </row>
    <row r="1783" spans="1:7" ht="16.5" hidden="1" thickBot="1" x14ac:dyDescent="0.3">
      <c r="A1783" s="42" t="str">
        <f t="shared" si="88"/>
        <v>S_II</v>
      </c>
      <c r="B1783" s="56" t="str">
        <f>IF(B1784&lt;&gt;B1786, IF(AND(B1784&lt;&gt;Listen!I1767,B1786&lt;&gt;Listen!$I$7), CONCATENATE(B1784, "; ", B1786), IF(B1784=Listen!$I$7, B1786, B1784)), B1784)</f>
        <v>nicht anzeigen</v>
      </c>
      <c r="C1783" s="58" t="str">
        <f>CONCATENATE(C1762,".",2)</f>
        <v>61.2</v>
      </c>
      <c r="D1783" s="58"/>
      <c r="E1783" s="18" t="s">
        <v>605</v>
      </c>
      <c r="F1783" s="36"/>
    </row>
    <row r="1784" spans="1:7" ht="15.75" hidden="1" thickBot="1" x14ac:dyDescent="0.3">
      <c r="A1784" s="42" t="str">
        <f t="shared" si="88"/>
        <v>S_II</v>
      </c>
      <c r="B1784" s="54" t="s">
        <v>215</v>
      </c>
      <c r="C1784" s="58" t="str">
        <f>CONCATENATE(C1762,".",2,".",1)</f>
        <v>61.2.1</v>
      </c>
      <c r="D1784" s="58"/>
      <c r="E1784" s="15" t="s">
        <v>606</v>
      </c>
      <c r="F1784" s="136" t="s">
        <v>44</v>
      </c>
    </row>
    <row r="1785" spans="1:7" ht="15.75" hidden="1" thickBot="1" x14ac:dyDescent="0.3">
      <c r="A1785" s="42" t="str">
        <f t="shared" si="88"/>
        <v>S_II</v>
      </c>
      <c r="B1785" s="51" t="str">
        <f>B1784</f>
        <v>nicht anzeigen</v>
      </c>
      <c r="C1785" s="58" t="str">
        <f>CONCATENATE(C1762,".",2,".",2)</f>
        <v>61.2.2</v>
      </c>
      <c r="D1785" s="58"/>
      <c r="E1785" s="15" t="s">
        <v>607</v>
      </c>
      <c r="F1785" s="136" t="s">
        <v>44</v>
      </c>
    </row>
    <row r="1786" spans="1:7" ht="15.75" hidden="1" thickBot="1" x14ac:dyDescent="0.3">
      <c r="A1786" s="42" t="str">
        <f t="shared" si="88"/>
        <v>S_II</v>
      </c>
      <c r="B1786" s="55" t="str">
        <f>IF(ISERROR(FIND(Listen!$I$2,A1762)),Listen!$I$7,IF(ISERROR(FIND(Listen!$I$2,B1784)),Listen!$I$2,Listen!$I$7))</f>
        <v>nicht anzeigen</v>
      </c>
      <c r="C1786" s="58" t="str">
        <f>CONCATENATE(C1762,".",2,".",3)</f>
        <v>61.2.3</v>
      </c>
      <c r="D1786" s="58"/>
      <c r="E1786" s="15" t="s">
        <v>612</v>
      </c>
      <c r="F1786" s="136" t="s">
        <v>44</v>
      </c>
    </row>
    <row r="1787" spans="1:7" ht="51.75" hidden="1" thickBot="1" x14ac:dyDescent="0.3">
      <c r="A1787" s="42" t="str">
        <f t="shared" si="88"/>
        <v>S_II</v>
      </c>
      <c r="B1787" s="47" t="str">
        <f>B1783</f>
        <v>nicht anzeigen</v>
      </c>
      <c r="C1787" s="9"/>
      <c r="D1787" s="23" t="s">
        <v>316</v>
      </c>
      <c r="E1787" s="7"/>
    </row>
    <row r="1788" spans="1:7" ht="15.75" hidden="1" thickBot="1" x14ac:dyDescent="0.3">
      <c r="A1788" s="113" t="str">
        <f t="shared" si="88"/>
        <v>S_II</v>
      </c>
      <c r="B1788" s="123" t="str">
        <f>B1783</f>
        <v>nicht anzeigen</v>
      </c>
      <c r="C1788" s="115"/>
      <c r="D1788" s="30"/>
      <c r="E1788" s="124"/>
      <c r="F1788" s="30"/>
      <c r="G1788" s="30"/>
    </row>
    <row r="1789" spans="1:7" ht="80.25" hidden="1" thickBot="1" x14ac:dyDescent="0.3">
      <c r="A1789" s="42" t="str">
        <f>A1788</f>
        <v>S_II</v>
      </c>
      <c r="B1789" s="49" t="s">
        <v>215</v>
      </c>
      <c r="C1789" s="58" t="str">
        <f>CONCATENATE(C1762,".",3,)</f>
        <v>61.3</v>
      </c>
      <c r="D1789" s="58"/>
      <c r="E1789" s="122" t="s">
        <v>688</v>
      </c>
      <c r="F1789" s="73"/>
      <c r="G1789" s="14" t="str">
        <f>CONCATENATE(COUNTIF(G1791:G1800,Listen!$C$3)+COUNTIF(G1791:G1800,Listen!$C$4)+COUNTIF(G1791:G1800,Listen!$C$5)," bewertete Maßnahmen")</f>
        <v>0 bewertete Maßnahmen</v>
      </c>
    </row>
    <row r="1790" spans="1:7" ht="28.5" hidden="1" thickBot="1" x14ac:dyDescent="0.3">
      <c r="A1790" s="42" t="str">
        <f t="shared" si="88"/>
        <v>S_II</v>
      </c>
      <c r="B1790" s="45" t="str">
        <f t="shared" si="88"/>
        <v>nicht anzeigen</v>
      </c>
      <c r="C1790" s="9"/>
      <c r="D1790" s="58"/>
      <c r="E1790" s="25" t="s">
        <v>55</v>
      </c>
      <c r="F1790" s="25" t="s">
        <v>528</v>
      </c>
      <c r="G1790" s="118" t="s">
        <v>609</v>
      </c>
    </row>
    <row r="1791" spans="1:7" ht="24.75" hidden="1" thickBot="1" x14ac:dyDescent="0.3">
      <c r="A1791" s="42" t="str">
        <f>A1790</f>
        <v>S_II</v>
      </c>
      <c r="B1791" s="45" t="str">
        <f>B1790</f>
        <v>nicht anzeigen</v>
      </c>
      <c r="C1791" s="111"/>
      <c r="D1791" s="121" t="s">
        <v>594</v>
      </c>
      <c r="E1791" s="7" t="s">
        <v>604</v>
      </c>
      <c r="F1791" s="135" t="s">
        <v>44</v>
      </c>
      <c r="G1791" s="135" t="s">
        <v>44</v>
      </c>
    </row>
    <row r="1792" spans="1:7" ht="24.75" hidden="1" thickBot="1" x14ac:dyDescent="0.3">
      <c r="A1792" s="42" t="str">
        <f t="shared" ref="A1792:B1801" si="89">A1791</f>
        <v>S_II</v>
      </c>
      <c r="B1792" s="45" t="str">
        <f t="shared" si="89"/>
        <v>nicht anzeigen</v>
      </c>
      <c r="C1792" s="111"/>
      <c r="D1792" s="121" t="s">
        <v>594</v>
      </c>
      <c r="E1792" s="7" t="s">
        <v>603</v>
      </c>
      <c r="F1792" s="135"/>
      <c r="G1792" s="135"/>
    </row>
    <row r="1793" spans="1:7" ht="15.75" hidden="1" thickBot="1" x14ac:dyDescent="0.3">
      <c r="A1793" s="42" t="str">
        <f t="shared" si="89"/>
        <v>S_II</v>
      </c>
      <c r="B1793" s="45" t="str">
        <f t="shared" si="89"/>
        <v>nicht anzeigen</v>
      </c>
      <c r="C1793" s="8"/>
      <c r="D1793" s="58"/>
      <c r="E1793" s="7"/>
      <c r="F1793" s="135"/>
      <c r="G1793" s="135"/>
    </row>
    <row r="1794" spans="1:7" ht="15.75" hidden="1" thickBot="1" x14ac:dyDescent="0.3">
      <c r="A1794" s="42" t="str">
        <f t="shared" si="89"/>
        <v>S_II</v>
      </c>
      <c r="B1794" s="45" t="str">
        <f t="shared" si="89"/>
        <v>nicht anzeigen</v>
      </c>
      <c r="C1794" s="8"/>
      <c r="D1794" s="58"/>
      <c r="E1794" s="7"/>
      <c r="F1794" s="135"/>
      <c r="G1794" s="135"/>
    </row>
    <row r="1795" spans="1:7" ht="15.75" hidden="1" thickBot="1" x14ac:dyDescent="0.3">
      <c r="A1795" s="42" t="str">
        <f t="shared" si="89"/>
        <v>S_II</v>
      </c>
      <c r="B1795" s="45" t="str">
        <f t="shared" si="89"/>
        <v>nicht anzeigen</v>
      </c>
      <c r="C1795" s="8"/>
      <c r="D1795" s="58"/>
      <c r="E1795" s="7"/>
      <c r="F1795" s="135"/>
      <c r="G1795" s="135"/>
    </row>
    <row r="1796" spans="1:7" ht="15.75" hidden="1" thickBot="1" x14ac:dyDescent="0.3">
      <c r="A1796" s="42" t="str">
        <f t="shared" si="89"/>
        <v>S_II</v>
      </c>
      <c r="B1796" s="45" t="str">
        <f t="shared" si="89"/>
        <v>nicht anzeigen</v>
      </c>
      <c r="C1796" s="8"/>
      <c r="D1796" s="58"/>
      <c r="E1796" s="7"/>
      <c r="F1796" s="135"/>
      <c r="G1796" s="135"/>
    </row>
    <row r="1797" spans="1:7" ht="15.75" hidden="1" thickBot="1" x14ac:dyDescent="0.3">
      <c r="A1797" s="42" t="str">
        <f t="shared" si="89"/>
        <v>S_II</v>
      </c>
      <c r="B1797" s="45" t="str">
        <f t="shared" si="89"/>
        <v>nicht anzeigen</v>
      </c>
      <c r="C1797" s="8"/>
      <c r="D1797" s="58"/>
      <c r="E1797" s="7"/>
      <c r="F1797" s="135"/>
      <c r="G1797" s="135"/>
    </row>
    <row r="1798" spans="1:7" ht="15.75" hidden="1" thickBot="1" x14ac:dyDescent="0.3">
      <c r="A1798" s="42" t="str">
        <f t="shared" si="89"/>
        <v>S_II</v>
      </c>
      <c r="B1798" s="45" t="str">
        <f t="shared" si="89"/>
        <v>nicht anzeigen</v>
      </c>
      <c r="C1798" s="8"/>
      <c r="D1798" s="58"/>
      <c r="E1798" s="7"/>
      <c r="F1798" s="135"/>
      <c r="G1798" s="135"/>
    </row>
    <row r="1799" spans="1:7" ht="15.75" hidden="1" thickBot="1" x14ac:dyDescent="0.3">
      <c r="A1799" s="42" t="str">
        <f t="shared" si="89"/>
        <v>S_II</v>
      </c>
      <c r="B1799" s="45" t="str">
        <f t="shared" si="89"/>
        <v>nicht anzeigen</v>
      </c>
      <c r="C1799" s="8"/>
      <c r="D1799" s="58"/>
      <c r="E1799" s="7"/>
      <c r="F1799" s="135"/>
      <c r="G1799" s="135"/>
    </row>
    <row r="1800" spans="1:7" ht="15.75" hidden="1" thickBot="1" x14ac:dyDescent="0.3">
      <c r="A1800" s="42" t="str">
        <f t="shared" si="89"/>
        <v>S_II</v>
      </c>
      <c r="B1800" s="45" t="str">
        <f t="shared" si="89"/>
        <v>nicht anzeigen</v>
      </c>
      <c r="C1800" s="8"/>
      <c r="D1800" s="58"/>
      <c r="E1800" s="7"/>
      <c r="F1800" s="135"/>
      <c r="G1800" s="135"/>
    </row>
    <row r="1801" spans="1:7" ht="15.75" hidden="1" thickBot="1" x14ac:dyDescent="0.3">
      <c r="A1801" s="42" t="str">
        <f t="shared" si="89"/>
        <v>S_II</v>
      </c>
      <c r="B1801" s="44" t="str">
        <f>A1762</f>
        <v>S_II</v>
      </c>
      <c r="C1801" s="9"/>
      <c r="D1801" s="10"/>
      <c r="E1801" s="10"/>
      <c r="F1801" s="10"/>
    </row>
    <row r="1802" spans="1:7" ht="21.75" hidden="1" thickBot="1" x14ac:dyDescent="0.3">
      <c r="A1802" s="50" t="s">
        <v>201</v>
      </c>
      <c r="B1802" s="42" t="str">
        <f>A1802</f>
        <v>S_II</v>
      </c>
      <c r="C1802" s="57">
        <v>29</v>
      </c>
      <c r="D1802" s="169" t="s">
        <v>425</v>
      </c>
      <c r="E1802" s="168"/>
      <c r="F1802" s="168"/>
      <c r="G1802" s="89"/>
    </row>
    <row r="1803" spans="1:7" ht="17.25" hidden="1" thickTop="1" thickBot="1" x14ac:dyDescent="0.3">
      <c r="A1803" s="113" t="str">
        <f>A1802</f>
        <v>S_II</v>
      </c>
      <c r="B1803" s="42" t="str">
        <f>B1802</f>
        <v>S_II</v>
      </c>
      <c r="C1803" s="9"/>
      <c r="D1803" s="11"/>
      <c r="E1803" s="12"/>
      <c r="F1803" s="12"/>
      <c r="G1803" s="19" t="s">
        <v>51</v>
      </c>
    </row>
    <row r="1804" spans="1:7" ht="63.75" hidden="1" thickBot="1" x14ac:dyDescent="0.3">
      <c r="A1804" s="42" t="str">
        <f t="shared" ref="A1804:B1830" si="90">A1803</f>
        <v>S_II</v>
      </c>
      <c r="B1804" s="48" t="s">
        <v>201</v>
      </c>
      <c r="C1804" s="58" t="str">
        <f>CONCATENATE(C1802,".",1)</f>
        <v>29.1</v>
      </c>
      <c r="D1804" s="58"/>
      <c r="E1804" s="18" t="s">
        <v>629</v>
      </c>
      <c r="F1804" s="117" t="str">
        <f>CONCATENATE(ROUND(F1817/1680,2)," VBÄ")</f>
        <v>0 VBÄ</v>
      </c>
      <c r="G1804" s="14"/>
    </row>
    <row r="1805" spans="1:7" ht="15.75" hidden="1" thickBot="1" x14ac:dyDescent="0.3">
      <c r="A1805" s="42" t="str">
        <f t="shared" si="90"/>
        <v>S_II</v>
      </c>
      <c r="B1805" s="43" t="str">
        <f>IF(E1805="",Listen!$I$7,B1804)</f>
        <v>S_II</v>
      </c>
      <c r="C1805" s="8"/>
      <c r="D1805" s="59"/>
      <c r="E1805" s="166" t="s">
        <v>24</v>
      </c>
      <c r="F1805" s="167" t="s">
        <v>596</v>
      </c>
      <c r="G1805" s="32"/>
    </row>
    <row r="1806" spans="1:7" ht="15.75" hidden="1" thickBot="1" x14ac:dyDescent="0.3">
      <c r="A1806" s="113" t="str">
        <f t="shared" si="90"/>
        <v>S_II</v>
      </c>
      <c r="B1806" s="114" t="str">
        <f>IF(E1806="",Listen!$I$7,B1805)</f>
        <v>S_II</v>
      </c>
      <c r="C1806" s="115"/>
      <c r="D1806" s="134"/>
      <c r="E1806" s="112" t="s">
        <v>598</v>
      </c>
      <c r="F1806" s="117" t="s">
        <v>597</v>
      </c>
      <c r="G1806" s="119"/>
    </row>
    <row r="1807" spans="1:7" ht="15.75" hidden="1" thickBot="1" x14ac:dyDescent="0.3">
      <c r="A1807" s="42" t="str">
        <f t="shared" si="90"/>
        <v>S_II</v>
      </c>
      <c r="B1807" s="43" t="s">
        <v>201</v>
      </c>
      <c r="C1807" s="60" t="str">
        <f>CONCATENATE(C1804,".",1)</f>
        <v>29.1.1</v>
      </c>
      <c r="D1807" s="180">
        <v>1</v>
      </c>
      <c r="E1807" s="15" t="s">
        <v>305</v>
      </c>
      <c r="F1807" s="100" t="s">
        <v>620</v>
      </c>
      <c r="G1807" s="120" t="s">
        <v>202</v>
      </c>
    </row>
    <row r="1808" spans="1:7" ht="15.75" hidden="1" thickBot="1" x14ac:dyDescent="0.3">
      <c r="A1808" s="42" t="str">
        <f t="shared" si="90"/>
        <v>S_II</v>
      </c>
      <c r="B1808" s="43" t="s">
        <v>201</v>
      </c>
      <c r="C1808" s="60" t="str">
        <f>CONCATENATE(C1804,".",2)</f>
        <v>29.1.2</v>
      </c>
      <c r="D1808" s="180">
        <v>2</v>
      </c>
      <c r="E1808" s="16" t="s">
        <v>27</v>
      </c>
      <c r="F1808" s="100" t="s">
        <v>620</v>
      </c>
      <c r="G1808" s="120" t="s">
        <v>29</v>
      </c>
    </row>
    <row r="1809" spans="1:7" ht="15.75" hidden="1" thickBot="1" x14ac:dyDescent="0.3">
      <c r="A1809" s="42" t="str">
        <f t="shared" si="90"/>
        <v>S_II</v>
      </c>
      <c r="B1809" s="43" t="s">
        <v>201</v>
      </c>
      <c r="C1809" s="60" t="str">
        <f>CONCATENATE(C1804,".",3)</f>
        <v>29.1.3</v>
      </c>
      <c r="D1809" s="180">
        <v>3</v>
      </c>
      <c r="E1809" s="15" t="s">
        <v>25</v>
      </c>
      <c r="F1809" s="100" t="s">
        <v>620</v>
      </c>
      <c r="G1809" s="120" t="s">
        <v>29</v>
      </c>
    </row>
    <row r="1810" spans="1:7" ht="15.75" hidden="1" thickBot="1" x14ac:dyDescent="0.3">
      <c r="A1810" s="42" t="str">
        <f t="shared" si="90"/>
        <v>S_II</v>
      </c>
      <c r="B1810" s="43" t="s">
        <v>201</v>
      </c>
      <c r="C1810" s="60" t="str">
        <f>CONCATENATE(C1804,".",4)</f>
        <v>29.1.4</v>
      </c>
      <c r="D1810" s="180">
        <v>4</v>
      </c>
      <c r="E1810" s="15" t="s">
        <v>26</v>
      </c>
      <c r="F1810" s="100" t="s">
        <v>620</v>
      </c>
      <c r="G1810" s="120" t="s">
        <v>29</v>
      </c>
    </row>
    <row r="1811" spans="1:7" ht="15.75" hidden="1" thickBot="1" x14ac:dyDescent="0.3">
      <c r="A1811" s="42" t="str">
        <f t="shared" si="90"/>
        <v>S_II</v>
      </c>
      <c r="B1811" s="43" t="s">
        <v>215</v>
      </c>
      <c r="C1811" s="60" t="str">
        <f>CONCATENATE(C1804,".",5)</f>
        <v>29.1.5</v>
      </c>
      <c r="D1811" s="180">
        <v>5</v>
      </c>
      <c r="E1811" s="15"/>
      <c r="F1811" s="100" t="s">
        <v>620</v>
      </c>
      <c r="G1811" s="120"/>
    </row>
    <row r="1812" spans="1:7" ht="15.75" hidden="1" thickBot="1" x14ac:dyDescent="0.3">
      <c r="A1812" s="42" t="str">
        <f t="shared" si="90"/>
        <v>S_II</v>
      </c>
      <c r="B1812" s="43" t="s">
        <v>215</v>
      </c>
      <c r="C1812" s="60" t="str">
        <f>CONCATENATE(C1804,".",6)</f>
        <v>29.1.6</v>
      </c>
      <c r="D1812" s="180">
        <v>6</v>
      </c>
      <c r="E1812" s="15"/>
      <c r="F1812" s="100" t="s">
        <v>620</v>
      </c>
      <c r="G1812" s="120"/>
    </row>
    <row r="1813" spans="1:7" ht="15.75" hidden="1" thickBot="1" x14ac:dyDescent="0.3">
      <c r="A1813" s="42" t="str">
        <f t="shared" si="90"/>
        <v>S_II</v>
      </c>
      <c r="B1813" s="43" t="s">
        <v>215</v>
      </c>
      <c r="C1813" s="60" t="str">
        <f>CONCATENATE(C1804,".",7)</f>
        <v>29.1.7</v>
      </c>
      <c r="D1813" s="180">
        <v>7</v>
      </c>
      <c r="E1813" s="15"/>
      <c r="F1813" s="100" t="s">
        <v>620</v>
      </c>
      <c r="G1813" s="120"/>
    </row>
    <row r="1814" spans="1:7" ht="15.75" hidden="1" thickBot="1" x14ac:dyDescent="0.3">
      <c r="A1814" s="42" t="str">
        <f t="shared" si="90"/>
        <v>S_II</v>
      </c>
      <c r="B1814" s="43" t="s">
        <v>215</v>
      </c>
      <c r="C1814" s="60" t="str">
        <f>CONCATENATE(C1804,".",8)</f>
        <v>29.1.8</v>
      </c>
      <c r="D1814" s="180">
        <v>8</v>
      </c>
      <c r="E1814" s="15"/>
      <c r="F1814" s="100" t="s">
        <v>620</v>
      </c>
      <c r="G1814" s="120"/>
    </row>
    <row r="1815" spans="1:7" ht="15.75" hidden="1" thickBot="1" x14ac:dyDescent="0.3">
      <c r="A1815" s="42" t="str">
        <f>A1814</f>
        <v>S_II</v>
      </c>
      <c r="B1815" s="43" t="s">
        <v>215</v>
      </c>
      <c r="C1815" s="60" t="str">
        <f>CONCATENATE(C1804,".",9)</f>
        <v>29.1.9</v>
      </c>
      <c r="D1815" s="180">
        <v>9</v>
      </c>
      <c r="E1815" s="15"/>
      <c r="F1815" s="100" t="s">
        <v>620</v>
      </c>
      <c r="G1815" s="120"/>
    </row>
    <row r="1816" spans="1:7" ht="15.75" hidden="1" thickBot="1" x14ac:dyDescent="0.3">
      <c r="A1816" s="42" t="str">
        <f t="shared" si="90"/>
        <v>S_II</v>
      </c>
      <c r="B1816" s="43" t="s">
        <v>215</v>
      </c>
      <c r="C1816" s="60" t="str">
        <f>CONCATENATE(C1804,".",10)</f>
        <v>29.1.10</v>
      </c>
      <c r="D1816" s="180">
        <v>10</v>
      </c>
      <c r="E1816" s="33"/>
      <c r="F1816" s="100" t="s">
        <v>620</v>
      </c>
      <c r="G1816" s="120"/>
    </row>
    <row r="1817" spans="1:7" ht="15.75" hidden="1" thickBot="1" x14ac:dyDescent="0.3">
      <c r="A1817" s="113" t="str">
        <f t="shared" si="90"/>
        <v>S_II</v>
      </c>
      <c r="B1817" s="114" t="str">
        <f>B1804</f>
        <v>S_II</v>
      </c>
      <c r="C1817" s="115"/>
      <c r="D1817" s="29"/>
      <c r="E1817" s="125" t="s">
        <v>523</v>
      </c>
      <c r="F1817" s="126">
        <f>SUM(F1807:F1816)</f>
        <v>0</v>
      </c>
      <c r="G1817" s="30"/>
    </row>
    <row r="1818" spans="1:7" ht="15.75" hidden="1" thickBot="1" x14ac:dyDescent="0.3">
      <c r="A1818" s="42" t="str">
        <f t="shared" si="90"/>
        <v>S_II</v>
      </c>
      <c r="B1818" s="46" t="str">
        <f>IF(OR(B1804=Listen!$I$5,B1804=Listen!$I$3), Listen!$I$5, IF(OR(B1804=Listen!$I$6, B1804=Listen!$I$4), Listen!$I$6, Listen!$I$7))</f>
        <v>S_II</v>
      </c>
      <c r="C1818" s="9"/>
      <c r="D1818" s="30"/>
      <c r="E1818" s="164" t="s">
        <v>35</v>
      </c>
      <c r="F1818" s="165" t="s">
        <v>49</v>
      </c>
    </row>
    <row r="1819" spans="1:7" ht="15.75" hidden="1" thickBot="1" x14ac:dyDescent="0.3">
      <c r="A1819" s="42" t="str">
        <f t="shared" si="90"/>
        <v>S_II</v>
      </c>
      <c r="B1819" s="46" t="str">
        <f>IF(OR(B1805=Listen!$I$5,B1805=Listen!$I$3), Listen!$I$5, IF(OR(B1805=Listen!$I$6, B1805=Listen!$I$4), Listen!$I$6, Listen!$I$7))</f>
        <v>S_II</v>
      </c>
      <c r="C1819" s="9"/>
      <c r="D1819" s="28" t="s">
        <v>36</v>
      </c>
      <c r="E1819" s="20" t="s">
        <v>38</v>
      </c>
      <c r="F1819" s="137" t="s">
        <v>621</v>
      </c>
    </row>
    <row r="1820" spans="1:7" ht="15.75" hidden="1" thickBot="1" x14ac:dyDescent="0.3">
      <c r="A1820" s="42" t="str">
        <f t="shared" si="90"/>
        <v>S_II</v>
      </c>
      <c r="B1820" s="46" t="str">
        <f>IF(OR(B1806=Listen!$I$5,B1806=Listen!$I$3), Listen!$I$5, IF(OR(B1806=Listen!$I$6, B1806=Listen!$I$4), Listen!$I$6, Listen!$I$7))</f>
        <v>S_II</v>
      </c>
      <c r="C1820" s="9"/>
      <c r="D1820" s="28" t="s">
        <v>36</v>
      </c>
      <c r="E1820" s="17" t="s">
        <v>39</v>
      </c>
      <c r="F1820" s="137" t="s">
        <v>621</v>
      </c>
    </row>
    <row r="1821" spans="1:7" ht="51.75" hidden="1" thickBot="1" x14ac:dyDescent="0.3">
      <c r="A1821" s="42" t="str">
        <f t="shared" si="90"/>
        <v>S_II</v>
      </c>
      <c r="B1821" s="43" t="str">
        <f>B1804</f>
        <v>S_II</v>
      </c>
      <c r="C1821" s="9"/>
      <c r="D1821" s="22" t="s">
        <v>622</v>
      </c>
      <c r="E1821" s="6"/>
      <c r="F1821" s="10"/>
    </row>
    <row r="1822" spans="1:7" ht="15.75" hidden="1" thickBot="1" x14ac:dyDescent="0.3">
      <c r="A1822" s="113" t="str">
        <f t="shared" si="90"/>
        <v>S_II</v>
      </c>
      <c r="B1822" s="114" t="str">
        <f>B1804</f>
        <v>S_II</v>
      </c>
      <c r="C1822" s="115"/>
      <c r="D1822" s="30"/>
      <c r="E1822" s="30"/>
      <c r="F1822" s="30"/>
      <c r="G1822" s="30"/>
    </row>
    <row r="1823" spans="1:7" ht="16.5" hidden="1" thickBot="1" x14ac:dyDescent="0.3">
      <c r="A1823" s="42" t="str">
        <f t="shared" si="90"/>
        <v>S_II</v>
      </c>
      <c r="B1823" s="56" t="str">
        <f>IF(B1824&lt;&gt;B1826, IF(AND(B1824&lt;&gt;Listen!I1807,B1826&lt;&gt;Listen!$I$7), CONCATENATE(B1824, "; ", B1826), IF(B1824=Listen!$I$7, B1826, B1824)), B1824)</f>
        <v>nicht anzeigen</v>
      </c>
      <c r="C1823" s="58" t="str">
        <f>CONCATENATE(C1802,".",2)</f>
        <v>29.2</v>
      </c>
      <c r="D1823" s="58"/>
      <c r="E1823" s="18" t="s">
        <v>605</v>
      </c>
      <c r="F1823" s="36"/>
    </row>
    <row r="1824" spans="1:7" ht="15.75" hidden="1" thickBot="1" x14ac:dyDescent="0.3">
      <c r="A1824" s="42" t="str">
        <f t="shared" si="90"/>
        <v>S_II</v>
      </c>
      <c r="B1824" s="54" t="s">
        <v>215</v>
      </c>
      <c r="C1824" s="58" t="str">
        <f>CONCATENATE(C1802,".",2,".",1)</f>
        <v>29.2.1</v>
      </c>
      <c r="D1824" s="58"/>
      <c r="E1824" s="15" t="s">
        <v>606</v>
      </c>
      <c r="F1824" s="136" t="s">
        <v>44</v>
      </c>
    </row>
    <row r="1825" spans="1:7" ht="15.75" hidden="1" thickBot="1" x14ac:dyDescent="0.3">
      <c r="A1825" s="42" t="str">
        <f t="shared" si="90"/>
        <v>S_II</v>
      </c>
      <c r="B1825" s="51" t="str">
        <f>B1824</f>
        <v>nicht anzeigen</v>
      </c>
      <c r="C1825" s="58" t="str">
        <f>CONCATENATE(C1802,".",2,".",2)</f>
        <v>29.2.2</v>
      </c>
      <c r="D1825" s="58"/>
      <c r="E1825" s="15" t="s">
        <v>607</v>
      </c>
      <c r="F1825" s="136" t="s">
        <v>44</v>
      </c>
    </row>
    <row r="1826" spans="1:7" ht="15.75" hidden="1" thickBot="1" x14ac:dyDescent="0.3">
      <c r="A1826" s="42" t="str">
        <f t="shared" si="90"/>
        <v>S_II</v>
      </c>
      <c r="B1826" s="55" t="str">
        <f>IF(ISERROR(FIND(Listen!$I$2,A1802)),Listen!$I$7,IF(ISERROR(FIND(Listen!$I$2,B1824)),Listen!$I$2,Listen!$I$7))</f>
        <v>nicht anzeigen</v>
      </c>
      <c r="C1826" s="58" t="str">
        <f>CONCATENATE(C1802,".",2,".",3)</f>
        <v>29.2.3</v>
      </c>
      <c r="D1826" s="58"/>
      <c r="E1826" s="15" t="s">
        <v>612</v>
      </c>
      <c r="F1826" s="136" t="s">
        <v>44</v>
      </c>
    </row>
    <row r="1827" spans="1:7" ht="51.75" hidden="1" thickBot="1" x14ac:dyDescent="0.3">
      <c r="A1827" s="42" t="str">
        <f t="shared" si="90"/>
        <v>S_II</v>
      </c>
      <c r="B1827" s="47" t="str">
        <f>B1823</f>
        <v>nicht anzeigen</v>
      </c>
      <c r="C1827" s="9"/>
      <c r="D1827" s="23" t="s">
        <v>316</v>
      </c>
      <c r="E1827" s="7"/>
    </row>
    <row r="1828" spans="1:7" ht="15.75" hidden="1" thickBot="1" x14ac:dyDescent="0.3">
      <c r="A1828" s="113" t="str">
        <f t="shared" si="90"/>
        <v>S_II</v>
      </c>
      <c r="B1828" s="123" t="str">
        <f>B1823</f>
        <v>nicht anzeigen</v>
      </c>
      <c r="C1828" s="115"/>
      <c r="D1828" s="30"/>
      <c r="E1828" s="124"/>
      <c r="F1828" s="30"/>
      <c r="G1828" s="30"/>
    </row>
    <row r="1829" spans="1:7" ht="80.25" hidden="1" thickBot="1" x14ac:dyDescent="0.3">
      <c r="A1829" s="42" t="str">
        <f>A1828</f>
        <v>S_II</v>
      </c>
      <c r="B1829" s="49" t="s">
        <v>215</v>
      </c>
      <c r="C1829" s="58" t="str">
        <f>CONCATENATE(C1802,".",3,)</f>
        <v>29.3</v>
      </c>
      <c r="D1829" s="58"/>
      <c r="E1829" s="122" t="s">
        <v>688</v>
      </c>
      <c r="F1829" s="73"/>
      <c r="G1829" s="14" t="str">
        <f>CONCATENATE(COUNTIF(G1831:G1840,Listen!$C$3)+COUNTIF(G1831:G1840,Listen!$C$4)+COUNTIF(G1831:G1840,Listen!$C$5)," bewertete Maßnahmen")</f>
        <v>0 bewertete Maßnahmen</v>
      </c>
    </row>
    <row r="1830" spans="1:7" ht="28.5" hidden="1" thickBot="1" x14ac:dyDescent="0.3">
      <c r="A1830" s="42" t="str">
        <f t="shared" si="90"/>
        <v>S_II</v>
      </c>
      <c r="B1830" s="45" t="str">
        <f t="shared" si="90"/>
        <v>nicht anzeigen</v>
      </c>
      <c r="C1830" s="9"/>
      <c r="D1830" s="58"/>
      <c r="E1830" s="25" t="s">
        <v>55</v>
      </c>
      <c r="F1830" s="25" t="s">
        <v>528</v>
      </c>
      <c r="G1830" s="118" t="s">
        <v>609</v>
      </c>
    </row>
    <row r="1831" spans="1:7" ht="24.75" hidden="1" thickBot="1" x14ac:dyDescent="0.3">
      <c r="A1831" s="42" t="str">
        <f>A1830</f>
        <v>S_II</v>
      </c>
      <c r="B1831" s="45" t="str">
        <f>B1830</f>
        <v>nicht anzeigen</v>
      </c>
      <c r="C1831" s="111"/>
      <c r="D1831" s="121" t="s">
        <v>594</v>
      </c>
      <c r="E1831" s="7" t="s">
        <v>604</v>
      </c>
      <c r="F1831" s="135" t="s">
        <v>44</v>
      </c>
      <c r="G1831" s="135" t="s">
        <v>44</v>
      </c>
    </row>
    <row r="1832" spans="1:7" ht="24.75" hidden="1" thickBot="1" x14ac:dyDescent="0.3">
      <c r="A1832" s="42" t="str">
        <f t="shared" ref="A1832:B1841" si="91">A1831</f>
        <v>S_II</v>
      </c>
      <c r="B1832" s="45" t="str">
        <f t="shared" si="91"/>
        <v>nicht anzeigen</v>
      </c>
      <c r="C1832" s="111"/>
      <c r="D1832" s="121" t="s">
        <v>594</v>
      </c>
      <c r="E1832" s="7" t="s">
        <v>603</v>
      </c>
      <c r="F1832" s="135"/>
      <c r="G1832" s="135"/>
    </row>
    <row r="1833" spans="1:7" ht="15.75" hidden="1" thickBot="1" x14ac:dyDescent="0.3">
      <c r="A1833" s="42" t="str">
        <f t="shared" si="91"/>
        <v>S_II</v>
      </c>
      <c r="B1833" s="45" t="str">
        <f t="shared" si="91"/>
        <v>nicht anzeigen</v>
      </c>
      <c r="C1833" s="8"/>
      <c r="D1833" s="58"/>
      <c r="E1833" s="7"/>
      <c r="F1833" s="135"/>
      <c r="G1833" s="135"/>
    </row>
    <row r="1834" spans="1:7" ht="15.75" hidden="1" thickBot="1" x14ac:dyDescent="0.3">
      <c r="A1834" s="42" t="str">
        <f t="shared" si="91"/>
        <v>S_II</v>
      </c>
      <c r="B1834" s="45" t="str">
        <f t="shared" si="91"/>
        <v>nicht anzeigen</v>
      </c>
      <c r="C1834" s="8"/>
      <c r="D1834" s="58"/>
      <c r="E1834" s="7"/>
      <c r="F1834" s="135"/>
      <c r="G1834" s="135"/>
    </row>
    <row r="1835" spans="1:7" ht="15.75" hidden="1" thickBot="1" x14ac:dyDescent="0.3">
      <c r="A1835" s="42" t="str">
        <f t="shared" si="91"/>
        <v>S_II</v>
      </c>
      <c r="B1835" s="45" t="str">
        <f t="shared" si="91"/>
        <v>nicht anzeigen</v>
      </c>
      <c r="C1835" s="8"/>
      <c r="D1835" s="58"/>
      <c r="E1835" s="7"/>
      <c r="F1835" s="135"/>
      <c r="G1835" s="135"/>
    </row>
    <row r="1836" spans="1:7" ht="15.75" hidden="1" thickBot="1" x14ac:dyDescent="0.3">
      <c r="A1836" s="42" t="str">
        <f t="shared" si="91"/>
        <v>S_II</v>
      </c>
      <c r="B1836" s="45" t="str">
        <f t="shared" si="91"/>
        <v>nicht anzeigen</v>
      </c>
      <c r="C1836" s="8"/>
      <c r="D1836" s="58"/>
      <c r="E1836" s="7"/>
      <c r="F1836" s="135"/>
      <c r="G1836" s="135"/>
    </row>
    <row r="1837" spans="1:7" ht="15.75" hidden="1" thickBot="1" x14ac:dyDescent="0.3">
      <c r="A1837" s="42" t="str">
        <f t="shared" si="91"/>
        <v>S_II</v>
      </c>
      <c r="B1837" s="45" t="str">
        <f t="shared" si="91"/>
        <v>nicht anzeigen</v>
      </c>
      <c r="C1837" s="8"/>
      <c r="D1837" s="58"/>
      <c r="E1837" s="7"/>
      <c r="F1837" s="135"/>
      <c r="G1837" s="135"/>
    </row>
    <row r="1838" spans="1:7" ht="15.75" hidden="1" thickBot="1" x14ac:dyDescent="0.3">
      <c r="A1838" s="42" t="str">
        <f t="shared" si="91"/>
        <v>S_II</v>
      </c>
      <c r="B1838" s="45" t="str">
        <f t="shared" si="91"/>
        <v>nicht anzeigen</v>
      </c>
      <c r="C1838" s="8"/>
      <c r="D1838" s="58"/>
      <c r="E1838" s="7"/>
      <c r="F1838" s="135"/>
      <c r="G1838" s="135"/>
    </row>
    <row r="1839" spans="1:7" ht="15.75" hidden="1" thickBot="1" x14ac:dyDescent="0.3">
      <c r="A1839" s="42" t="str">
        <f t="shared" si="91"/>
        <v>S_II</v>
      </c>
      <c r="B1839" s="45" t="str">
        <f t="shared" si="91"/>
        <v>nicht anzeigen</v>
      </c>
      <c r="C1839" s="8"/>
      <c r="D1839" s="58"/>
      <c r="E1839" s="7"/>
      <c r="F1839" s="135"/>
      <c r="G1839" s="135"/>
    </row>
    <row r="1840" spans="1:7" ht="15.75" hidden="1" thickBot="1" x14ac:dyDescent="0.3">
      <c r="A1840" s="42" t="str">
        <f t="shared" si="91"/>
        <v>S_II</v>
      </c>
      <c r="B1840" s="45" t="str">
        <f t="shared" si="91"/>
        <v>nicht anzeigen</v>
      </c>
      <c r="C1840" s="8"/>
      <c r="D1840" s="58"/>
      <c r="E1840" s="7"/>
      <c r="F1840" s="135"/>
      <c r="G1840" s="135"/>
    </row>
    <row r="1841" spans="1:7" ht="15.75" hidden="1" thickBot="1" x14ac:dyDescent="0.3">
      <c r="A1841" s="42" t="str">
        <f t="shared" si="91"/>
        <v>S_II</v>
      </c>
      <c r="B1841" s="44" t="str">
        <f>A1802</f>
        <v>S_II</v>
      </c>
      <c r="C1841" s="9"/>
      <c r="D1841" s="10"/>
      <c r="E1841" s="10"/>
      <c r="F1841" s="10"/>
    </row>
    <row r="1842" spans="1:7" ht="21.75" hidden="1" thickBot="1" x14ac:dyDescent="0.3">
      <c r="A1842" s="50" t="s">
        <v>215</v>
      </c>
      <c r="B1842" s="42" t="str">
        <f>A1842</f>
        <v>nicht anzeigen</v>
      </c>
      <c r="C1842" s="57">
        <v>31</v>
      </c>
      <c r="D1842" s="169" t="s">
        <v>428</v>
      </c>
      <c r="E1842" s="168"/>
      <c r="F1842" s="168"/>
      <c r="G1842" s="89"/>
    </row>
    <row r="1843" spans="1:7" ht="17.25" hidden="1" thickTop="1" thickBot="1" x14ac:dyDescent="0.3">
      <c r="A1843" s="113" t="str">
        <f>A1842</f>
        <v>nicht anzeigen</v>
      </c>
      <c r="B1843" s="42" t="str">
        <f>B1842</f>
        <v>nicht anzeigen</v>
      </c>
      <c r="C1843" s="9"/>
      <c r="D1843" s="11"/>
      <c r="E1843" s="12"/>
      <c r="F1843" s="12"/>
      <c r="G1843" s="19" t="s">
        <v>51</v>
      </c>
    </row>
    <row r="1844" spans="1:7" ht="32.25" hidden="1" thickBot="1" x14ac:dyDescent="0.3">
      <c r="A1844" s="42" t="str">
        <f t="shared" ref="A1844:B1870" si="92">A1843</f>
        <v>nicht anzeigen</v>
      </c>
      <c r="B1844" s="48" t="s">
        <v>215</v>
      </c>
      <c r="C1844" s="58" t="str">
        <f>CONCATENATE(C1842,".",1)</f>
        <v>31.1</v>
      </c>
      <c r="D1844" s="58"/>
      <c r="E1844" s="18" t="s">
        <v>595</v>
      </c>
      <c r="F1844" s="117" t="str">
        <f>CONCATENATE(ROUND(F1857/1680,2)," VBÄ")</f>
        <v>0 VBÄ</v>
      </c>
      <c r="G1844" s="14"/>
    </row>
    <row r="1845" spans="1:7" ht="15.75" hidden="1" thickBot="1" x14ac:dyDescent="0.3">
      <c r="A1845" s="42" t="str">
        <f t="shared" si="92"/>
        <v>nicht anzeigen</v>
      </c>
      <c r="B1845" s="43" t="str">
        <f>IF(E1845="",Listen!$I$7,B1844)</f>
        <v>nicht anzeigen</v>
      </c>
      <c r="C1845" s="8"/>
      <c r="D1845" s="59"/>
      <c r="E1845" s="166" t="s">
        <v>24</v>
      </c>
      <c r="F1845" s="167" t="s">
        <v>596</v>
      </c>
      <c r="G1845" s="32"/>
    </row>
    <row r="1846" spans="1:7" ht="15.75" hidden="1" thickBot="1" x14ac:dyDescent="0.3">
      <c r="A1846" s="113" t="str">
        <f t="shared" si="92"/>
        <v>nicht anzeigen</v>
      </c>
      <c r="B1846" s="114" t="str">
        <f>IF(E1846="",Listen!$I$7,B1845)</f>
        <v>nicht anzeigen</v>
      </c>
      <c r="C1846" s="115"/>
      <c r="D1846" s="134"/>
      <c r="E1846" s="112" t="s">
        <v>598</v>
      </c>
      <c r="F1846" s="117" t="s">
        <v>597</v>
      </c>
      <c r="G1846" s="119"/>
    </row>
    <row r="1847" spans="1:7" ht="15.75" hidden="1" thickBot="1" x14ac:dyDescent="0.3">
      <c r="A1847" s="42" t="str">
        <f t="shared" si="92"/>
        <v>nicht anzeigen</v>
      </c>
      <c r="B1847" s="43" t="s">
        <v>215</v>
      </c>
      <c r="C1847" s="60" t="str">
        <f>CONCATENATE(C1844,".",1)</f>
        <v>31.1.1</v>
      </c>
      <c r="D1847" s="180">
        <v>1</v>
      </c>
      <c r="E1847" s="15" t="s">
        <v>305</v>
      </c>
      <c r="F1847" s="100" t="s">
        <v>620</v>
      </c>
      <c r="G1847" s="120" t="s">
        <v>202</v>
      </c>
    </row>
    <row r="1848" spans="1:7" ht="15.75" hidden="1" thickBot="1" x14ac:dyDescent="0.3">
      <c r="A1848" s="42" t="str">
        <f t="shared" si="92"/>
        <v>nicht anzeigen</v>
      </c>
      <c r="B1848" s="43" t="s">
        <v>215</v>
      </c>
      <c r="C1848" s="60" t="str">
        <f>CONCATENATE(C1844,".",2)</f>
        <v>31.1.2</v>
      </c>
      <c r="D1848" s="180">
        <v>2</v>
      </c>
      <c r="E1848" s="16" t="s">
        <v>27</v>
      </c>
      <c r="F1848" s="100" t="s">
        <v>620</v>
      </c>
      <c r="G1848" s="120" t="s">
        <v>29</v>
      </c>
    </row>
    <row r="1849" spans="1:7" ht="15.75" hidden="1" thickBot="1" x14ac:dyDescent="0.3">
      <c r="A1849" s="42" t="str">
        <f t="shared" si="92"/>
        <v>nicht anzeigen</v>
      </c>
      <c r="B1849" s="43" t="s">
        <v>215</v>
      </c>
      <c r="C1849" s="60" t="str">
        <f>CONCATENATE(C1844,".",3)</f>
        <v>31.1.3</v>
      </c>
      <c r="D1849" s="180">
        <v>3</v>
      </c>
      <c r="E1849" s="15" t="s">
        <v>25</v>
      </c>
      <c r="F1849" s="100" t="s">
        <v>620</v>
      </c>
      <c r="G1849" s="120" t="s">
        <v>29</v>
      </c>
    </row>
    <row r="1850" spans="1:7" ht="15.75" hidden="1" thickBot="1" x14ac:dyDescent="0.3">
      <c r="A1850" s="42" t="str">
        <f t="shared" si="92"/>
        <v>nicht anzeigen</v>
      </c>
      <c r="B1850" s="43" t="s">
        <v>215</v>
      </c>
      <c r="C1850" s="60" t="str">
        <f>CONCATENATE(C1844,".",4)</f>
        <v>31.1.4</v>
      </c>
      <c r="D1850" s="180">
        <v>4</v>
      </c>
      <c r="E1850" s="15" t="s">
        <v>26</v>
      </c>
      <c r="F1850" s="100" t="s">
        <v>620</v>
      </c>
      <c r="G1850" s="120" t="s">
        <v>29</v>
      </c>
    </row>
    <row r="1851" spans="1:7" ht="15.75" hidden="1" thickBot="1" x14ac:dyDescent="0.3">
      <c r="A1851" s="42" t="str">
        <f t="shared" si="92"/>
        <v>nicht anzeigen</v>
      </c>
      <c r="B1851" s="43" t="s">
        <v>215</v>
      </c>
      <c r="C1851" s="60" t="str">
        <f>CONCATENATE(C1844,".",5)</f>
        <v>31.1.5</v>
      </c>
      <c r="D1851" s="180">
        <v>5</v>
      </c>
      <c r="E1851" s="15"/>
      <c r="F1851" s="100" t="s">
        <v>620</v>
      </c>
      <c r="G1851" s="120"/>
    </row>
    <row r="1852" spans="1:7" ht="15.75" hidden="1" thickBot="1" x14ac:dyDescent="0.3">
      <c r="A1852" s="42" t="str">
        <f t="shared" si="92"/>
        <v>nicht anzeigen</v>
      </c>
      <c r="B1852" s="43" t="s">
        <v>215</v>
      </c>
      <c r="C1852" s="60" t="str">
        <f>CONCATENATE(C1844,".",6)</f>
        <v>31.1.6</v>
      </c>
      <c r="D1852" s="180">
        <v>6</v>
      </c>
      <c r="E1852" s="15"/>
      <c r="F1852" s="100" t="s">
        <v>620</v>
      </c>
      <c r="G1852" s="120"/>
    </row>
    <row r="1853" spans="1:7" ht="15.75" hidden="1" thickBot="1" x14ac:dyDescent="0.3">
      <c r="A1853" s="42" t="str">
        <f t="shared" si="92"/>
        <v>nicht anzeigen</v>
      </c>
      <c r="B1853" s="43" t="s">
        <v>215</v>
      </c>
      <c r="C1853" s="60" t="str">
        <f>CONCATENATE(C1844,".",7)</f>
        <v>31.1.7</v>
      </c>
      <c r="D1853" s="180">
        <v>7</v>
      </c>
      <c r="E1853" s="15"/>
      <c r="F1853" s="100" t="s">
        <v>620</v>
      </c>
      <c r="G1853" s="120"/>
    </row>
    <row r="1854" spans="1:7" ht="15.75" hidden="1" thickBot="1" x14ac:dyDescent="0.3">
      <c r="A1854" s="42" t="str">
        <f t="shared" si="92"/>
        <v>nicht anzeigen</v>
      </c>
      <c r="B1854" s="43" t="s">
        <v>215</v>
      </c>
      <c r="C1854" s="60" t="str">
        <f>CONCATENATE(C1844,".",8)</f>
        <v>31.1.8</v>
      </c>
      <c r="D1854" s="180">
        <v>8</v>
      </c>
      <c r="E1854" s="15"/>
      <c r="F1854" s="100" t="s">
        <v>620</v>
      </c>
      <c r="G1854" s="120"/>
    </row>
    <row r="1855" spans="1:7" ht="15.75" hidden="1" thickBot="1" x14ac:dyDescent="0.3">
      <c r="A1855" s="42" t="str">
        <f>A1854</f>
        <v>nicht anzeigen</v>
      </c>
      <c r="B1855" s="43" t="s">
        <v>215</v>
      </c>
      <c r="C1855" s="60" t="str">
        <f>CONCATENATE(C1844,".",9)</f>
        <v>31.1.9</v>
      </c>
      <c r="D1855" s="180">
        <v>9</v>
      </c>
      <c r="E1855" s="15"/>
      <c r="F1855" s="100" t="s">
        <v>620</v>
      </c>
      <c r="G1855" s="120"/>
    </row>
    <row r="1856" spans="1:7" ht="15.75" hidden="1" thickBot="1" x14ac:dyDescent="0.3">
      <c r="A1856" s="42" t="str">
        <f t="shared" si="92"/>
        <v>nicht anzeigen</v>
      </c>
      <c r="B1856" s="43" t="s">
        <v>215</v>
      </c>
      <c r="C1856" s="60" t="str">
        <f>CONCATENATE(C1844,".",10)</f>
        <v>31.1.10</v>
      </c>
      <c r="D1856" s="180">
        <v>10</v>
      </c>
      <c r="E1856" s="33"/>
      <c r="F1856" s="100" t="s">
        <v>620</v>
      </c>
      <c r="G1856" s="120"/>
    </row>
    <row r="1857" spans="1:7" ht="15.75" hidden="1" thickBot="1" x14ac:dyDescent="0.3">
      <c r="A1857" s="113" t="str">
        <f t="shared" si="92"/>
        <v>nicht anzeigen</v>
      </c>
      <c r="B1857" s="114" t="str">
        <f>B1844</f>
        <v>nicht anzeigen</v>
      </c>
      <c r="C1857" s="115"/>
      <c r="D1857" s="29"/>
      <c r="E1857" s="125" t="s">
        <v>523</v>
      </c>
      <c r="F1857" s="126">
        <f>SUM(F1847:F1856)</f>
        <v>0</v>
      </c>
      <c r="G1857" s="30"/>
    </row>
    <row r="1858" spans="1:7" ht="15.75" hidden="1" thickBot="1" x14ac:dyDescent="0.3">
      <c r="A1858" s="42" t="str">
        <f t="shared" si="92"/>
        <v>nicht anzeigen</v>
      </c>
      <c r="B1858" s="46" t="str">
        <f>IF(OR(B1844=Listen!$I$5,B1844=Listen!$I$3), Listen!$I$5, IF(OR(B1844=Listen!$I$6, B1844=Listen!$I$4), Listen!$I$6, Listen!$I$7))</f>
        <v>nicht anzeigen</v>
      </c>
      <c r="C1858" s="9"/>
      <c r="D1858" s="30"/>
      <c r="E1858" s="164" t="s">
        <v>35</v>
      </c>
      <c r="F1858" s="165" t="s">
        <v>49</v>
      </c>
    </row>
    <row r="1859" spans="1:7" ht="15.75" hidden="1" thickBot="1" x14ac:dyDescent="0.3">
      <c r="A1859" s="42" t="str">
        <f t="shared" si="92"/>
        <v>nicht anzeigen</v>
      </c>
      <c r="B1859" s="46" t="str">
        <f>IF(OR(B1845=Listen!$I$5,B1845=Listen!$I$3), Listen!$I$5, IF(OR(B1845=Listen!$I$6, B1845=Listen!$I$4), Listen!$I$6, Listen!$I$7))</f>
        <v>nicht anzeigen</v>
      </c>
      <c r="C1859" s="9"/>
      <c r="D1859" s="28" t="s">
        <v>36</v>
      </c>
      <c r="E1859" s="20" t="s">
        <v>38</v>
      </c>
      <c r="F1859" s="137" t="s">
        <v>621</v>
      </c>
    </row>
    <row r="1860" spans="1:7" ht="15.75" hidden="1" thickBot="1" x14ac:dyDescent="0.3">
      <c r="A1860" s="42" t="str">
        <f t="shared" si="92"/>
        <v>nicht anzeigen</v>
      </c>
      <c r="B1860" s="46" t="str">
        <f>IF(OR(B1846=Listen!$I$5,B1846=Listen!$I$3), Listen!$I$5, IF(OR(B1846=Listen!$I$6, B1846=Listen!$I$4), Listen!$I$6, Listen!$I$7))</f>
        <v>nicht anzeigen</v>
      </c>
      <c r="C1860" s="9"/>
      <c r="D1860" s="28" t="s">
        <v>36</v>
      </c>
      <c r="E1860" s="17" t="s">
        <v>39</v>
      </c>
      <c r="F1860" s="137" t="s">
        <v>621</v>
      </c>
    </row>
    <row r="1861" spans="1:7" ht="51.75" hidden="1" thickBot="1" x14ac:dyDescent="0.3">
      <c r="A1861" s="42" t="str">
        <f t="shared" si="92"/>
        <v>nicht anzeigen</v>
      </c>
      <c r="B1861" s="43" t="str">
        <f>B1844</f>
        <v>nicht anzeigen</v>
      </c>
      <c r="C1861" s="9"/>
      <c r="D1861" s="22" t="s">
        <v>622</v>
      </c>
      <c r="E1861" s="6"/>
      <c r="F1861" s="10"/>
    </row>
    <row r="1862" spans="1:7" ht="15.75" hidden="1" thickBot="1" x14ac:dyDescent="0.3">
      <c r="A1862" s="113" t="str">
        <f t="shared" si="92"/>
        <v>nicht anzeigen</v>
      </c>
      <c r="B1862" s="114" t="str">
        <f>B1844</f>
        <v>nicht anzeigen</v>
      </c>
      <c r="C1862" s="115"/>
      <c r="D1862" s="30"/>
      <c r="E1862" s="30"/>
      <c r="F1862" s="30"/>
      <c r="G1862" s="30"/>
    </row>
    <row r="1863" spans="1:7" ht="16.5" hidden="1" thickBot="1" x14ac:dyDescent="0.3">
      <c r="A1863" s="42" t="str">
        <f t="shared" si="92"/>
        <v>nicht anzeigen</v>
      </c>
      <c r="B1863" s="56" t="str">
        <f>IF(B1864&lt;&gt;B1866, IF(AND(B1864&lt;&gt;Listen!I1847,B1866&lt;&gt;Listen!$I$7), CONCATENATE(B1864, "; ", B1866), IF(B1864=Listen!$I$7, B1866, B1864)), B1864)</f>
        <v>nicht anzeigen</v>
      </c>
      <c r="C1863" s="58" t="str">
        <f>CONCATENATE(C1842,".",2)</f>
        <v>31.2</v>
      </c>
      <c r="D1863" s="58"/>
      <c r="E1863" s="18" t="s">
        <v>605</v>
      </c>
      <c r="F1863" s="36"/>
    </row>
    <row r="1864" spans="1:7" ht="15.75" hidden="1" thickBot="1" x14ac:dyDescent="0.3">
      <c r="A1864" s="42" t="str">
        <f t="shared" si="92"/>
        <v>nicht anzeigen</v>
      </c>
      <c r="B1864" s="54" t="s">
        <v>215</v>
      </c>
      <c r="C1864" s="58" t="str">
        <f>CONCATENATE(C1842,".",2,".",1)</f>
        <v>31.2.1</v>
      </c>
      <c r="D1864" s="58"/>
      <c r="E1864" s="15" t="s">
        <v>606</v>
      </c>
      <c r="F1864" s="136" t="s">
        <v>44</v>
      </c>
    </row>
    <row r="1865" spans="1:7" ht="15.75" hidden="1" thickBot="1" x14ac:dyDescent="0.3">
      <c r="A1865" s="42" t="str">
        <f t="shared" si="92"/>
        <v>nicht anzeigen</v>
      </c>
      <c r="B1865" s="51" t="str">
        <f>B1864</f>
        <v>nicht anzeigen</v>
      </c>
      <c r="C1865" s="58" t="str">
        <f>CONCATENATE(C1842,".",2,".",2)</f>
        <v>31.2.2</v>
      </c>
      <c r="D1865" s="58"/>
      <c r="E1865" s="15" t="s">
        <v>607</v>
      </c>
      <c r="F1865" s="136" t="s">
        <v>44</v>
      </c>
    </row>
    <row r="1866" spans="1:7" ht="15.75" hidden="1" thickBot="1" x14ac:dyDescent="0.3">
      <c r="A1866" s="42" t="str">
        <f t="shared" si="92"/>
        <v>nicht anzeigen</v>
      </c>
      <c r="B1866" s="55" t="str">
        <f>IF(ISERROR(FIND(Listen!$I$2,A1842)),Listen!$I$7,IF(ISERROR(FIND(Listen!$I$2,B1864)),Listen!$I$2,Listen!$I$7))</f>
        <v>nicht anzeigen</v>
      </c>
      <c r="C1866" s="58" t="str">
        <f>CONCATENATE(C1842,".",2,".",3)</f>
        <v>31.2.3</v>
      </c>
      <c r="D1866" s="58"/>
      <c r="E1866" s="15" t="s">
        <v>612</v>
      </c>
      <c r="F1866" s="136" t="s">
        <v>44</v>
      </c>
    </row>
    <row r="1867" spans="1:7" ht="51.75" hidden="1" thickBot="1" x14ac:dyDescent="0.3">
      <c r="A1867" s="42" t="str">
        <f t="shared" si="92"/>
        <v>nicht anzeigen</v>
      </c>
      <c r="B1867" s="47" t="str">
        <f>B1863</f>
        <v>nicht anzeigen</v>
      </c>
      <c r="C1867" s="9"/>
      <c r="D1867" s="23" t="s">
        <v>316</v>
      </c>
      <c r="E1867" s="7"/>
    </row>
    <row r="1868" spans="1:7" ht="15.75" hidden="1" thickBot="1" x14ac:dyDescent="0.3">
      <c r="A1868" s="113" t="str">
        <f t="shared" si="92"/>
        <v>nicht anzeigen</v>
      </c>
      <c r="B1868" s="123" t="str">
        <f>B1863</f>
        <v>nicht anzeigen</v>
      </c>
      <c r="C1868" s="115"/>
      <c r="D1868" s="30"/>
      <c r="E1868" s="124"/>
      <c r="F1868" s="30"/>
      <c r="G1868" s="30"/>
    </row>
    <row r="1869" spans="1:7" ht="80.25" hidden="1" thickBot="1" x14ac:dyDescent="0.3">
      <c r="A1869" s="42" t="str">
        <f>A1868</f>
        <v>nicht anzeigen</v>
      </c>
      <c r="B1869" s="49" t="s">
        <v>215</v>
      </c>
      <c r="C1869" s="58" t="str">
        <f>CONCATENATE(C1842,".",3,)</f>
        <v>31.3</v>
      </c>
      <c r="D1869" s="58"/>
      <c r="E1869" s="122" t="s">
        <v>688</v>
      </c>
      <c r="F1869" s="73"/>
      <c r="G1869" s="14" t="str">
        <f>CONCATENATE(COUNTIF(G1871:G1880,Listen!$C$3)+COUNTIF(G1871:G1880,Listen!$C$4)+COUNTIF(G1871:G1880,Listen!$C$5)," bewertete Maßnahmen")</f>
        <v>0 bewertete Maßnahmen</v>
      </c>
    </row>
    <row r="1870" spans="1:7" ht="28.5" hidden="1" thickBot="1" x14ac:dyDescent="0.3">
      <c r="A1870" s="42" t="str">
        <f t="shared" si="92"/>
        <v>nicht anzeigen</v>
      </c>
      <c r="B1870" s="45" t="str">
        <f t="shared" si="92"/>
        <v>nicht anzeigen</v>
      </c>
      <c r="C1870" s="9"/>
      <c r="D1870" s="58"/>
      <c r="E1870" s="25" t="s">
        <v>55</v>
      </c>
      <c r="F1870" s="25" t="s">
        <v>528</v>
      </c>
      <c r="G1870" s="118" t="s">
        <v>609</v>
      </c>
    </row>
    <row r="1871" spans="1:7" ht="24.75" hidden="1" thickBot="1" x14ac:dyDescent="0.3">
      <c r="A1871" s="42" t="str">
        <f>A1870</f>
        <v>nicht anzeigen</v>
      </c>
      <c r="B1871" s="45" t="str">
        <f>B1870</f>
        <v>nicht anzeigen</v>
      </c>
      <c r="C1871" s="111"/>
      <c r="D1871" s="121" t="s">
        <v>594</v>
      </c>
      <c r="E1871" s="7" t="s">
        <v>604</v>
      </c>
      <c r="F1871" s="135" t="s">
        <v>44</v>
      </c>
      <c r="G1871" s="135" t="s">
        <v>44</v>
      </c>
    </row>
    <row r="1872" spans="1:7" ht="24.75" hidden="1" thickBot="1" x14ac:dyDescent="0.3">
      <c r="A1872" s="42" t="str">
        <f t="shared" ref="A1872:B1881" si="93">A1871</f>
        <v>nicht anzeigen</v>
      </c>
      <c r="B1872" s="45" t="str">
        <f t="shared" si="93"/>
        <v>nicht anzeigen</v>
      </c>
      <c r="C1872" s="111"/>
      <c r="D1872" s="121" t="s">
        <v>594</v>
      </c>
      <c r="E1872" s="7" t="s">
        <v>603</v>
      </c>
      <c r="F1872" s="135"/>
      <c r="G1872" s="135"/>
    </row>
    <row r="1873" spans="1:7" ht="15.75" hidden="1" thickBot="1" x14ac:dyDescent="0.3">
      <c r="A1873" s="42" t="str">
        <f t="shared" si="93"/>
        <v>nicht anzeigen</v>
      </c>
      <c r="B1873" s="45" t="str">
        <f t="shared" si="93"/>
        <v>nicht anzeigen</v>
      </c>
      <c r="C1873" s="8"/>
      <c r="D1873" s="58"/>
      <c r="E1873" s="7"/>
      <c r="F1873" s="135"/>
      <c r="G1873" s="135"/>
    </row>
    <row r="1874" spans="1:7" ht="15.75" hidden="1" thickBot="1" x14ac:dyDescent="0.3">
      <c r="A1874" s="42" t="str">
        <f t="shared" si="93"/>
        <v>nicht anzeigen</v>
      </c>
      <c r="B1874" s="45" t="str">
        <f t="shared" si="93"/>
        <v>nicht anzeigen</v>
      </c>
      <c r="C1874" s="8"/>
      <c r="D1874" s="58"/>
      <c r="E1874" s="7"/>
      <c r="F1874" s="135"/>
      <c r="G1874" s="135"/>
    </row>
    <row r="1875" spans="1:7" ht="15.75" hidden="1" thickBot="1" x14ac:dyDescent="0.3">
      <c r="A1875" s="42" t="str">
        <f t="shared" si="93"/>
        <v>nicht anzeigen</v>
      </c>
      <c r="B1875" s="45" t="str">
        <f t="shared" si="93"/>
        <v>nicht anzeigen</v>
      </c>
      <c r="C1875" s="8"/>
      <c r="D1875" s="58"/>
      <c r="E1875" s="7"/>
      <c r="F1875" s="135"/>
      <c r="G1875" s="135"/>
    </row>
    <row r="1876" spans="1:7" ht="15.75" hidden="1" thickBot="1" x14ac:dyDescent="0.3">
      <c r="A1876" s="42" t="str">
        <f t="shared" si="93"/>
        <v>nicht anzeigen</v>
      </c>
      <c r="B1876" s="45" t="str">
        <f t="shared" si="93"/>
        <v>nicht anzeigen</v>
      </c>
      <c r="C1876" s="8"/>
      <c r="D1876" s="58"/>
      <c r="E1876" s="7"/>
      <c r="F1876" s="135"/>
      <c r="G1876" s="135"/>
    </row>
    <row r="1877" spans="1:7" ht="15.75" hidden="1" thickBot="1" x14ac:dyDescent="0.3">
      <c r="A1877" s="42" t="str">
        <f t="shared" si="93"/>
        <v>nicht anzeigen</v>
      </c>
      <c r="B1877" s="45" t="str">
        <f t="shared" si="93"/>
        <v>nicht anzeigen</v>
      </c>
      <c r="C1877" s="8"/>
      <c r="D1877" s="58"/>
      <c r="E1877" s="7"/>
      <c r="F1877" s="135"/>
      <c r="G1877" s="135"/>
    </row>
    <row r="1878" spans="1:7" ht="15.75" hidden="1" thickBot="1" x14ac:dyDescent="0.3">
      <c r="A1878" s="42" t="str">
        <f t="shared" si="93"/>
        <v>nicht anzeigen</v>
      </c>
      <c r="B1878" s="45" t="str">
        <f t="shared" si="93"/>
        <v>nicht anzeigen</v>
      </c>
      <c r="C1878" s="8"/>
      <c r="D1878" s="58"/>
      <c r="E1878" s="7"/>
      <c r="F1878" s="135"/>
      <c r="G1878" s="135"/>
    </row>
    <row r="1879" spans="1:7" ht="15.75" hidden="1" thickBot="1" x14ac:dyDescent="0.3">
      <c r="A1879" s="42" t="str">
        <f t="shared" si="93"/>
        <v>nicht anzeigen</v>
      </c>
      <c r="B1879" s="45" t="str">
        <f t="shared" si="93"/>
        <v>nicht anzeigen</v>
      </c>
      <c r="C1879" s="8"/>
      <c r="D1879" s="58"/>
      <c r="E1879" s="7"/>
      <c r="F1879" s="135"/>
      <c r="G1879" s="135"/>
    </row>
    <row r="1880" spans="1:7" ht="15.75" hidden="1" thickBot="1" x14ac:dyDescent="0.3">
      <c r="A1880" s="42" t="str">
        <f t="shared" si="93"/>
        <v>nicht anzeigen</v>
      </c>
      <c r="B1880" s="45" t="str">
        <f t="shared" si="93"/>
        <v>nicht anzeigen</v>
      </c>
      <c r="C1880" s="8"/>
      <c r="D1880" s="58"/>
      <c r="E1880" s="7"/>
      <c r="F1880" s="135"/>
      <c r="G1880" s="135"/>
    </row>
    <row r="1881" spans="1:7" ht="15.75" hidden="1" thickBot="1" x14ac:dyDescent="0.3">
      <c r="A1881" s="42" t="str">
        <f t="shared" si="93"/>
        <v>nicht anzeigen</v>
      </c>
      <c r="B1881" s="44" t="str">
        <f>A1842</f>
        <v>nicht anzeigen</v>
      </c>
      <c r="C1881" s="9"/>
      <c r="D1881" s="10"/>
      <c r="E1881" s="10"/>
      <c r="F1881" s="10"/>
    </row>
    <row r="1882" spans="1:7" ht="21.75" thickBot="1" x14ac:dyDescent="0.3">
      <c r="A1882" s="50" t="s">
        <v>213</v>
      </c>
      <c r="B1882" s="42" t="str">
        <f>A1882</f>
        <v>S_II; HHLO_alle</v>
      </c>
      <c r="C1882" s="57">
        <v>32</v>
      </c>
      <c r="D1882" s="169" t="s">
        <v>424</v>
      </c>
      <c r="E1882" s="168"/>
      <c r="F1882" s="168"/>
      <c r="G1882" s="89"/>
    </row>
    <row r="1883" spans="1:7" ht="17.25" thickTop="1" thickBot="1" x14ac:dyDescent="0.3">
      <c r="A1883" s="113" t="str">
        <f>A1882</f>
        <v>S_II; HHLO_alle</v>
      </c>
      <c r="B1883" s="42" t="str">
        <f>B1882</f>
        <v>S_II; HHLO_alle</v>
      </c>
      <c r="C1883" s="9"/>
      <c r="D1883" s="11"/>
      <c r="E1883" s="12"/>
      <c r="F1883" s="12"/>
      <c r="G1883" s="19" t="s">
        <v>51</v>
      </c>
    </row>
    <row r="1884" spans="1:7" ht="64.5" thickTop="1" thickBot="1" x14ac:dyDescent="0.3">
      <c r="A1884" s="42" t="str">
        <f t="shared" ref="A1884:B1910" si="94">A1883</f>
        <v>S_II; HHLO_alle</v>
      </c>
      <c r="B1884" s="48" t="s">
        <v>213</v>
      </c>
      <c r="C1884" s="58" t="str">
        <f>CONCATENATE(C1882,".",1)</f>
        <v>32.1</v>
      </c>
      <c r="D1884" s="58"/>
      <c r="E1884" s="18" t="s">
        <v>629</v>
      </c>
      <c r="F1884" s="117" t="str">
        <f>CONCATENATE(ROUND(F1897/1680,2)," VBÄ")</f>
        <v>0 VBÄ</v>
      </c>
      <c r="G1884" s="14"/>
    </row>
    <row r="1885" spans="1:7" x14ac:dyDescent="0.25">
      <c r="A1885" s="42" t="str">
        <f t="shared" si="94"/>
        <v>S_II; HHLO_alle</v>
      </c>
      <c r="B1885" s="43" t="str">
        <f>IF(E1885="",Listen!$I$7,B1884)</f>
        <v>S_II; HHLO_alle</v>
      </c>
      <c r="C1885" s="8"/>
      <c r="D1885" s="59"/>
      <c r="E1885" s="166" t="s">
        <v>24</v>
      </c>
      <c r="F1885" s="167" t="s">
        <v>596</v>
      </c>
      <c r="G1885" s="32"/>
    </row>
    <row r="1886" spans="1:7" x14ac:dyDescent="0.25">
      <c r="A1886" s="113" t="str">
        <f t="shared" si="94"/>
        <v>S_II; HHLO_alle</v>
      </c>
      <c r="B1886" s="114" t="str">
        <f>IF(E1886="",Listen!$I$7,B1885)</f>
        <v>S_II; HHLO_alle</v>
      </c>
      <c r="C1886" s="115"/>
      <c r="D1886" s="134"/>
      <c r="E1886" s="112" t="s">
        <v>598</v>
      </c>
      <c r="F1886" s="117" t="s">
        <v>597</v>
      </c>
      <c r="G1886" s="119"/>
    </row>
    <row r="1887" spans="1:7" x14ac:dyDescent="0.25">
      <c r="A1887" s="42" t="str">
        <f t="shared" si="94"/>
        <v>S_II; HHLO_alle</v>
      </c>
      <c r="B1887" s="43" t="s">
        <v>213</v>
      </c>
      <c r="C1887" s="60" t="str">
        <f>CONCATENATE(C1884,".",1)</f>
        <v>32.1.1</v>
      </c>
      <c r="D1887" s="180">
        <v>1</v>
      </c>
      <c r="E1887" s="15" t="s">
        <v>305</v>
      </c>
      <c r="F1887" s="100" t="s">
        <v>620</v>
      </c>
      <c r="G1887" s="120" t="s">
        <v>202</v>
      </c>
    </row>
    <row r="1888" spans="1:7" x14ac:dyDescent="0.25">
      <c r="A1888" s="42" t="str">
        <f t="shared" si="94"/>
        <v>S_II; HHLO_alle</v>
      </c>
      <c r="B1888" s="43" t="s">
        <v>213</v>
      </c>
      <c r="C1888" s="60" t="str">
        <f>CONCATENATE(C1884,".",2)</f>
        <v>32.1.2</v>
      </c>
      <c r="D1888" s="180">
        <v>2</v>
      </c>
      <c r="E1888" s="16" t="s">
        <v>27</v>
      </c>
      <c r="F1888" s="100" t="s">
        <v>620</v>
      </c>
      <c r="G1888" s="120" t="s">
        <v>29</v>
      </c>
    </row>
    <row r="1889" spans="1:7" x14ac:dyDescent="0.25">
      <c r="A1889" s="42" t="str">
        <f t="shared" si="94"/>
        <v>S_II; HHLO_alle</v>
      </c>
      <c r="B1889" s="43" t="s">
        <v>213</v>
      </c>
      <c r="C1889" s="60" t="str">
        <f>CONCATENATE(C1884,".",3)</f>
        <v>32.1.3</v>
      </c>
      <c r="D1889" s="180">
        <v>3</v>
      </c>
      <c r="E1889" s="15" t="s">
        <v>25</v>
      </c>
      <c r="F1889" s="100" t="s">
        <v>620</v>
      </c>
      <c r="G1889" s="120" t="s">
        <v>29</v>
      </c>
    </row>
    <row r="1890" spans="1:7" x14ac:dyDescent="0.25">
      <c r="A1890" s="42" t="str">
        <f t="shared" si="94"/>
        <v>S_II; HHLO_alle</v>
      </c>
      <c r="B1890" s="43" t="s">
        <v>213</v>
      </c>
      <c r="C1890" s="60" t="str">
        <f>CONCATENATE(C1884,".",4)</f>
        <v>32.1.4</v>
      </c>
      <c r="D1890" s="180">
        <v>4</v>
      </c>
      <c r="E1890" s="15" t="s">
        <v>26</v>
      </c>
      <c r="F1890" s="100" t="s">
        <v>620</v>
      </c>
      <c r="G1890" s="120" t="s">
        <v>29</v>
      </c>
    </row>
    <row r="1891" spans="1:7" hidden="1" x14ac:dyDescent="0.25">
      <c r="A1891" s="42" t="str">
        <f t="shared" si="94"/>
        <v>S_II; HHLO_alle</v>
      </c>
      <c r="B1891" s="43" t="s">
        <v>215</v>
      </c>
      <c r="C1891" s="60" t="str">
        <f>CONCATENATE(C1884,".",5)</f>
        <v>32.1.5</v>
      </c>
      <c r="D1891" s="180">
        <v>5</v>
      </c>
      <c r="E1891" s="15"/>
      <c r="F1891" s="100" t="s">
        <v>620</v>
      </c>
      <c r="G1891" s="120"/>
    </row>
    <row r="1892" spans="1:7" hidden="1" x14ac:dyDescent="0.25">
      <c r="A1892" s="42" t="str">
        <f t="shared" si="94"/>
        <v>S_II; HHLO_alle</v>
      </c>
      <c r="B1892" s="43" t="s">
        <v>215</v>
      </c>
      <c r="C1892" s="60" t="str">
        <f>CONCATENATE(C1884,".",6)</f>
        <v>32.1.6</v>
      </c>
      <c r="D1892" s="180">
        <v>6</v>
      </c>
      <c r="E1892" s="15"/>
      <c r="F1892" s="100" t="s">
        <v>620</v>
      </c>
      <c r="G1892" s="120"/>
    </row>
    <row r="1893" spans="1:7" hidden="1" x14ac:dyDescent="0.25">
      <c r="A1893" s="42" t="str">
        <f t="shared" si="94"/>
        <v>S_II; HHLO_alle</v>
      </c>
      <c r="B1893" s="43" t="s">
        <v>215</v>
      </c>
      <c r="C1893" s="60" t="str">
        <f>CONCATENATE(C1884,".",7)</f>
        <v>32.1.7</v>
      </c>
      <c r="D1893" s="180">
        <v>7</v>
      </c>
      <c r="E1893" s="15"/>
      <c r="F1893" s="100" t="s">
        <v>620</v>
      </c>
      <c r="G1893" s="120"/>
    </row>
    <row r="1894" spans="1:7" hidden="1" x14ac:dyDescent="0.25">
      <c r="A1894" s="42" t="str">
        <f t="shared" si="94"/>
        <v>S_II; HHLO_alle</v>
      </c>
      <c r="B1894" s="43" t="s">
        <v>215</v>
      </c>
      <c r="C1894" s="60" t="str">
        <f>CONCATENATE(C1884,".",8)</f>
        <v>32.1.8</v>
      </c>
      <c r="D1894" s="180">
        <v>8</v>
      </c>
      <c r="E1894" s="15"/>
      <c r="F1894" s="100" t="s">
        <v>620</v>
      </c>
      <c r="G1894" s="120"/>
    </row>
    <row r="1895" spans="1:7" hidden="1" x14ac:dyDescent="0.25">
      <c r="A1895" s="42" t="str">
        <f>A1894</f>
        <v>S_II; HHLO_alle</v>
      </c>
      <c r="B1895" s="43" t="s">
        <v>215</v>
      </c>
      <c r="C1895" s="60" t="str">
        <f>CONCATENATE(C1884,".",9)</f>
        <v>32.1.9</v>
      </c>
      <c r="D1895" s="180">
        <v>9</v>
      </c>
      <c r="E1895" s="15"/>
      <c r="F1895" s="100" t="s">
        <v>620</v>
      </c>
      <c r="G1895" s="120"/>
    </row>
    <row r="1896" spans="1:7" hidden="1" x14ac:dyDescent="0.25">
      <c r="A1896" s="42" t="str">
        <f t="shared" si="94"/>
        <v>S_II; HHLO_alle</v>
      </c>
      <c r="B1896" s="43" t="s">
        <v>215</v>
      </c>
      <c r="C1896" s="60" t="str">
        <f>CONCATENATE(C1884,".",10)</f>
        <v>32.1.10</v>
      </c>
      <c r="D1896" s="180">
        <v>10</v>
      </c>
      <c r="E1896" s="33"/>
      <c r="F1896" s="100" t="s">
        <v>620</v>
      </c>
      <c r="G1896" s="120"/>
    </row>
    <row r="1897" spans="1:7" x14ac:dyDescent="0.25">
      <c r="A1897" s="113" t="str">
        <f t="shared" si="94"/>
        <v>S_II; HHLO_alle</v>
      </c>
      <c r="B1897" s="114" t="str">
        <f>B1884</f>
        <v>S_II; HHLO_alle</v>
      </c>
      <c r="C1897" s="115"/>
      <c r="D1897" s="29"/>
      <c r="E1897" s="125" t="s">
        <v>523</v>
      </c>
      <c r="F1897" s="126">
        <f>SUM(F1887:F1896)</f>
        <v>0</v>
      </c>
      <c r="G1897" s="30"/>
    </row>
    <row r="1898" spans="1:7" hidden="1" x14ac:dyDescent="0.25">
      <c r="A1898" s="42" t="str">
        <f t="shared" si="94"/>
        <v>S_II; HHLO_alle</v>
      </c>
      <c r="B1898" s="46" t="str">
        <f>IF(OR(B1884=Listen!$I$5,B1884=Listen!$I$3), Listen!$I$5, IF(OR(B1884=Listen!$I$6, B1884=Listen!$I$4), Listen!$I$6, Listen!$I$7))</f>
        <v>S_II</v>
      </c>
      <c r="C1898" s="9"/>
      <c r="D1898" s="30"/>
      <c r="E1898" s="164" t="s">
        <v>35</v>
      </c>
      <c r="F1898" s="165" t="s">
        <v>49</v>
      </c>
    </row>
    <row r="1899" spans="1:7" hidden="1" x14ac:dyDescent="0.25">
      <c r="A1899" s="42" t="str">
        <f t="shared" si="94"/>
        <v>S_II; HHLO_alle</v>
      </c>
      <c r="B1899" s="46" t="str">
        <f>IF(OR(B1885=Listen!$I$5,B1885=Listen!$I$3), Listen!$I$5, IF(OR(B1885=Listen!$I$6, B1885=Listen!$I$4), Listen!$I$6, Listen!$I$7))</f>
        <v>S_II</v>
      </c>
      <c r="C1899" s="9"/>
      <c r="D1899" s="28" t="s">
        <v>36</v>
      </c>
      <c r="E1899" s="20" t="s">
        <v>38</v>
      </c>
      <c r="F1899" s="137" t="s">
        <v>621</v>
      </c>
    </row>
    <row r="1900" spans="1:7" hidden="1" x14ac:dyDescent="0.25">
      <c r="A1900" s="42" t="str">
        <f t="shared" si="94"/>
        <v>S_II; HHLO_alle</v>
      </c>
      <c r="B1900" s="46" t="str">
        <f>IF(OR(B1886=Listen!$I$5,B1886=Listen!$I$3), Listen!$I$5, IF(OR(B1886=Listen!$I$6, B1886=Listen!$I$4), Listen!$I$6, Listen!$I$7))</f>
        <v>S_II</v>
      </c>
      <c r="C1900" s="9"/>
      <c r="D1900" s="28" t="s">
        <v>36</v>
      </c>
      <c r="E1900" s="17" t="s">
        <v>39</v>
      </c>
      <c r="F1900" s="137" t="s">
        <v>621</v>
      </c>
    </row>
    <row r="1901" spans="1:7" ht="51" x14ac:dyDescent="0.25">
      <c r="A1901" s="42" t="str">
        <f t="shared" si="94"/>
        <v>S_II; HHLO_alle</v>
      </c>
      <c r="B1901" s="43" t="str">
        <f>B1884</f>
        <v>S_II; HHLO_alle</v>
      </c>
      <c r="C1901" s="9"/>
      <c r="D1901" s="22" t="s">
        <v>622</v>
      </c>
      <c r="E1901" s="6"/>
      <c r="F1901" s="10"/>
    </row>
    <row r="1902" spans="1:7" x14ac:dyDescent="0.25">
      <c r="A1902" s="113" t="str">
        <f t="shared" si="94"/>
        <v>S_II; HHLO_alle</v>
      </c>
      <c r="B1902" s="114" t="str">
        <f>B1884</f>
        <v>S_II; HHLO_alle</v>
      </c>
      <c r="C1902" s="115"/>
      <c r="D1902" s="30"/>
      <c r="E1902" s="30"/>
      <c r="F1902" s="30"/>
      <c r="G1902" s="30"/>
    </row>
    <row r="1903" spans="1:7" ht="15.75" x14ac:dyDescent="0.25">
      <c r="A1903" s="42" t="str">
        <f t="shared" si="94"/>
        <v>S_II; HHLO_alle</v>
      </c>
      <c r="B1903" s="56" t="str">
        <f>IF(B1904&lt;&gt;B1906, IF(AND(B1904&lt;&gt;Listen!I1887,B1906&lt;&gt;Listen!$I$7), CONCATENATE(B1904, "; ", B1906), IF(B1904=Listen!$I$7, B1906, B1904)), B1904)</f>
        <v>nicht anzeigen; HHLO_alle</v>
      </c>
      <c r="C1903" s="58" t="str">
        <f>CONCATENATE(C1882,".",2)</f>
        <v>32.2</v>
      </c>
      <c r="D1903" s="58"/>
      <c r="E1903" s="18" t="s">
        <v>605</v>
      </c>
      <c r="F1903" s="36"/>
    </row>
    <row r="1904" spans="1:7" ht="15.75" hidden="1" thickBot="1" x14ac:dyDescent="0.3">
      <c r="A1904" s="42" t="str">
        <f t="shared" si="94"/>
        <v>S_II; HHLO_alle</v>
      </c>
      <c r="B1904" s="54" t="s">
        <v>215</v>
      </c>
      <c r="C1904" s="58" t="str">
        <f>CONCATENATE(C1882,".",2,".",1)</f>
        <v>32.2.1</v>
      </c>
      <c r="D1904" s="58"/>
      <c r="E1904" s="15" t="s">
        <v>606</v>
      </c>
      <c r="F1904" s="136" t="s">
        <v>44</v>
      </c>
    </row>
    <row r="1905" spans="1:7" hidden="1" x14ac:dyDescent="0.25">
      <c r="A1905" s="42" t="str">
        <f t="shared" si="94"/>
        <v>S_II; HHLO_alle</v>
      </c>
      <c r="B1905" s="51" t="str">
        <f>B1904</f>
        <v>nicht anzeigen</v>
      </c>
      <c r="C1905" s="58" t="str">
        <f>CONCATENATE(C1882,".",2,".",2)</f>
        <v>32.2.2</v>
      </c>
      <c r="D1905" s="58"/>
      <c r="E1905" s="15" t="s">
        <v>607</v>
      </c>
      <c r="F1905" s="136" t="s">
        <v>44</v>
      </c>
    </row>
    <row r="1906" spans="1:7" x14ac:dyDescent="0.25">
      <c r="A1906" s="42" t="str">
        <f t="shared" si="94"/>
        <v>S_II; HHLO_alle</v>
      </c>
      <c r="B1906" s="55" t="str">
        <f>IF(ISERROR(FIND(Listen!$I$2,A1882)),Listen!$I$7,IF(ISERROR(FIND(Listen!$I$2,B1904)),Listen!$I$2,Listen!$I$7))</f>
        <v>HHLO_alle</v>
      </c>
      <c r="C1906" s="58" t="str">
        <f>CONCATENATE(C1882,".",2,".",3)</f>
        <v>32.2.3</v>
      </c>
      <c r="D1906" s="58"/>
      <c r="E1906" s="15" t="s">
        <v>612</v>
      </c>
      <c r="F1906" s="136" t="s">
        <v>44</v>
      </c>
    </row>
    <row r="1907" spans="1:7" ht="51" x14ac:dyDescent="0.25">
      <c r="A1907" s="42" t="str">
        <f t="shared" si="94"/>
        <v>S_II; HHLO_alle</v>
      </c>
      <c r="B1907" s="47" t="str">
        <f>B1903</f>
        <v>nicht anzeigen; HHLO_alle</v>
      </c>
      <c r="C1907" s="9"/>
      <c r="D1907" s="23" t="s">
        <v>316</v>
      </c>
      <c r="E1907" s="7"/>
    </row>
    <row r="1908" spans="1:7" ht="15.75" thickBot="1" x14ac:dyDescent="0.3">
      <c r="A1908" s="113" t="str">
        <f t="shared" si="94"/>
        <v>S_II; HHLO_alle</v>
      </c>
      <c r="B1908" s="123" t="str">
        <f>B1903</f>
        <v>nicht anzeigen; HHLO_alle</v>
      </c>
      <c r="C1908" s="115"/>
      <c r="D1908" s="30"/>
      <c r="E1908" s="124"/>
      <c r="F1908" s="30"/>
      <c r="G1908" s="30"/>
    </row>
    <row r="1909" spans="1:7" ht="80.25" thickBot="1" x14ac:dyDescent="0.3">
      <c r="A1909" s="42" t="str">
        <f>A1908</f>
        <v>S_II; HHLO_alle</v>
      </c>
      <c r="B1909" s="49" t="s">
        <v>212</v>
      </c>
      <c r="C1909" s="58" t="str">
        <f>CONCATENATE(C1882,".",3,)</f>
        <v>32.3</v>
      </c>
      <c r="D1909" s="58"/>
      <c r="E1909" s="122" t="s">
        <v>688</v>
      </c>
      <c r="F1909" s="73"/>
      <c r="G1909" s="14" t="str">
        <f>CONCATENATE(COUNTIF(G1911:G1920,Listen!$C$3)+COUNTIF(G1911:G1920,Listen!$C$4)+COUNTIF(G1911:G1920,Listen!$C$5)," bewertete Maßnahmen")</f>
        <v>0 bewertete Maßnahmen</v>
      </c>
    </row>
    <row r="1910" spans="1:7" ht="27.75" x14ac:dyDescent="0.25">
      <c r="A1910" s="42" t="str">
        <f t="shared" si="94"/>
        <v>S_II; HHLO_alle</v>
      </c>
      <c r="B1910" s="45" t="str">
        <f t="shared" si="94"/>
        <v>HHLO_alle</v>
      </c>
      <c r="C1910" s="9"/>
      <c r="D1910" s="58"/>
      <c r="E1910" s="25" t="s">
        <v>55</v>
      </c>
      <c r="F1910" s="25" t="s">
        <v>528</v>
      </c>
      <c r="G1910" s="118" t="s">
        <v>609</v>
      </c>
    </row>
    <row r="1911" spans="1:7" ht="24" x14ac:dyDescent="0.25">
      <c r="A1911" s="42" t="str">
        <f>A1910</f>
        <v>S_II; HHLO_alle</v>
      </c>
      <c r="B1911" s="45" t="str">
        <f>B1910</f>
        <v>HHLO_alle</v>
      </c>
      <c r="C1911" s="111"/>
      <c r="D1911" s="121" t="s">
        <v>594</v>
      </c>
      <c r="E1911" s="7" t="s">
        <v>604</v>
      </c>
      <c r="F1911" s="135" t="s">
        <v>44</v>
      </c>
      <c r="G1911" s="135" t="s">
        <v>44</v>
      </c>
    </row>
    <row r="1912" spans="1:7" ht="24" x14ac:dyDescent="0.25">
      <c r="A1912" s="42" t="str">
        <f t="shared" ref="A1912:B1921" si="95">A1911</f>
        <v>S_II; HHLO_alle</v>
      </c>
      <c r="B1912" s="45" t="str">
        <f t="shared" si="95"/>
        <v>HHLO_alle</v>
      </c>
      <c r="C1912" s="111"/>
      <c r="D1912" s="121" t="s">
        <v>594</v>
      </c>
      <c r="E1912" s="7" t="s">
        <v>603</v>
      </c>
      <c r="F1912" s="135"/>
      <c r="G1912" s="135"/>
    </row>
    <row r="1913" spans="1:7" x14ac:dyDescent="0.25">
      <c r="A1913" s="42" t="str">
        <f t="shared" si="95"/>
        <v>S_II; HHLO_alle</v>
      </c>
      <c r="B1913" s="45" t="str">
        <f t="shared" si="95"/>
        <v>HHLO_alle</v>
      </c>
      <c r="C1913" s="8"/>
      <c r="D1913" s="58"/>
      <c r="E1913" s="7"/>
      <c r="F1913" s="135"/>
      <c r="G1913" s="135"/>
    </row>
    <row r="1914" spans="1:7" x14ac:dyDescent="0.25">
      <c r="A1914" s="42" t="str">
        <f t="shared" si="95"/>
        <v>S_II; HHLO_alle</v>
      </c>
      <c r="B1914" s="45" t="str">
        <f t="shared" si="95"/>
        <v>HHLO_alle</v>
      </c>
      <c r="C1914" s="8"/>
      <c r="D1914" s="58"/>
      <c r="E1914" s="7"/>
      <c r="F1914" s="135"/>
      <c r="G1914" s="135"/>
    </row>
    <row r="1915" spans="1:7" x14ac:dyDescent="0.25">
      <c r="A1915" s="42" t="str">
        <f t="shared" si="95"/>
        <v>S_II; HHLO_alle</v>
      </c>
      <c r="B1915" s="45" t="str">
        <f t="shared" si="95"/>
        <v>HHLO_alle</v>
      </c>
      <c r="C1915" s="8"/>
      <c r="D1915" s="58"/>
      <c r="E1915" s="7"/>
      <c r="F1915" s="135"/>
      <c r="G1915" s="135"/>
    </row>
    <row r="1916" spans="1:7" x14ac:dyDescent="0.25">
      <c r="A1916" s="42" t="str">
        <f t="shared" si="95"/>
        <v>S_II; HHLO_alle</v>
      </c>
      <c r="B1916" s="45" t="str">
        <f t="shared" si="95"/>
        <v>HHLO_alle</v>
      </c>
      <c r="C1916" s="8"/>
      <c r="D1916" s="58"/>
      <c r="E1916" s="7"/>
      <c r="F1916" s="135"/>
      <c r="G1916" s="135"/>
    </row>
    <row r="1917" spans="1:7" x14ac:dyDescent="0.25">
      <c r="A1917" s="42" t="str">
        <f t="shared" si="95"/>
        <v>S_II; HHLO_alle</v>
      </c>
      <c r="B1917" s="45" t="str">
        <f t="shared" si="95"/>
        <v>HHLO_alle</v>
      </c>
      <c r="C1917" s="8"/>
      <c r="D1917" s="58"/>
      <c r="E1917" s="7"/>
      <c r="F1917" s="135"/>
      <c r="G1917" s="135"/>
    </row>
    <row r="1918" spans="1:7" x14ac:dyDescent="0.25">
      <c r="A1918" s="42" t="str">
        <f t="shared" si="95"/>
        <v>S_II; HHLO_alle</v>
      </c>
      <c r="B1918" s="45" t="str">
        <f t="shared" si="95"/>
        <v>HHLO_alle</v>
      </c>
      <c r="C1918" s="8"/>
      <c r="D1918" s="58"/>
      <c r="E1918" s="7"/>
      <c r="F1918" s="135"/>
      <c r="G1918" s="135"/>
    </row>
    <row r="1919" spans="1:7" x14ac:dyDescent="0.25">
      <c r="A1919" s="42" t="str">
        <f t="shared" si="95"/>
        <v>S_II; HHLO_alle</v>
      </c>
      <c r="B1919" s="45" t="str">
        <f t="shared" si="95"/>
        <v>HHLO_alle</v>
      </c>
      <c r="C1919" s="8"/>
      <c r="D1919" s="58"/>
      <c r="E1919" s="7"/>
      <c r="F1919" s="135"/>
      <c r="G1919" s="135"/>
    </row>
    <row r="1920" spans="1:7" x14ac:dyDescent="0.25">
      <c r="A1920" s="42" t="str">
        <f t="shared" si="95"/>
        <v>S_II; HHLO_alle</v>
      </c>
      <c r="B1920" s="45" t="str">
        <f t="shared" si="95"/>
        <v>HHLO_alle</v>
      </c>
      <c r="C1920" s="8"/>
      <c r="D1920" s="58"/>
      <c r="E1920" s="7"/>
      <c r="F1920" s="135"/>
      <c r="G1920" s="135"/>
    </row>
    <row r="1921" spans="1:7" ht="15.75" thickBot="1" x14ac:dyDescent="0.3">
      <c r="A1921" s="42" t="str">
        <f t="shared" si="95"/>
        <v>S_II; HHLO_alle</v>
      </c>
      <c r="B1921" s="44" t="str">
        <f>A1882</f>
        <v>S_II; HHLO_alle</v>
      </c>
      <c r="C1921" s="9"/>
      <c r="D1921" s="10"/>
      <c r="E1921" s="10"/>
      <c r="F1921" s="10"/>
    </row>
    <row r="1922" spans="1:7" ht="21.75" thickBot="1" x14ac:dyDescent="0.3">
      <c r="A1922" s="50" t="s">
        <v>213</v>
      </c>
      <c r="B1922" s="42" t="str">
        <f>A1922</f>
        <v>S_II; HHLO_alle</v>
      </c>
      <c r="C1922" s="57">
        <v>46</v>
      </c>
      <c r="D1922" s="169" t="s">
        <v>426</v>
      </c>
      <c r="E1922" s="168"/>
      <c r="F1922" s="168"/>
      <c r="G1922" s="89"/>
    </row>
    <row r="1923" spans="1:7" ht="17.25" thickTop="1" thickBot="1" x14ac:dyDescent="0.3">
      <c r="A1923" s="113" t="str">
        <f>A1922</f>
        <v>S_II; HHLO_alle</v>
      </c>
      <c r="B1923" s="42" t="str">
        <f>B1922</f>
        <v>S_II; HHLO_alle</v>
      </c>
      <c r="C1923" s="9"/>
      <c r="D1923" s="11"/>
      <c r="E1923" s="12"/>
      <c r="F1923" s="12"/>
      <c r="G1923" s="19" t="s">
        <v>51</v>
      </c>
    </row>
    <row r="1924" spans="1:7" ht="64.5" thickTop="1" thickBot="1" x14ac:dyDescent="0.3">
      <c r="A1924" s="42" t="str">
        <f t="shared" ref="A1924:B1950" si="96">A1923</f>
        <v>S_II; HHLO_alle</v>
      </c>
      <c r="B1924" s="48" t="s">
        <v>213</v>
      </c>
      <c r="C1924" s="58" t="str">
        <f>CONCATENATE(C1922,".",1)</f>
        <v>46.1</v>
      </c>
      <c r="D1924" s="58"/>
      <c r="E1924" s="18" t="s">
        <v>629</v>
      </c>
      <c r="F1924" s="117" t="str">
        <f>CONCATENATE(ROUND(F1937/1680,2)," VBÄ")</f>
        <v>0 VBÄ</v>
      </c>
      <c r="G1924" s="14"/>
    </row>
    <row r="1925" spans="1:7" x14ac:dyDescent="0.25">
      <c r="A1925" s="42" t="str">
        <f t="shared" si="96"/>
        <v>S_II; HHLO_alle</v>
      </c>
      <c r="B1925" s="43" t="str">
        <f>IF(E1925="",Listen!$I$7,B1924)</f>
        <v>S_II; HHLO_alle</v>
      </c>
      <c r="C1925" s="8"/>
      <c r="D1925" s="59"/>
      <c r="E1925" s="166" t="s">
        <v>24</v>
      </c>
      <c r="F1925" s="167" t="s">
        <v>596</v>
      </c>
      <c r="G1925" s="32"/>
    </row>
    <row r="1926" spans="1:7" x14ac:dyDescent="0.25">
      <c r="A1926" s="113" t="str">
        <f t="shared" si="96"/>
        <v>S_II; HHLO_alle</v>
      </c>
      <c r="B1926" s="114" t="str">
        <f>IF(E1926="",Listen!$I$7,B1925)</f>
        <v>S_II; HHLO_alle</v>
      </c>
      <c r="C1926" s="115"/>
      <c r="D1926" s="134"/>
      <c r="E1926" s="112" t="s">
        <v>598</v>
      </c>
      <c r="F1926" s="117" t="s">
        <v>597</v>
      </c>
      <c r="G1926" s="119"/>
    </row>
    <row r="1927" spans="1:7" x14ac:dyDescent="0.25">
      <c r="A1927" s="42" t="str">
        <f t="shared" si="96"/>
        <v>S_II; HHLO_alle</v>
      </c>
      <c r="B1927" s="43" t="s">
        <v>212</v>
      </c>
      <c r="C1927" s="60" t="str">
        <f>CONCATENATE(C1924,".",1)</f>
        <v>46.1.1</v>
      </c>
      <c r="D1927" s="180">
        <v>1</v>
      </c>
      <c r="E1927" s="15" t="s">
        <v>329</v>
      </c>
      <c r="F1927" s="100" t="s">
        <v>620</v>
      </c>
      <c r="G1927" s="120" t="s">
        <v>202</v>
      </c>
    </row>
    <row r="1928" spans="1:7" x14ac:dyDescent="0.25">
      <c r="A1928" s="42" t="str">
        <f t="shared" si="96"/>
        <v>S_II; HHLO_alle</v>
      </c>
      <c r="B1928" s="43" t="s">
        <v>212</v>
      </c>
      <c r="C1928" s="60" t="str">
        <f>CONCATENATE(C1924,".",2)</f>
        <v>46.1.2</v>
      </c>
      <c r="D1928" s="180">
        <v>2</v>
      </c>
      <c r="E1928" s="16" t="s">
        <v>330</v>
      </c>
      <c r="F1928" s="100" t="s">
        <v>620</v>
      </c>
      <c r="G1928" s="120" t="s">
        <v>29</v>
      </c>
    </row>
    <row r="1929" spans="1:7" x14ac:dyDescent="0.25">
      <c r="A1929" s="42" t="str">
        <f t="shared" si="96"/>
        <v>S_II; HHLO_alle</v>
      </c>
      <c r="B1929" s="43" t="s">
        <v>212</v>
      </c>
      <c r="C1929" s="60" t="str">
        <f>CONCATENATE(C1924,".",3)</f>
        <v>46.1.3</v>
      </c>
      <c r="D1929" s="180">
        <v>3</v>
      </c>
      <c r="E1929" s="15" t="s">
        <v>331</v>
      </c>
      <c r="F1929" s="100" t="s">
        <v>620</v>
      </c>
      <c r="G1929" s="120" t="s">
        <v>29</v>
      </c>
    </row>
    <row r="1930" spans="1:7" x14ac:dyDescent="0.25">
      <c r="A1930" s="42" t="str">
        <f t="shared" si="96"/>
        <v>S_II; HHLO_alle</v>
      </c>
      <c r="B1930" s="43" t="s">
        <v>212</v>
      </c>
      <c r="C1930" s="60" t="str">
        <f>CONCATENATE(C1924,".",4)</f>
        <v>46.1.4</v>
      </c>
      <c r="D1930" s="180">
        <v>4</v>
      </c>
      <c r="E1930" s="15" t="s">
        <v>332</v>
      </c>
      <c r="F1930" s="100" t="s">
        <v>620</v>
      </c>
      <c r="G1930" s="120" t="s">
        <v>29</v>
      </c>
    </row>
    <row r="1931" spans="1:7" hidden="1" x14ac:dyDescent="0.25">
      <c r="A1931" s="42" t="str">
        <f t="shared" si="96"/>
        <v>S_II; HHLO_alle</v>
      </c>
      <c r="B1931" s="43" t="s">
        <v>201</v>
      </c>
      <c r="C1931" s="60" t="str">
        <f>CONCATENATE(C1924,".",5)</f>
        <v>46.1.5</v>
      </c>
      <c r="D1931" s="180">
        <v>5</v>
      </c>
      <c r="E1931" s="15" t="s">
        <v>333</v>
      </c>
      <c r="F1931" s="100" t="s">
        <v>620</v>
      </c>
      <c r="G1931" s="120" t="s">
        <v>202</v>
      </c>
    </row>
    <row r="1932" spans="1:7" hidden="1" x14ac:dyDescent="0.25">
      <c r="A1932" s="42" t="str">
        <f t="shared" si="96"/>
        <v>S_II; HHLO_alle</v>
      </c>
      <c r="B1932" s="43" t="s">
        <v>201</v>
      </c>
      <c r="C1932" s="60" t="str">
        <f>CONCATENATE(C1924,".",6)</f>
        <v>46.1.6</v>
      </c>
      <c r="D1932" s="180">
        <v>6</v>
      </c>
      <c r="E1932" s="15" t="s">
        <v>334</v>
      </c>
      <c r="F1932" s="100" t="s">
        <v>620</v>
      </c>
      <c r="G1932" s="120" t="s">
        <v>29</v>
      </c>
    </row>
    <row r="1933" spans="1:7" hidden="1" x14ac:dyDescent="0.25">
      <c r="A1933" s="42" t="str">
        <f t="shared" si="96"/>
        <v>S_II; HHLO_alle</v>
      </c>
      <c r="B1933" s="43" t="s">
        <v>201</v>
      </c>
      <c r="C1933" s="60" t="str">
        <f>CONCATENATE(C1924,".",7)</f>
        <v>46.1.7</v>
      </c>
      <c r="D1933" s="180">
        <v>7</v>
      </c>
      <c r="E1933" s="15" t="s">
        <v>335</v>
      </c>
      <c r="F1933" s="100" t="s">
        <v>620</v>
      </c>
      <c r="G1933" s="120" t="s">
        <v>29</v>
      </c>
    </row>
    <row r="1934" spans="1:7" hidden="1" x14ac:dyDescent="0.25">
      <c r="A1934" s="42" t="str">
        <f t="shared" si="96"/>
        <v>S_II; HHLO_alle</v>
      </c>
      <c r="B1934" s="43" t="s">
        <v>215</v>
      </c>
      <c r="C1934" s="60" t="str">
        <f>CONCATENATE(C1924,".",8)</f>
        <v>46.1.8</v>
      </c>
      <c r="D1934" s="180">
        <v>8</v>
      </c>
      <c r="E1934" s="15"/>
      <c r="F1934" s="100" t="s">
        <v>620</v>
      </c>
      <c r="G1934" s="120"/>
    </row>
    <row r="1935" spans="1:7" hidden="1" x14ac:dyDescent="0.25">
      <c r="A1935" s="42" t="str">
        <f>A1934</f>
        <v>S_II; HHLO_alle</v>
      </c>
      <c r="B1935" s="43" t="s">
        <v>215</v>
      </c>
      <c r="C1935" s="60" t="str">
        <f>CONCATENATE(C1924,".",9)</f>
        <v>46.1.9</v>
      </c>
      <c r="D1935" s="180">
        <v>9</v>
      </c>
      <c r="E1935" s="15"/>
      <c r="F1935" s="100" t="s">
        <v>620</v>
      </c>
      <c r="G1935" s="120"/>
    </row>
    <row r="1936" spans="1:7" hidden="1" x14ac:dyDescent="0.25">
      <c r="A1936" s="42" t="str">
        <f t="shared" si="96"/>
        <v>S_II; HHLO_alle</v>
      </c>
      <c r="B1936" s="43" t="s">
        <v>215</v>
      </c>
      <c r="C1936" s="60" t="str">
        <f>CONCATENATE(C1924,".",10)</f>
        <v>46.1.10</v>
      </c>
      <c r="D1936" s="180">
        <v>10</v>
      </c>
      <c r="E1936" s="33"/>
      <c r="F1936" s="100" t="s">
        <v>620</v>
      </c>
      <c r="G1936" s="120"/>
    </row>
    <row r="1937" spans="1:7" x14ac:dyDescent="0.25">
      <c r="A1937" s="113" t="str">
        <f t="shared" si="96"/>
        <v>S_II; HHLO_alle</v>
      </c>
      <c r="B1937" s="114" t="str">
        <f>B1924</f>
        <v>S_II; HHLO_alle</v>
      </c>
      <c r="C1937" s="115"/>
      <c r="D1937" s="29"/>
      <c r="E1937" s="125" t="s">
        <v>523</v>
      </c>
      <c r="F1937" s="126">
        <f>SUM(F1927:F1936)</f>
        <v>0</v>
      </c>
      <c r="G1937" s="30"/>
    </row>
    <row r="1938" spans="1:7" hidden="1" x14ac:dyDescent="0.25">
      <c r="A1938" s="42" t="str">
        <f t="shared" si="96"/>
        <v>S_II; HHLO_alle</v>
      </c>
      <c r="B1938" s="46" t="str">
        <f>IF(OR(B1924=Listen!$I$5,B1924=Listen!$I$3), Listen!$I$5, IF(OR(B1924=Listen!$I$6, B1924=Listen!$I$4), Listen!$I$6, Listen!$I$7))</f>
        <v>S_II</v>
      </c>
      <c r="C1938" s="9"/>
      <c r="D1938" s="30"/>
      <c r="E1938" s="164" t="s">
        <v>35</v>
      </c>
      <c r="F1938" s="165" t="s">
        <v>49</v>
      </c>
    </row>
    <row r="1939" spans="1:7" hidden="1" x14ac:dyDescent="0.25">
      <c r="A1939" s="42" t="str">
        <f t="shared" si="96"/>
        <v>S_II; HHLO_alle</v>
      </c>
      <c r="B1939" s="46" t="str">
        <f>IF(OR(B1925=Listen!$I$5,B1925=Listen!$I$3), Listen!$I$5, IF(OR(B1925=Listen!$I$6, B1925=Listen!$I$4), Listen!$I$6, Listen!$I$7))</f>
        <v>S_II</v>
      </c>
      <c r="C1939" s="9"/>
      <c r="D1939" s="28" t="s">
        <v>36</v>
      </c>
      <c r="E1939" s="20" t="s">
        <v>38</v>
      </c>
      <c r="F1939" s="137" t="s">
        <v>621</v>
      </c>
    </row>
    <row r="1940" spans="1:7" hidden="1" x14ac:dyDescent="0.25">
      <c r="A1940" s="42" t="str">
        <f t="shared" si="96"/>
        <v>S_II; HHLO_alle</v>
      </c>
      <c r="B1940" s="46" t="str">
        <f>IF(OR(B1926=Listen!$I$5,B1926=Listen!$I$3), Listen!$I$5, IF(OR(B1926=Listen!$I$6, B1926=Listen!$I$4), Listen!$I$6, Listen!$I$7))</f>
        <v>S_II</v>
      </c>
      <c r="C1940" s="9"/>
      <c r="D1940" s="28" t="s">
        <v>36</v>
      </c>
      <c r="E1940" s="17" t="s">
        <v>39</v>
      </c>
      <c r="F1940" s="137" t="s">
        <v>621</v>
      </c>
    </row>
    <row r="1941" spans="1:7" ht="51" x14ac:dyDescent="0.25">
      <c r="A1941" s="42" t="str">
        <f t="shared" si="96"/>
        <v>S_II; HHLO_alle</v>
      </c>
      <c r="B1941" s="43" t="str">
        <f>B1924</f>
        <v>S_II; HHLO_alle</v>
      </c>
      <c r="C1941" s="9"/>
      <c r="D1941" s="22" t="s">
        <v>622</v>
      </c>
      <c r="E1941" s="6"/>
      <c r="F1941" s="10"/>
    </row>
    <row r="1942" spans="1:7" x14ac:dyDescent="0.25">
      <c r="A1942" s="113" t="str">
        <f t="shared" si="96"/>
        <v>S_II; HHLO_alle</v>
      </c>
      <c r="B1942" s="114" t="str">
        <f>B1924</f>
        <v>S_II; HHLO_alle</v>
      </c>
      <c r="C1942" s="115"/>
      <c r="D1942" s="30"/>
      <c r="E1942" s="30"/>
      <c r="F1942" s="30"/>
      <c r="G1942" s="30"/>
    </row>
    <row r="1943" spans="1:7" ht="15.75" x14ac:dyDescent="0.25">
      <c r="A1943" s="42" t="str">
        <f t="shared" si="96"/>
        <v>S_II; HHLO_alle</v>
      </c>
      <c r="B1943" s="56" t="str">
        <f>IF(B1944&lt;&gt;B1946, IF(AND(B1944&lt;&gt;Listen!I1927,B1946&lt;&gt;Listen!$I$7), CONCATENATE(B1944, "; ", B1946), IF(B1944=Listen!$I$7, B1946, B1944)), B1944)</f>
        <v>nicht anzeigen; HHLO_alle</v>
      </c>
      <c r="C1943" s="58" t="str">
        <f>CONCATENATE(C1922,".",2)</f>
        <v>46.2</v>
      </c>
      <c r="D1943" s="58"/>
      <c r="E1943" s="18" t="s">
        <v>605</v>
      </c>
      <c r="F1943" s="36"/>
    </row>
    <row r="1944" spans="1:7" ht="15.75" hidden="1" thickBot="1" x14ac:dyDescent="0.3">
      <c r="A1944" s="42" t="str">
        <f t="shared" si="96"/>
        <v>S_II; HHLO_alle</v>
      </c>
      <c r="B1944" s="54" t="s">
        <v>215</v>
      </c>
      <c r="C1944" s="58" t="str">
        <f>CONCATENATE(C1922,".",2,".",1)</f>
        <v>46.2.1</v>
      </c>
      <c r="D1944" s="58"/>
      <c r="E1944" s="15" t="s">
        <v>606</v>
      </c>
      <c r="F1944" s="136" t="s">
        <v>44</v>
      </c>
    </row>
    <row r="1945" spans="1:7" hidden="1" x14ac:dyDescent="0.25">
      <c r="A1945" s="42" t="str">
        <f t="shared" si="96"/>
        <v>S_II; HHLO_alle</v>
      </c>
      <c r="B1945" s="51" t="str">
        <f>B1944</f>
        <v>nicht anzeigen</v>
      </c>
      <c r="C1945" s="58" t="str">
        <f>CONCATENATE(C1922,".",2,".",2)</f>
        <v>46.2.2</v>
      </c>
      <c r="D1945" s="58"/>
      <c r="E1945" s="15" t="s">
        <v>607</v>
      </c>
      <c r="F1945" s="136" t="s">
        <v>44</v>
      </c>
    </row>
    <row r="1946" spans="1:7" x14ac:dyDescent="0.25">
      <c r="A1946" s="42" t="str">
        <f t="shared" si="96"/>
        <v>S_II; HHLO_alle</v>
      </c>
      <c r="B1946" s="55" t="str">
        <f>IF(ISERROR(FIND(Listen!$I$2,A1922)),Listen!$I$7,IF(ISERROR(FIND(Listen!$I$2,B1944)),Listen!$I$2,Listen!$I$7))</f>
        <v>HHLO_alle</v>
      </c>
      <c r="C1946" s="58" t="str">
        <f>CONCATENATE(C1922,".",2,".",3)</f>
        <v>46.2.3</v>
      </c>
      <c r="D1946" s="58"/>
      <c r="E1946" s="15" t="s">
        <v>612</v>
      </c>
      <c r="F1946" s="136" t="s">
        <v>44</v>
      </c>
    </row>
    <row r="1947" spans="1:7" ht="51" x14ac:dyDescent="0.25">
      <c r="A1947" s="42" t="str">
        <f t="shared" si="96"/>
        <v>S_II; HHLO_alle</v>
      </c>
      <c r="B1947" s="47" t="str">
        <f>B1943</f>
        <v>nicht anzeigen; HHLO_alle</v>
      </c>
      <c r="C1947" s="9"/>
      <c r="D1947" s="23" t="s">
        <v>316</v>
      </c>
      <c r="E1947" s="7"/>
    </row>
    <row r="1948" spans="1:7" ht="15.75" thickBot="1" x14ac:dyDescent="0.3">
      <c r="A1948" s="113" t="str">
        <f t="shared" si="96"/>
        <v>S_II; HHLO_alle</v>
      </c>
      <c r="B1948" s="123" t="str">
        <f>B1943</f>
        <v>nicht anzeigen; HHLO_alle</v>
      </c>
      <c r="C1948" s="115"/>
      <c r="D1948" s="30"/>
      <c r="E1948" s="124"/>
      <c r="F1948" s="30"/>
      <c r="G1948" s="30"/>
    </row>
    <row r="1949" spans="1:7" ht="80.25" thickBot="1" x14ac:dyDescent="0.3">
      <c r="A1949" s="42" t="str">
        <f>A1948</f>
        <v>S_II; HHLO_alle</v>
      </c>
      <c r="B1949" s="49" t="s">
        <v>212</v>
      </c>
      <c r="C1949" s="58" t="str">
        <f>CONCATENATE(C1922,".",3,)</f>
        <v>46.3</v>
      </c>
      <c r="D1949" s="58"/>
      <c r="E1949" s="122" t="s">
        <v>688</v>
      </c>
      <c r="F1949" s="73"/>
      <c r="G1949" s="14" t="str">
        <f>CONCATENATE(COUNTIF(G1951:G1960,Listen!$C$3)+COUNTIF(G1951:G1960,Listen!$C$4)+COUNTIF(G1951:G1960,Listen!$C$5)," bewertete Maßnahmen")</f>
        <v>0 bewertete Maßnahmen</v>
      </c>
    </row>
    <row r="1950" spans="1:7" ht="27.75" x14ac:dyDescent="0.25">
      <c r="A1950" s="42" t="str">
        <f t="shared" si="96"/>
        <v>S_II; HHLO_alle</v>
      </c>
      <c r="B1950" s="45" t="str">
        <f t="shared" si="96"/>
        <v>HHLO_alle</v>
      </c>
      <c r="C1950" s="9"/>
      <c r="D1950" s="58"/>
      <c r="E1950" s="25" t="s">
        <v>55</v>
      </c>
      <c r="F1950" s="25" t="s">
        <v>528</v>
      </c>
      <c r="G1950" s="118" t="s">
        <v>609</v>
      </c>
    </row>
    <row r="1951" spans="1:7" ht="24" x14ac:dyDescent="0.25">
      <c r="A1951" s="42" t="str">
        <f>A1950</f>
        <v>S_II; HHLO_alle</v>
      </c>
      <c r="B1951" s="45" t="str">
        <f>B1950</f>
        <v>HHLO_alle</v>
      </c>
      <c r="C1951" s="111"/>
      <c r="D1951" s="121" t="s">
        <v>594</v>
      </c>
      <c r="E1951" s="7" t="s">
        <v>604</v>
      </c>
      <c r="F1951" s="135" t="s">
        <v>44</v>
      </c>
      <c r="G1951" s="135" t="s">
        <v>44</v>
      </c>
    </row>
    <row r="1952" spans="1:7" ht="24" x14ac:dyDescent="0.25">
      <c r="A1952" s="42" t="str">
        <f t="shared" ref="A1952:B1961" si="97">A1951</f>
        <v>S_II; HHLO_alle</v>
      </c>
      <c r="B1952" s="45" t="str">
        <f t="shared" si="97"/>
        <v>HHLO_alle</v>
      </c>
      <c r="C1952" s="111"/>
      <c r="D1952" s="121" t="s">
        <v>594</v>
      </c>
      <c r="E1952" s="7" t="s">
        <v>603</v>
      </c>
      <c r="F1952" s="135"/>
      <c r="G1952" s="135"/>
    </row>
    <row r="1953" spans="1:7" x14ac:dyDescent="0.25">
      <c r="A1953" s="42" t="str">
        <f t="shared" si="97"/>
        <v>S_II; HHLO_alle</v>
      </c>
      <c r="B1953" s="45" t="str">
        <f t="shared" si="97"/>
        <v>HHLO_alle</v>
      </c>
      <c r="C1953" s="8"/>
      <c r="D1953" s="58"/>
      <c r="E1953" s="7"/>
      <c r="F1953" s="135"/>
      <c r="G1953" s="135"/>
    </row>
    <row r="1954" spans="1:7" x14ac:dyDescent="0.25">
      <c r="A1954" s="42" t="str">
        <f t="shared" si="97"/>
        <v>S_II; HHLO_alle</v>
      </c>
      <c r="B1954" s="45" t="str">
        <f t="shared" si="97"/>
        <v>HHLO_alle</v>
      </c>
      <c r="C1954" s="8"/>
      <c r="D1954" s="58"/>
      <c r="E1954" s="7"/>
      <c r="F1954" s="135"/>
      <c r="G1954" s="135"/>
    </row>
    <row r="1955" spans="1:7" x14ac:dyDescent="0.25">
      <c r="A1955" s="42" t="str">
        <f t="shared" si="97"/>
        <v>S_II; HHLO_alle</v>
      </c>
      <c r="B1955" s="45" t="str">
        <f t="shared" si="97"/>
        <v>HHLO_alle</v>
      </c>
      <c r="C1955" s="8"/>
      <c r="D1955" s="58"/>
      <c r="E1955" s="7"/>
      <c r="F1955" s="135"/>
      <c r="G1955" s="135"/>
    </row>
    <row r="1956" spans="1:7" x14ac:dyDescent="0.25">
      <c r="A1956" s="42" t="str">
        <f t="shared" si="97"/>
        <v>S_II; HHLO_alle</v>
      </c>
      <c r="B1956" s="45" t="str">
        <f t="shared" si="97"/>
        <v>HHLO_alle</v>
      </c>
      <c r="C1956" s="8"/>
      <c r="D1956" s="58"/>
      <c r="E1956" s="7"/>
      <c r="F1956" s="135"/>
      <c r="G1956" s="135"/>
    </row>
    <row r="1957" spans="1:7" x14ac:dyDescent="0.25">
      <c r="A1957" s="42" t="str">
        <f t="shared" si="97"/>
        <v>S_II; HHLO_alle</v>
      </c>
      <c r="B1957" s="45" t="str">
        <f t="shared" si="97"/>
        <v>HHLO_alle</v>
      </c>
      <c r="C1957" s="8"/>
      <c r="D1957" s="58"/>
      <c r="E1957" s="7"/>
      <c r="F1957" s="135"/>
      <c r="G1957" s="135"/>
    </row>
    <row r="1958" spans="1:7" x14ac:dyDescent="0.25">
      <c r="A1958" s="42" t="str">
        <f t="shared" si="97"/>
        <v>S_II; HHLO_alle</v>
      </c>
      <c r="B1958" s="45" t="str">
        <f t="shared" si="97"/>
        <v>HHLO_alle</v>
      </c>
      <c r="C1958" s="8"/>
      <c r="D1958" s="58"/>
      <c r="E1958" s="7"/>
      <c r="F1958" s="135"/>
      <c r="G1958" s="135"/>
    </row>
    <row r="1959" spans="1:7" x14ac:dyDescent="0.25">
      <c r="A1959" s="42" t="str">
        <f t="shared" si="97"/>
        <v>S_II; HHLO_alle</v>
      </c>
      <c r="B1959" s="45" t="str">
        <f t="shared" si="97"/>
        <v>HHLO_alle</v>
      </c>
      <c r="C1959" s="8"/>
      <c r="D1959" s="58"/>
      <c r="E1959" s="7"/>
      <c r="F1959" s="135"/>
      <c r="G1959" s="135"/>
    </row>
    <row r="1960" spans="1:7" x14ac:dyDescent="0.25">
      <c r="A1960" s="42" t="str">
        <f t="shared" si="97"/>
        <v>S_II; HHLO_alle</v>
      </c>
      <c r="B1960" s="45" t="str">
        <f t="shared" si="97"/>
        <v>HHLO_alle</v>
      </c>
      <c r="C1960" s="8"/>
      <c r="D1960" s="58"/>
      <c r="E1960" s="7"/>
      <c r="F1960" s="135"/>
      <c r="G1960" s="135"/>
    </row>
    <row r="1961" spans="1:7" ht="15.75" thickBot="1" x14ac:dyDescent="0.3">
      <c r="A1961" s="42" t="str">
        <f t="shared" si="97"/>
        <v>S_II; HHLO_alle</v>
      </c>
      <c r="B1961" s="44" t="str">
        <f>A1922</f>
        <v>S_II; HHLO_alle</v>
      </c>
      <c r="C1961" s="9"/>
      <c r="D1961" s="10"/>
      <c r="E1961" s="10"/>
      <c r="F1961" s="10"/>
    </row>
    <row r="1962" spans="1:7" ht="21.75" thickBot="1" x14ac:dyDescent="0.3">
      <c r="A1962" s="50" t="s">
        <v>213</v>
      </c>
      <c r="B1962" s="42" t="str">
        <f>A1962</f>
        <v>S_II; HHLO_alle</v>
      </c>
      <c r="C1962" s="57">
        <v>47</v>
      </c>
      <c r="D1962" s="169" t="s">
        <v>427</v>
      </c>
      <c r="E1962" s="168"/>
      <c r="F1962" s="168"/>
      <c r="G1962" s="89"/>
    </row>
    <row r="1963" spans="1:7" ht="17.25" thickTop="1" thickBot="1" x14ac:dyDescent="0.3">
      <c r="A1963" s="113" t="str">
        <f>A1962</f>
        <v>S_II; HHLO_alle</v>
      </c>
      <c r="B1963" s="42" t="str">
        <f>B1962</f>
        <v>S_II; HHLO_alle</v>
      </c>
      <c r="C1963" s="9"/>
      <c r="D1963" s="11"/>
      <c r="E1963" s="12"/>
      <c r="F1963" s="12"/>
      <c r="G1963" s="19" t="s">
        <v>51</v>
      </c>
    </row>
    <row r="1964" spans="1:7" ht="64.5" thickTop="1" thickBot="1" x14ac:dyDescent="0.3">
      <c r="A1964" s="42" t="str">
        <f t="shared" ref="A1964:B1990" si="98">A1963</f>
        <v>S_II; HHLO_alle</v>
      </c>
      <c r="B1964" s="48" t="s">
        <v>213</v>
      </c>
      <c r="C1964" s="58" t="str">
        <f>CONCATENATE(C1962,".",1)</f>
        <v>47.1</v>
      </c>
      <c r="D1964" s="58"/>
      <c r="E1964" s="18" t="s">
        <v>629</v>
      </c>
      <c r="F1964" s="117" t="str">
        <f>CONCATENATE(ROUND(F1977/1680,2)," VBÄ")</f>
        <v>0 VBÄ</v>
      </c>
      <c r="G1964" s="14"/>
    </row>
    <row r="1965" spans="1:7" x14ac:dyDescent="0.25">
      <c r="A1965" s="42" t="str">
        <f t="shared" si="98"/>
        <v>S_II; HHLO_alle</v>
      </c>
      <c r="B1965" s="43" t="str">
        <f>IF(E1965="",Listen!$I$7,B1964)</f>
        <v>S_II; HHLO_alle</v>
      </c>
      <c r="C1965" s="8"/>
      <c r="D1965" s="59"/>
      <c r="E1965" s="166" t="s">
        <v>24</v>
      </c>
      <c r="F1965" s="167" t="s">
        <v>596</v>
      </c>
      <c r="G1965" s="32"/>
    </row>
    <row r="1966" spans="1:7" x14ac:dyDescent="0.25">
      <c r="A1966" s="113" t="str">
        <f t="shared" si="98"/>
        <v>S_II; HHLO_alle</v>
      </c>
      <c r="B1966" s="114" t="str">
        <f>IF(E1966="",Listen!$I$7,B1965)</f>
        <v>S_II; HHLO_alle</v>
      </c>
      <c r="C1966" s="115"/>
      <c r="D1966" s="134"/>
      <c r="E1966" s="112" t="s">
        <v>598</v>
      </c>
      <c r="F1966" s="117" t="s">
        <v>597</v>
      </c>
      <c r="G1966" s="119"/>
    </row>
    <row r="1967" spans="1:7" x14ac:dyDescent="0.25">
      <c r="A1967" s="42" t="str">
        <f t="shared" si="98"/>
        <v>S_II; HHLO_alle</v>
      </c>
      <c r="B1967" s="43" t="s">
        <v>212</v>
      </c>
      <c r="C1967" s="60" t="str">
        <f>CONCATENATE(C1964,".",1)</f>
        <v>47.1.1</v>
      </c>
      <c r="D1967" s="180">
        <v>1</v>
      </c>
      <c r="E1967" s="15" t="s">
        <v>387</v>
      </c>
      <c r="F1967" s="100" t="s">
        <v>620</v>
      </c>
      <c r="G1967" s="120" t="s">
        <v>202</v>
      </c>
    </row>
    <row r="1968" spans="1:7" x14ac:dyDescent="0.25">
      <c r="A1968" s="42" t="str">
        <f t="shared" si="98"/>
        <v>S_II; HHLO_alle</v>
      </c>
      <c r="B1968" s="43" t="s">
        <v>212</v>
      </c>
      <c r="C1968" s="60" t="str">
        <f>CONCATENATE(C1964,".",2)</f>
        <v>47.1.2</v>
      </c>
      <c r="D1968" s="180">
        <v>2</v>
      </c>
      <c r="E1968" s="16" t="s">
        <v>330</v>
      </c>
      <c r="F1968" s="100" t="s">
        <v>620</v>
      </c>
      <c r="G1968" s="120" t="s">
        <v>29</v>
      </c>
    </row>
    <row r="1969" spans="1:7" x14ac:dyDescent="0.25">
      <c r="A1969" s="42" t="str">
        <f t="shared" si="98"/>
        <v>S_II; HHLO_alle</v>
      </c>
      <c r="B1969" s="43" t="s">
        <v>212</v>
      </c>
      <c r="C1969" s="60" t="str">
        <f>CONCATENATE(C1964,".",3)</f>
        <v>47.1.3</v>
      </c>
      <c r="D1969" s="180">
        <v>3</v>
      </c>
      <c r="E1969" s="15" t="s">
        <v>331</v>
      </c>
      <c r="F1969" s="100" t="s">
        <v>620</v>
      </c>
      <c r="G1969" s="120" t="s">
        <v>29</v>
      </c>
    </row>
    <row r="1970" spans="1:7" x14ac:dyDescent="0.25">
      <c r="A1970" s="42" t="str">
        <f t="shared" si="98"/>
        <v>S_II; HHLO_alle</v>
      </c>
      <c r="B1970" s="43" t="s">
        <v>212</v>
      </c>
      <c r="C1970" s="60" t="str">
        <f>CONCATENATE(C1964,".",4)</f>
        <v>47.1.4</v>
      </c>
      <c r="D1970" s="180">
        <v>4</v>
      </c>
      <c r="E1970" s="15" t="s">
        <v>332</v>
      </c>
      <c r="F1970" s="100" t="s">
        <v>620</v>
      </c>
      <c r="G1970" s="120" t="s">
        <v>29</v>
      </c>
    </row>
    <row r="1971" spans="1:7" hidden="1" x14ac:dyDescent="0.25">
      <c r="A1971" s="42" t="str">
        <f t="shared" si="98"/>
        <v>S_II; HHLO_alle</v>
      </c>
      <c r="B1971" s="43" t="s">
        <v>201</v>
      </c>
      <c r="C1971" s="60" t="str">
        <f>CONCATENATE(C1964,".",5)</f>
        <v>47.1.5</v>
      </c>
      <c r="D1971" s="180">
        <v>5</v>
      </c>
      <c r="E1971" s="15" t="s">
        <v>333</v>
      </c>
      <c r="F1971" s="100" t="s">
        <v>620</v>
      </c>
      <c r="G1971" s="120" t="s">
        <v>202</v>
      </c>
    </row>
    <row r="1972" spans="1:7" hidden="1" x14ac:dyDescent="0.25">
      <c r="A1972" s="42" t="str">
        <f t="shared" si="98"/>
        <v>S_II; HHLO_alle</v>
      </c>
      <c r="B1972" s="43" t="s">
        <v>201</v>
      </c>
      <c r="C1972" s="60" t="str">
        <f>CONCATENATE(C1964,".",6)</f>
        <v>47.1.6</v>
      </c>
      <c r="D1972" s="180">
        <v>6</v>
      </c>
      <c r="E1972" s="15" t="s">
        <v>334</v>
      </c>
      <c r="F1972" s="100" t="s">
        <v>620</v>
      </c>
      <c r="G1972" s="120" t="s">
        <v>29</v>
      </c>
    </row>
    <row r="1973" spans="1:7" hidden="1" x14ac:dyDescent="0.25">
      <c r="A1973" s="42" t="str">
        <f t="shared" si="98"/>
        <v>S_II; HHLO_alle</v>
      </c>
      <c r="B1973" s="43" t="s">
        <v>201</v>
      </c>
      <c r="C1973" s="60" t="str">
        <f>CONCATENATE(C1964,".",7)</f>
        <v>47.1.7</v>
      </c>
      <c r="D1973" s="180">
        <v>7</v>
      </c>
      <c r="E1973" s="15" t="s">
        <v>335</v>
      </c>
      <c r="F1973" s="100" t="s">
        <v>620</v>
      </c>
      <c r="G1973" s="120" t="s">
        <v>29</v>
      </c>
    </row>
    <row r="1974" spans="1:7" hidden="1" x14ac:dyDescent="0.25">
      <c r="A1974" s="42" t="str">
        <f t="shared" si="98"/>
        <v>S_II; HHLO_alle</v>
      </c>
      <c r="B1974" s="43" t="s">
        <v>215</v>
      </c>
      <c r="C1974" s="60" t="str">
        <f>CONCATENATE(C1964,".",8)</f>
        <v>47.1.8</v>
      </c>
      <c r="D1974" s="180">
        <v>8</v>
      </c>
      <c r="E1974" s="15"/>
      <c r="F1974" s="100" t="s">
        <v>620</v>
      </c>
      <c r="G1974" s="120"/>
    </row>
    <row r="1975" spans="1:7" hidden="1" x14ac:dyDescent="0.25">
      <c r="A1975" s="42" t="str">
        <f>A1974</f>
        <v>S_II; HHLO_alle</v>
      </c>
      <c r="B1975" s="43" t="s">
        <v>215</v>
      </c>
      <c r="C1975" s="60" t="str">
        <f>CONCATENATE(C1964,".",9)</f>
        <v>47.1.9</v>
      </c>
      <c r="D1975" s="180">
        <v>9</v>
      </c>
      <c r="E1975" s="15"/>
      <c r="F1975" s="100" t="s">
        <v>620</v>
      </c>
      <c r="G1975" s="120"/>
    </row>
    <row r="1976" spans="1:7" hidden="1" x14ac:dyDescent="0.25">
      <c r="A1976" s="42" t="str">
        <f t="shared" si="98"/>
        <v>S_II; HHLO_alle</v>
      </c>
      <c r="B1976" s="43" t="s">
        <v>215</v>
      </c>
      <c r="C1976" s="60" t="str">
        <f>CONCATENATE(C1964,".",10)</f>
        <v>47.1.10</v>
      </c>
      <c r="D1976" s="180">
        <v>10</v>
      </c>
      <c r="E1976" s="33"/>
      <c r="F1976" s="100" t="s">
        <v>620</v>
      </c>
      <c r="G1976" s="120"/>
    </row>
    <row r="1977" spans="1:7" x14ac:dyDescent="0.25">
      <c r="A1977" s="113" t="str">
        <f t="shared" si="98"/>
        <v>S_II; HHLO_alle</v>
      </c>
      <c r="B1977" s="114" t="str">
        <f>B1964</f>
        <v>S_II; HHLO_alle</v>
      </c>
      <c r="C1977" s="115"/>
      <c r="D1977" s="29"/>
      <c r="E1977" s="125" t="s">
        <v>523</v>
      </c>
      <c r="F1977" s="126">
        <f>SUM(F1967:F1976)</f>
        <v>0</v>
      </c>
      <c r="G1977" s="30"/>
    </row>
    <row r="1978" spans="1:7" hidden="1" x14ac:dyDescent="0.25">
      <c r="A1978" s="42" t="str">
        <f t="shared" si="98"/>
        <v>S_II; HHLO_alle</v>
      </c>
      <c r="B1978" s="46" t="str">
        <f>IF(OR(B1964=Listen!$I$5,B1964=Listen!$I$3), Listen!$I$5, IF(OR(B1964=Listen!$I$6, B1964=Listen!$I$4), Listen!$I$6, Listen!$I$7))</f>
        <v>S_II</v>
      </c>
      <c r="C1978" s="9"/>
      <c r="D1978" s="30"/>
      <c r="E1978" s="164" t="s">
        <v>35</v>
      </c>
      <c r="F1978" s="165" t="s">
        <v>49</v>
      </c>
    </row>
    <row r="1979" spans="1:7" hidden="1" x14ac:dyDescent="0.25">
      <c r="A1979" s="42" t="str">
        <f t="shared" si="98"/>
        <v>S_II; HHLO_alle</v>
      </c>
      <c r="B1979" s="46" t="str">
        <f>IF(OR(B1965=Listen!$I$5,B1965=Listen!$I$3), Listen!$I$5, IF(OR(B1965=Listen!$I$6, B1965=Listen!$I$4), Listen!$I$6, Listen!$I$7))</f>
        <v>S_II</v>
      </c>
      <c r="C1979" s="9"/>
      <c r="D1979" s="28" t="s">
        <v>36</v>
      </c>
      <c r="E1979" s="20" t="s">
        <v>38</v>
      </c>
      <c r="F1979" s="137" t="s">
        <v>621</v>
      </c>
    </row>
    <row r="1980" spans="1:7" hidden="1" x14ac:dyDescent="0.25">
      <c r="A1980" s="42" t="str">
        <f t="shared" si="98"/>
        <v>S_II; HHLO_alle</v>
      </c>
      <c r="B1980" s="46" t="str">
        <f>IF(OR(B1966=Listen!$I$5,B1966=Listen!$I$3), Listen!$I$5, IF(OR(B1966=Listen!$I$6, B1966=Listen!$I$4), Listen!$I$6, Listen!$I$7))</f>
        <v>S_II</v>
      </c>
      <c r="C1980" s="9"/>
      <c r="D1980" s="28" t="s">
        <v>36</v>
      </c>
      <c r="E1980" s="17" t="s">
        <v>39</v>
      </c>
      <c r="F1980" s="137" t="s">
        <v>621</v>
      </c>
    </row>
    <row r="1981" spans="1:7" ht="51" x14ac:dyDescent="0.25">
      <c r="A1981" s="42" t="str">
        <f t="shared" si="98"/>
        <v>S_II; HHLO_alle</v>
      </c>
      <c r="B1981" s="43" t="str">
        <f>B1964</f>
        <v>S_II; HHLO_alle</v>
      </c>
      <c r="C1981" s="9"/>
      <c r="D1981" s="22" t="s">
        <v>622</v>
      </c>
      <c r="E1981" s="6"/>
      <c r="F1981" s="10"/>
    </row>
    <row r="1982" spans="1:7" x14ac:dyDescent="0.25">
      <c r="A1982" s="113" t="str">
        <f t="shared" si="98"/>
        <v>S_II; HHLO_alle</v>
      </c>
      <c r="B1982" s="114" t="str">
        <f>B1964</f>
        <v>S_II; HHLO_alle</v>
      </c>
      <c r="C1982" s="115"/>
      <c r="D1982" s="30"/>
      <c r="E1982" s="30"/>
      <c r="F1982" s="30"/>
      <c r="G1982" s="30"/>
    </row>
    <row r="1983" spans="1:7" ht="15.75" x14ac:dyDescent="0.25">
      <c r="A1983" s="42" t="str">
        <f t="shared" si="98"/>
        <v>S_II; HHLO_alle</v>
      </c>
      <c r="B1983" s="56" t="str">
        <f>IF(B1984&lt;&gt;B1986, IF(AND(B1984&lt;&gt;Listen!I1967,B1986&lt;&gt;Listen!$I$7), CONCATENATE(B1984, "; ", B1986), IF(B1984=Listen!$I$7, B1986, B1984)), B1984)</f>
        <v>nicht anzeigen; HHLO_alle</v>
      </c>
      <c r="C1983" s="58" t="str">
        <f>CONCATENATE(C1962,".",2)</f>
        <v>47.2</v>
      </c>
      <c r="D1983" s="58"/>
      <c r="E1983" s="18" t="s">
        <v>605</v>
      </c>
      <c r="F1983" s="36"/>
    </row>
    <row r="1984" spans="1:7" ht="15.75" hidden="1" thickBot="1" x14ac:dyDescent="0.3">
      <c r="A1984" s="42" t="str">
        <f t="shared" si="98"/>
        <v>S_II; HHLO_alle</v>
      </c>
      <c r="B1984" s="54" t="s">
        <v>215</v>
      </c>
      <c r="C1984" s="58" t="str">
        <f>CONCATENATE(C1962,".",2,".",1)</f>
        <v>47.2.1</v>
      </c>
      <c r="D1984" s="58"/>
      <c r="E1984" s="15" t="s">
        <v>606</v>
      </c>
      <c r="F1984" s="136" t="s">
        <v>44</v>
      </c>
    </row>
    <row r="1985" spans="1:7" hidden="1" x14ac:dyDescent="0.25">
      <c r="A1985" s="42" t="str">
        <f t="shared" si="98"/>
        <v>S_II; HHLO_alle</v>
      </c>
      <c r="B1985" s="51" t="str">
        <f>B1984</f>
        <v>nicht anzeigen</v>
      </c>
      <c r="C1985" s="58" t="str">
        <f>CONCATENATE(C1962,".",2,".",2)</f>
        <v>47.2.2</v>
      </c>
      <c r="D1985" s="58"/>
      <c r="E1985" s="15" t="s">
        <v>607</v>
      </c>
      <c r="F1985" s="136" t="s">
        <v>44</v>
      </c>
    </row>
    <row r="1986" spans="1:7" x14ac:dyDescent="0.25">
      <c r="A1986" s="42" t="str">
        <f t="shared" si="98"/>
        <v>S_II; HHLO_alle</v>
      </c>
      <c r="B1986" s="55" t="str">
        <f>IF(ISERROR(FIND(Listen!$I$2,A1962)),Listen!$I$7,IF(ISERROR(FIND(Listen!$I$2,B1984)),Listen!$I$2,Listen!$I$7))</f>
        <v>HHLO_alle</v>
      </c>
      <c r="C1986" s="58" t="str">
        <f>CONCATENATE(C1962,".",2,".",3)</f>
        <v>47.2.3</v>
      </c>
      <c r="D1986" s="58"/>
      <c r="E1986" s="15" t="s">
        <v>612</v>
      </c>
      <c r="F1986" s="136" t="s">
        <v>44</v>
      </c>
    </row>
    <row r="1987" spans="1:7" ht="51" x14ac:dyDescent="0.25">
      <c r="A1987" s="42" t="str">
        <f t="shared" si="98"/>
        <v>S_II; HHLO_alle</v>
      </c>
      <c r="B1987" s="47" t="str">
        <f>B1983</f>
        <v>nicht anzeigen; HHLO_alle</v>
      </c>
      <c r="C1987" s="9"/>
      <c r="D1987" s="23" t="s">
        <v>316</v>
      </c>
      <c r="E1987" s="7"/>
    </row>
    <row r="1988" spans="1:7" ht="15.75" thickBot="1" x14ac:dyDescent="0.3">
      <c r="A1988" s="113" t="str">
        <f t="shared" si="98"/>
        <v>S_II; HHLO_alle</v>
      </c>
      <c r="B1988" s="123" t="str">
        <f>B1983</f>
        <v>nicht anzeigen; HHLO_alle</v>
      </c>
      <c r="C1988" s="115"/>
      <c r="D1988" s="30"/>
      <c r="E1988" s="124"/>
      <c r="F1988" s="30"/>
      <c r="G1988" s="30"/>
    </row>
    <row r="1989" spans="1:7" ht="80.25" thickBot="1" x14ac:dyDescent="0.3">
      <c r="A1989" s="42" t="str">
        <f>A1988</f>
        <v>S_II; HHLO_alle</v>
      </c>
      <c r="B1989" s="49" t="s">
        <v>212</v>
      </c>
      <c r="C1989" s="58" t="str">
        <f>CONCATENATE(C1962,".",3,)</f>
        <v>47.3</v>
      </c>
      <c r="D1989" s="58"/>
      <c r="E1989" s="122" t="s">
        <v>688</v>
      </c>
      <c r="F1989" s="73"/>
      <c r="G1989" s="14" t="str">
        <f>CONCATENATE(COUNTIF(G1991:G2000,Listen!$C$3)+COUNTIF(G1991:G2000,Listen!$C$4)+COUNTIF(G1991:G2000,Listen!$C$5)," bewertete Maßnahmen")</f>
        <v>0 bewertete Maßnahmen</v>
      </c>
    </row>
    <row r="1990" spans="1:7" ht="27.75" x14ac:dyDescent="0.25">
      <c r="A1990" s="42" t="str">
        <f t="shared" si="98"/>
        <v>S_II; HHLO_alle</v>
      </c>
      <c r="B1990" s="45" t="str">
        <f t="shared" si="98"/>
        <v>HHLO_alle</v>
      </c>
      <c r="C1990" s="9"/>
      <c r="D1990" s="58"/>
      <c r="E1990" s="25" t="s">
        <v>55</v>
      </c>
      <c r="F1990" s="25" t="s">
        <v>528</v>
      </c>
      <c r="G1990" s="118" t="s">
        <v>609</v>
      </c>
    </row>
    <row r="1991" spans="1:7" ht="24" x14ac:dyDescent="0.25">
      <c r="A1991" s="42" t="str">
        <f>A1990</f>
        <v>S_II; HHLO_alle</v>
      </c>
      <c r="B1991" s="45" t="str">
        <f>B1990</f>
        <v>HHLO_alle</v>
      </c>
      <c r="C1991" s="111"/>
      <c r="D1991" s="121" t="s">
        <v>594</v>
      </c>
      <c r="E1991" s="7" t="s">
        <v>604</v>
      </c>
      <c r="F1991" s="135" t="s">
        <v>44</v>
      </c>
      <c r="G1991" s="135" t="s">
        <v>44</v>
      </c>
    </row>
    <row r="1992" spans="1:7" ht="24" x14ac:dyDescent="0.25">
      <c r="A1992" s="42" t="str">
        <f t="shared" ref="A1992:B2001" si="99">A1991</f>
        <v>S_II; HHLO_alle</v>
      </c>
      <c r="B1992" s="45" t="str">
        <f t="shared" si="99"/>
        <v>HHLO_alle</v>
      </c>
      <c r="C1992" s="111"/>
      <c r="D1992" s="121" t="s">
        <v>594</v>
      </c>
      <c r="E1992" s="7" t="s">
        <v>603</v>
      </c>
      <c r="F1992" s="135"/>
      <c r="G1992" s="135"/>
    </row>
    <row r="1993" spans="1:7" x14ac:dyDescent="0.25">
      <c r="A1993" s="42" t="str">
        <f t="shared" si="99"/>
        <v>S_II; HHLO_alle</v>
      </c>
      <c r="B1993" s="45" t="str">
        <f t="shared" si="99"/>
        <v>HHLO_alle</v>
      </c>
      <c r="C1993" s="8"/>
      <c r="D1993" s="58"/>
      <c r="E1993" s="7"/>
      <c r="F1993" s="135"/>
      <c r="G1993" s="135"/>
    </row>
    <row r="1994" spans="1:7" x14ac:dyDescent="0.25">
      <c r="A1994" s="42" t="str">
        <f t="shared" si="99"/>
        <v>S_II; HHLO_alle</v>
      </c>
      <c r="B1994" s="45" t="str">
        <f t="shared" si="99"/>
        <v>HHLO_alle</v>
      </c>
      <c r="C1994" s="8"/>
      <c r="D1994" s="58"/>
      <c r="E1994" s="7"/>
      <c r="F1994" s="135"/>
      <c r="G1994" s="135"/>
    </row>
    <row r="1995" spans="1:7" x14ac:dyDescent="0.25">
      <c r="A1995" s="42" t="str">
        <f t="shared" si="99"/>
        <v>S_II; HHLO_alle</v>
      </c>
      <c r="B1995" s="45" t="str">
        <f t="shared" si="99"/>
        <v>HHLO_alle</v>
      </c>
      <c r="C1995" s="8"/>
      <c r="D1995" s="58"/>
      <c r="E1995" s="7"/>
      <c r="F1995" s="135"/>
      <c r="G1995" s="135"/>
    </row>
    <row r="1996" spans="1:7" x14ac:dyDescent="0.25">
      <c r="A1996" s="42" t="str">
        <f t="shared" si="99"/>
        <v>S_II; HHLO_alle</v>
      </c>
      <c r="B1996" s="45" t="str">
        <f t="shared" si="99"/>
        <v>HHLO_alle</v>
      </c>
      <c r="C1996" s="8"/>
      <c r="D1996" s="58"/>
      <c r="E1996" s="7"/>
      <c r="F1996" s="135"/>
      <c r="G1996" s="135"/>
    </row>
    <row r="1997" spans="1:7" x14ac:dyDescent="0.25">
      <c r="A1997" s="42" t="str">
        <f t="shared" si="99"/>
        <v>S_II; HHLO_alle</v>
      </c>
      <c r="B1997" s="45" t="str">
        <f t="shared" si="99"/>
        <v>HHLO_alle</v>
      </c>
      <c r="C1997" s="8"/>
      <c r="D1997" s="58"/>
      <c r="E1997" s="7"/>
      <c r="F1997" s="135"/>
      <c r="G1997" s="135"/>
    </row>
    <row r="1998" spans="1:7" x14ac:dyDescent="0.25">
      <c r="A1998" s="42" t="str">
        <f t="shared" si="99"/>
        <v>S_II; HHLO_alle</v>
      </c>
      <c r="B1998" s="45" t="str">
        <f t="shared" si="99"/>
        <v>HHLO_alle</v>
      </c>
      <c r="C1998" s="8"/>
      <c r="D1998" s="58"/>
      <c r="E1998" s="7"/>
      <c r="F1998" s="135"/>
      <c r="G1998" s="135"/>
    </row>
    <row r="1999" spans="1:7" x14ac:dyDescent="0.25">
      <c r="A1999" s="42" t="str">
        <f t="shared" si="99"/>
        <v>S_II; HHLO_alle</v>
      </c>
      <c r="B1999" s="45" t="str">
        <f t="shared" si="99"/>
        <v>HHLO_alle</v>
      </c>
      <c r="C1999" s="8"/>
      <c r="D1999" s="58"/>
      <c r="E1999" s="7"/>
      <c r="F1999" s="135"/>
      <c r="G1999" s="135"/>
    </row>
    <row r="2000" spans="1:7" x14ac:dyDescent="0.25">
      <c r="A2000" s="42" t="str">
        <f t="shared" si="99"/>
        <v>S_II; HHLO_alle</v>
      </c>
      <c r="B2000" s="45" t="str">
        <f t="shared" si="99"/>
        <v>HHLO_alle</v>
      </c>
      <c r="C2000" s="8"/>
      <c r="D2000" s="58"/>
      <c r="E2000" s="7"/>
      <c r="F2000" s="135"/>
      <c r="G2000" s="135"/>
    </row>
    <row r="2001" spans="1:7" ht="15.75" thickBot="1" x14ac:dyDescent="0.3">
      <c r="A2001" s="42" t="str">
        <f t="shared" si="99"/>
        <v>S_II; HHLO_alle</v>
      </c>
      <c r="B2001" s="44" t="str">
        <f>A1962</f>
        <v>S_II; HHLO_alle</v>
      </c>
      <c r="C2001" s="9"/>
      <c r="D2001" s="10"/>
      <c r="E2001" s="10"/>
      <c r="F2001" s="10"/>
    </row>
    <row r="2002" spans="1:7" ht="21.75" thickBot="1" x14ac:dyDescent="0.3">
      <c r="A2002" s="50" t="s">
        <v>212</v>
      </c>
      <c r="B2002" s="42" t="str">
        <f>A2002</f>
        <v>HHLO_alle</v>
      </c>
      <c r="C2002" s="57">
        <v>49</v>
      </c>
      <c r="D2002" s="169" t="s">
        <v>588</v>
      </c>
      <c r="E2002" s="168"/>
      <c r="F2002" s="168"/>
      <c r="G2002" s="89"/>
    </row>
    <row r="2003" spans="1:7" ht="17.25" thickTop="1" thickBot="1" x14ac:dyDescent="0.3">
      <c r="A2003" s="113" t="str">
        <f>A2002</f>
        <v>HHLO_alle</v>
      </c>
      <c r="B2003" s="42" t="str">
        <f>B2002</f>
        <v>HHLO_alle</v>
      </c>
      <c r="C2003" s="9"/>
      <c r="D2003" s="11"/>
      <c r="E2003" s="12"/>
      <c r="F2003" s="12"/>
      <c r="G2003" s="19" t="s">
        <v>51</v>
      </c>
    </row>
    <row r="2004" spans="1:7" ht="64.5" thickTop="1" thickBot="1" x14ac:dyDescent="0.3">
      <c r="A2004" s="42" t="str">
        <f t="shared" ref="A2004:B2030" si="100">A2003</f>
        <v>HHLO_alle</v>
      </c>
      <c r="B2004" s="48" t="s">
        <v>212</v>
      </c>
      <c r="C2004" s="58" t="str">
        <f>CONCATENATE(C2002,".",1)</f>
        <v>49.1</v>
      </c>
      <c r="D2004" s="58"/>
      <c r="E2004" s="18" t="s">
        <v>629</v>
      </c>
      <c r="F2004" s="117" t="str">
        <f>CONCATENATE(ROUND(F2017/1680,2)," VBÄ")</f>
        <v>0 VBÄ</v>
      </c>
      <c r="G2004" s="14"/>
    </row>
    <row r="2005" spans="1:7" x14ac:dyDescent="0.25">
      <c r="A2005" s="42" t="str">
        <f t="shared" si="100"/>
        <v>HHLO_alle</v>
      </c>
      <c r="B2005" s="43" t="str">
        <f>IF(E2005="",Listen!$I$7,B2004)</f>
        <v>HHLO_alle</v>
      </c>
      <c r="C2005" s="8"/>
      <c r="D2005" s="59"/>
      <c r="E2005" s="166" t="s">
        <v>24</v>
      </c>
      <c r="F2005" s="167" t="s">
        <v>596</v>
      </c>
      <c r="G2005" s="32"/>
    </row>
    <row r="2006" spans="1:7" x14ac:dyDescent="0.25">
      <c r="A2006" s="113" t="str">
        <f t="shared" si="100"/>
        <v>HHLO_alle</v>
      </c>
      <c r="B2006" s="114" t="str">
        <f>IF(E2006="",Listen!$I$7,B2005)</f>
        <v>HHLO_alle</v>
      </c>
      <c r="C2006" s="115"/>
      <c r="D2006" s="134"/>
      <c r="E2006" s="112" t="s">
        <v>598</v>
      </c>
      <c r="F2006" s="117" t="s">
        <v>597</v>
      </c>
      <c r="G2006" s="119"/>
    </row>
    <row r="2007" spans="1:7" ht="30" x14ac:dyDescent="0.25">
      <c r="A2007" s="42" t="str">
        <f t="shared" si="100"/>
        <v>HHLO_alle</v>
      </c>
      <c r="B2007" s="43" t="s">
        <v>212</v>
      </c>
      <c r="C2007" s="60" t="str">
        <f>CONCATENATE(C2004,".",1)</f>
        <v>49.1.1</v>
      </c>
      <c r="D2007" s="180">
        <v>1</v>
      </c>
      <c r="E2007" s="15" t="s">
        <v>340</v>
      </c>
      <c r="F2007" s="100" t="s">
        <v>620</v>
      </c>
      <c r="G2007" s="120" t="s">
        <v>29</v>
      </c>
    </row>
    <row r="2008" spans="1:7" x14ac:dyDescent="0.25">
      <c r="A2008" s="42" t="str">
        <f t="shared" si="100"/>
        <v>HHLO_alle</v>
      </c>
      <c r="B2008" s="43" t="s">
        <v>212</v>
      </c>
      <c r="C2008" s="60" t="str">
        <f>CONCATENATE(C2004,".",2)</f>
        <v>49.1.2</v>
      </c>
      <c r="D2008" s="180">
        <v>2</v>
      </c>
      <c r="E2008" s="16" t="s">
        <v>678</v>
      </c>
      <c r="F2008" s="100" t="s">
        <v>620</v>
      </c>
      <c r="G2008" s="120" t="s">
        <v>202</v>
      </c>
    </row>
    <row r="2009" spans="1:7" x14ac:dyDescent="0.25">
      <c r="A2009" s="42" t="str">
        <f t="shared" si="100"/>
        <v>HHLO_alle</v>
      </c>
      <c r="B2009" s="43" t="s">
        <v>212</v>
      </c>
      <c r="C2009" s="60" t="str">
        <f>CONCATENATE(C2004,".",3)</f>
        <v>49.1.3</v>
      </c>
      <c r="D2009" s="180">
        <v>3</v>
      </c>
      <c r="E2009" s="15" t="s">
        <v>337</v>
      </c>
      <c r="F2009" s="100" t="s">
        <v>620</v>
      </c>
      <c r="G2009" s="120" t="s">
        <v>29</v>
      </c>
    </row>
    <row r="2010" spans="1:7" x14ac:dyDescent="0.25">
      <c r="A2010" s="42" t="str">
        <f t="shared" si="100"/>
        <v>HHLO_alle</v>
      </c>
      <c r="B2010" s="43" t="s">
        <v>212</v>
      </c>
      <c r="C2010" s="60" t="str">
        <f>CONCATENATE(C2004,".",4)</f>
        <v>49.1.4</v>
      </c>
      <c r="D2010" s="180">
        <v>4</v>
      </c>
      <c r="E2010" s="15" t="s">
        <v>341</v>
      </c>
      <c r="F2010" s="100" t="s">
        <v>620</v>
      </c>
      <c r="G2010" s="120" t="s">
        <v>29</v>
      </c>
    </row>
    <row r="2011" spans="1:7" x14ac:dyDescent="0.25">
      <c r="A2011" s="42" t="str">
        <f t="shared" si="100"/>
        <v>HHLO_alle</v>
      </c>
      <c r="B2011" s="43" t="s">
        <v>212</v>
      </c>
      <c r="C2011" s="60" t="str">
        <f>CONCATENATE(C2004,".",5)</f>
        <v>49.1.5</v>
      </c>
      <c r="D2011" s="180">
        <v>5</v>
      </c>
      <c r="E2011" s="15" t="s">
        <v>679</v>
      </c>
      <c r="F2011" s="100" t="s">
        <v>620</v>
      </c>
      <c r="G2011" s="120" t="s">
        <v>29</v>
      </c>
    </row>
    <row r="2012" spans="1:7" hidden="1" x14ac:dyDescent="0.25">
      <c r="A2012" s="42" t="str">
        <f t="shared" si="100"/>
        <v>HHLO_alle</v>
      </c>
      <c r="B2012" s="43" t="s">
        <v>215</v>
      </c>
      <c r="C2012" s="60" t="str">
        <f>CONCATENATE(C2004,".",6)</f>
        <v>49.1.6</v>
      </c>
      <c r="D2012" s="180">
        <v>6</v>
      </c>
      <c r="E2012" s="15"/>
      <c r="F2012" s="100" t="s">
        <v>620</v>
      </c>
      <c r="G2012" s="120"/>
    </row>
    <row r="2013" spans="1:7" hidden="1" x14ac:dyDescent="0.25">
      <c r="A2013" s="42" t="str">
        <f t="shared" si="100"/>
        <v>HHLO_alle</v>
      </c>
      <c r="B2013" s="43" t="s">
        <v>215</v>
      </c>
      <c r="C2013" s="60" t="str">
        <f>CONCATENATE(C2004,".",7)</f>
        <v>49.1.7</v>
      </c>
      <c r="D2013" s="180">
        <v>7</v>
      </c>
      <c r="E2013" s="15"/>
      <c r="F2013" s="100" t="s">
        <v>620</v>
      </c>
      <c r="G2013" s="120"/>
    </row>
    <row r="2014" spans="1:7" hidden="1" x14ac:dyDescent="0.25">
      <c r="A2014" s="42" t="str">
        <f t="shared" si="100"/>
        <v>HHLO_alle</v>
      </c>
      <c r="B2014" s="43" t="s">
        <v>215</v>
      </c>
      <c r="C2014" s="60" t="str">
        <f>CONCATENATE(C2004,".",8)</f>
        <v>49.1.8</v>
      </c>
      <c r="D2014" s="180">
        <v>8</v>
      </c>
      <c r="E2014" s="15"/>
      <c r="F2014" s="100" t="s">
        <v>620</v>
      </c>
      <c r="G2014" s="120"/>
    </row>
    <row r="2015" spans="1:7" hidden="1" x14ac:dyDescent="0.25">
      <c r="A2015" s="42" t="str">
        <f>A2014</f>
        <v>HHLO_alle</v>
      </c>
      <c r="B2015" s="43" t="s">
        <v>215</v>
      </c>
      <c r="C2015" s="60" t="str">
        <f>CONCATENATE(C2004,".",9)</f>
        <v>49.1.9</v>
      </c>
      <c r="D2015" s="180">
        <v>9</v>
      </c>
      <c r="E2015" s="15"/>
      <c r="F2015" s="100" t="s">
        <v>620</v>
      </c>
      <c r="G2015" s="120"/>
    </row>
    <row r="2016" spans="1:7" hidden="1" x14ac:dyDescent="0.25">
      <c r="A2016" s="42" t="str">
        <f t="shared" si="100"/>
        <v>HHLO_alle</v>
      </c>
      <c r="B2016" s="43" t="s">
        <v>215</v>
      </c>
      <c r="C2016" s="60" t="str">
        <f>CONCATENATE(C2004,".",10)</f>
        <v>49.1.10</v>
      </c>
      <c r="D2016" s="180">
        <v>10</v>
      </c>
      <c r="E2016" s="33"/>
      <c r="F2016" s="100" t="s">
        <v>620</v>
      </c>
      <c r="G2016" s="120"/>
    </row>
    <row r="2017" spans="1:7" x14ac:dyDescent="0.25">
      <c r="A2017" s="113" t="str">
        <f t="shared" si="100"/>
        <v>HHLO_alle</v>
      </c>
      <c r="B2017" s="114" t="str">
        <f>B2004</f>
        <v>HHLO_alle</v>
      </c>
      <c r="C2017" s="115"/>
      <c r="D2017" s="29"/>
      <c r="E2017" s="125" t="s">
        <v>523</v>
      </c>
      <c r="F2017" s="126">
        <f>SUM(F2007:F2016)</f>
        <v>0</v>
      </c>
      <c r="G2017" s="30"/>
    </row>
    <row r="2018" spans="1:7" hidden="1" x14ac:dyDescent="0.25">
      <c r="A2018" s="42" t="str">
        <f t="shared" si="100"/>
        <v>HHLO_alle</v>
      </c>
      <c r="B2018" s="46" t="str">
        <f>IF(OR(B2004=Listen!$I$5,B2004=Listen!$I$3), Listen!$I$5, IF(OR(B2004=Listen!$I$6, B2004=Listen!$I$4), Listen!$I$6, Listen!$I$7))</f>
        <v>nicht anzeigen</v>
      </c>
      <c r="C2018" s="9"/>
      <c r="D2018" s="30"/>
      <c r="E2018" s="164" t="s">
        <v>35</v>
      </c>
      <c r="F2018" s="165" t="s">
        <v>49</v>
      </c>
    </row>
    <row r="2019" spans="1:7" hidden="1" x14ac:dyDescent="0.25">
      <c r="A2019" s="42" t="str">
        <f t="shared" si="100"/>
        <v>HHLO_alle</v>
      </c>
      <c r="B2019" s="46" t="str">
        <f>IF(OR(B2005=Listen!$I$5,B2005=Listen!$I$3), Listen!$I$5, IF(OR(B2005=Listen!$I$6, B2005=Listen!$I$4), Listen!$I$6, Listen!$I$7))</f>
        <v>nicht anzeigen</v>
      </c>
      <c r="C2019" s="9"/>
      <c r="D2019" s="28" t="s">
        <v>36</v>
      </c>
      <c r="E2019" s="20" t="s">
        <v>38</v>
      </c>
      <c r="F2019" s="137" t="s">
        <v>621</v>
      </c>
    </row>
    <row r="2020" spans="1:7" hidden="1" x14ac:dyDescent="0.25">
      <c r="A2020" s="42" t="str">
        <f t="shared" si="100"/>
        <v>HHLO_alle</v>
      </c>
      <c r="B2020" s="46" t="str">
        <f>IF(OR(B2006=Listen!$I$5,B2006=Listen!$I$3), Listen!$I$5, IF(OR(B2006=Listen!$I$6, B2006=Listen!$I$4), Listen!$I$6, Listen!$I$7))</f>
        <v>nicht anzeigen</v>
      </c>
      <c r="C2020" s="9"/>
      <c r="D2020" s="28" t="s">
        <v>36</v>
      </c>
      <c r="E2020" s="17" t="s">
        <v>39</v>
      </c>
      <c r="F2020" s="137" t="s">
        <v>621</v>
      </c>
    </row>
    <row r="2021" spans="1:7" ht="51" x14ac:dyDescent="0.25">
      <c r="A2021" s="42" t="str">
        <f t="shared" si="100"/>
        <v>HHLO_alle</v>
      </c>
      <c r="B2021" s="43" t="str">
        <f>B2004</f>
        <v>HHLO_alle</v>
      </c>
      <c r="C2021" s="9"/>
      <c r="D2021" s="22" t="s">
        <v>622</v>
      </c>
      <c r="E2021" s="6"/>
      <c r="F2021" s="10"/>
    </row>
    <row r="2022" spans="1:7" x14ac:dyDescent="0.25">
      <c r="A2022" s="113" t="str">
        <f t="shared" si="100"/>
        <v>HHLO_alle</v>
      </c>
      <c r="B2022" s="114" t="str">
        <f>B2004</f>
        <v>HHLO_alle</v>
      </c>
      <c r="C2022" s="115"/>
      <c r="D2022" s="30"/>
      <c r="E2022" s="30"/>
      <c r="F2022" s="30"/>
      <c r="G2022" s="30"/>
    </row>
    <row r="2023" spans="1:7" ht="15.75" x14ac:dyDescent="0.25">
      <c r="A2023" s="42" t="str">
        <f t="shared" si="100"/>
        <v>HHLO_alle</v>
      </c>
      <c r="B2023" s="56" t="str">
        <f>IF(B2024&lt;&gt;B2026, IF(AND(B2024&lt;&gt;Listen!I2007,B2026&lt;&gt;Listen!$I$7), CONCATENATE(B2024, "; ", B2026), IF(B2024=Listen!$I$7, B2026, B2024)), B2024)</f>
        <v>nicht anzeigen; HHLO_alle</v>
      </c>
      <c r="C2023" s="58" t="str">
        <f>CONCATENATE(C2002,".",2)</f>
        <v>49.2</v>
      </c>
      <c r="D2023" s="58"/>
      <c r="E2023" s="18" t="s">
        <v>605</v>
      </c>
      <c r="F2023" s="36"/>
    </row>
    <row r="2024" spans="1:7" ht="15.75" hidden="1" thickBot="1" x14ac:dyDescent="0.3">
      <c r="A2024" s="42" t="str">
        <f t="shared" si="100"/>
        <v>HHLO_alle</v>
      </c>
      <c r="B2024" s="54" t="s">
        <v>215</v>
      </c>
      <c r="C2024" s="58" t="str">
        <f>CONCATENATE(C2002,".",2,".",1)</f>
        <v>49.2.1</v>
      </c>
      <c r="D2024" s="58"/>
      <c r="E2024" s="15" t="s">
        <v>606</v>
      </c>
      <c r="F2024" s="136" t="s">
        <v>44</v>
      </c>
    </row>
    <row r="2025" spans="1:7" hidden="1" x14ac:dyDescent="0.25">
      <c r="A2025" s="42" t="str">
        <f t="shared" si="100"/>
        <v>HHLO_alle</v>
      </c>
      <c r="B2025" s="51" t="str">
        <f>B2024</f>
        <v>nicht anzeigen</v>
      </c>
      <c r="C2025" s="58" t="str">
        <f>CONCATENATE(C2002,".",2,".",2)</f>
        <v>49.2.2</v>
      </c>
      <c r="D2025" s="58"/>
      <c r="E2025" s="15" t="s">
        <v>607</v>
      </c>
      <c r="F2025" s="136" t="s">
        <v>44</v>
      </c>
    </row>
    <row r="2026" spans="1:7" x14ac:dyDescent="0.25">
      <c r="A2026" s="42" t="str">
        <f t="shared" si="100"/>
        <v>HHLO_alle</v>
      </c>
      <c r="B2026" s="55" t="str">
        <f>IF(ISERROR(FIND(Listen!$I$2,A2002)),Listen!$I$7,IF(ISERROR(FIND(Listen!$I$2,B2024)),Listen!$I$2,Listen!$I$7))</f>
        <v>HHLO_alle</v>
      </c>
      <c r="C2026" s="58" t="str">
        <f>CONCATENATE(C2002,".",2,".",3)</f>
        <v>49.2.3</v>
      </c>
      <c r="D2026" s="58"/>
      <c r="E2026" s="15" t="s">
        <v>612</v>
      </c>
      <c r="F2026" s="136" t="s">
        <v>44</v>
      </c>
    </row>
    <row r="2027" spans="1:7" ht="51" x14ac:dyDescent="0.25">
      <c r="A2027" s="42" t="str">
        <f t="shared" si="100"/>
        <v>HHLO_alle</v>
      </c>
      <c r="B2027" s="47" t="str">
        <f>B2023</f>
        <v>nicht anzeigen; HHLO_alle</v>
      </c>
      <c r="C2027" s="9"/>
      <c r="D2027" s="23" t="s">
        <v>316</v>
      </c>
      <c r="E2027" s="7"/>
    </row>
    <row r="2028" spans="1:7" ht="15.75" thickBot="1" x14ac:dyDescent="0.3">
      <c r="A2028" s="113" t="str">
        <f t="shared" si="100"/>
        <v>HHLO_alle</v>
      </c>
      <c r="B2028" s="123" t="str">
        <f>B2023</f>
        <v>nicht anzeigen; HHLO_alle</v>
      </c>
      <c r="C2028" s="115"/>
      <c r="D2028" s="30"/>
      <c r="E2028" s="124"/>
      <c r="F2028" s="30"/>
      <c r="G2028" s="30"/>
    </row>
    <row r="2029" spans="1:7" ht="80.25" thickBot="1" x14ac:dyDescent="0.3">
      <c r="A2029" s="42" t="str">
        <f>A2028</f>
        <v>HHLO_alle</v>
      </c>
      <c r="B2029" s="49" t="s">
        <v>212</v>
      </c>
      <c r="C2029" s="58" t="str">
        <f>CONCATENATE(C2002,".",3,)</f>
        <v>49.3</v>
      </c>
      <c r="D2029" s="58"/>
      <c r="E2029" s="122" t="s">
        <v>688</v>
      </c>
      <c r="F2029" s="73"/>
      <c r="G2029" s="14" t="str">
        <f>CONCATENATE(COUNTIF(G2031:G2040,Listen!$C$3)+COUNTIF(G2031:G2040,Listen!$C$4)+COUNTIF(G2031:G2040,Listen!$C$5)," bewertete Maßnahmen")</f>
        <v>0 bewertete Maßnahmen</v>
      </c>
    </row>
    <row r="2030" spans="1:7" ht="27.75" x14ac:dyDescent="0.25">
      <c r="A2030" s="42" t="str">
        <f t="shared" si="100"/>
        <v>HHLO_alle</v>
      </c>
      <c r="B2030" s="45" t="str">
        <f t="shared" si="100"/>
        <v>HHLO_alle</v>
      </c>
      <c r="C2030" s="9"/>
      <c r="D2030" s="58"/>
      <c r="E2030" s="25" t="s">
        <v>55</v>
      </c>
      <c r="F2030" s="25" t="s">
        <v>528</v>
      </c>
      <c r="G2030" s="118" t="s">
        <v>609</v>
      </c>
    </row>
    <row r="2031" spans="1:7" ht="24" x14ac:dyDescent="0.25">
      <c r="A2031" s="42" t="str">
        <f>A2030</f>
        <v>HHLO_alle</v>
      </c>
      <c r="B2031" s="45" t="str">
        <f>B2030</f>
        <v>HHLO_alle</v>
      </c>
      <c r="C2031" s="111"/>
      <c r="D2031" s="121" t="s">
        <v>594</v>
      </c>
      <c r="E2031" s="7" t="s">
        <v>604</v>
      </c>
      <c r="F2031" s="135" t="s">
        <v>44</v>
      </c>
      <c r="G2031" s="135" t="s">
        <v>44</v>
      </c>
    </row>
    <row r="2032" spans="1:7" ht="24" x14ac:dyDescent="0.25">
      <c r="A2032" s="42" t="str">
        <f t="shared" ref="A2032:B2041" si="101">A2031</f>
        <v>HHLO_alle</v>
      </c>
      <c r="B2032" s="45" t="str">
        <f t="shared" si="101"/>
        <v>HHLO_alle</v>
      </c>
      <c r="C2032" s="111"/>
      <c r="D2032" s="121" t="s">
        <v>594</v>
      </c>
      <c r="E2032" s="7" t="s">
        <v>603</v>
      </c>
      <c r="F2032" s="135"/>
      <c r="G2032" s="135"/>
    </row>
    <row r="2033" spans="1:7" x14ac:dyDescent="0.25">
      <c r="A2033" s="42" t="str">
        <f t="shared" si="101"/>
        <v>HHLO_alle</v>
      </c>
      <c r="B2033" s="45" t="str">
        <f t="shared" si="101"/>
        <v>HHLO_alle</v>
      </c>
      <c r="C2033" s="8"/>
      <c r="D2033" s="58"/>
      <c r="E2033" s="7"/>
      <c r="F2033" s="135"/>
      <c r="G2033" s="135"/>
    </row>
    <row r="2034" spans="1:7" x14ac:dyDescent="0.25">
      <c r="A2034" s="42" t="str">
        <f t="shared" si="101"/>
        <v>HHLO_alle</v>
      </c>
      <c r="B2034" s="45" t="str">
        <f t="shared" si="101"/>
        <v>HHLO_alle</v>
      </c>
      <c r="C2034" s="8"/>
      <c r="D2034" s="58"/>
      <c r="E2034" s="7"/>
      <c r="F2034" s="135"/>
      <c r="G2034" s="135"/>
    </row>
    <row r="2035" spans="1:7" x14ac:dyDescent="0.25">
      <c r="A2035" s="42" t="str">
        <f t="shared" si="101"/>
        <v>HHLO_alle</v>
      </c>
      <c r="B2035" s="45" t="str">
        <f t="shared" si="101"/>
        <v>HHLO_alle</v>
      </c>
      <c r="C2035" s="8"/>
      <c r="D2035" s="58"/>
      <c r="E2035" s="7"/>
      <c r="F2035" s="135"/>
      <c r="G2035" s="135"/>
    </row>
    <row r="2036" spans="1:7" x14ac:dyDescent="0.25">
      <c r="A2036" s="42" t="str">
        <f t="shared" si="101"/>
        <v>HHLO_alle</v>
      </c>
      <c r="B2036" s="45" t="str">
        <f t="shared" si="101"/>
        <v>HHLO_alle</v>
      </c>
      <c r="C2036" s="8"/>
      <c r="D2036" s="58"/>
      <c r="E2036" s="7"/>
      <c r="F2036" s="135"/>
      <c r="G2036" s="135"/>
    </row>
    <row r="2037" spans="1:7" x14ac:dyDescent="0.25">
      <c r="A2037" s="42" t="str">
        <f t="shared" si="101"/>
        <v>HHLO_alle</v>
      </c>
      <c r="B2037" s="45" t="str">
        <f t="shared" si="101"/>
        <v>HHLO_alle</v>
      </c>
      <c r="C2037" s="8"/>
      <c r="D2037" s="58"/>
      <c r="E2037" s="7"/>
      <c r="F2037" s="135"/>
      <c r="G2037" s="135"/>
    </row>
    <row r="2038" spans="1:7" x14ac:dyDescent="0.25">
      <c r="A2038" s="42" t="str">
        <f t="shared" si="101"/>
        <v>HHLO_alle</v>
      </c>
      <c r="B2038" s="45" t="str">
        <f t="shared" si="101"/>
        <v>HHLO_alle</v>
      </c>
      <c r="C2038" s="8"/>
      <c r="D2038" s="58"/>
      <c r="E2038" s="7"/>
      <c r="F2038" s="135"/>
      <c r="G2038" s="135"/>
    </row>
    <row r="2039" spans="1:7" x14ac:dyDescent="0.25">
      <c r="A2039" s="42" t="str">
        <f t="shared" si="101"/>
        <v>HHLO_alle</v>
      </c>
      <c r="B2039" s="45" t="str">
        <f t="shared" si="101"/>
        <v>HHLO_alle</v>
      </c>
      <c r="C2039" s="8"/>
      <c r="D2039" s="58"/>
      <c r="E2039" s="7"/>
      <c r="F2039" s="135"/>
      <c r="G2039" s="135"/>
    </row>
    <row r="2040" spans="1:7" x14ac:dyDescent="0.25">
      <c r="A2040" s="42" t="str">
        <f t="shared" si="101"/>
        <v>HHLO_alle</v>
      </c>
      <c r="B2040" s="45" t="str">
        <f t="shared" si="101"/>
        <v>HHLO_alle</v>
      </c>
      <c r="C2040" s="8"/>
      <c r="D2040" s="58"/>
      <c r="E2040" s="7"/>
      <c r="F2040" s="135"/>
      <c r="G2040" s="135"/>
    </row>
    <row r="2041" spans="1:7" ht="15.75" thickBot="1" x14ac:dyDescent="0.3">
      <c r="A2041" s="42" t="str">
        <f t="shared" si="101"/>
        <v>HHLO_alle</v>
      </c>
      <c r="B2041" s="44" t="str">
        <f>A2002</f>
        <v>HHLO_alle</v>
      </c>
      <c r="C2041" s="9"/>
      <c r="D2041" s="10"/>
      <c r="E2041" s="10"/>
      <c r="F2041" s="10"/>
    </row>
    <row r="2042" spans="1:7" ht="21.75" hidden="1" thickBot="1" x14ac:dyDescent="0.3">
      <c r="A2042" s="50" t="s">
        <v>215</v>
      </c>
      <c r="B2042" s="42" t="str">
        <f>A2042</f>
        <v>nicht anzeigen</v>
      </c>
      <c r="C2042" s="57">
        <v>23</v>
      </c>
      <c r="D2042" s="169" t="s">
        <v>436</v>
      </c>
      <c r="E2042" s="168"/>
      <c r="F2042" s="168"/>
      <c r="G2042" s="89"/>
    </row>
    <row r="2043" spans="1:7" ht="17.25" hidden="1" thickTop="1" thickBot="1" x14ac:dyDescent="0.3">
      <c r="A2043" s="113" t="str">
        <f>A2042</f>
        <v>nicht anzeigen</v>
      </c>
      <c r="B2043" s="42" t="str">
        <f>B2042</f>
        <v>nicht anzeigen</v>
      </c>
      <c r="C2043" s="9"/>
      <c r="D2043" s="11"/>
      <c r="E2043" s="12"/>
      <c r="F2043" s="12"/>
      <c r="G2043" s="19" t="s">
        <v>51</v>
      </c>
    </row>
    <row r="2044" spans="1:7" ht="32.25" hidden="1" thickBot="1" x14ac:dyDescent="0.3">
      <c r="A2044" s="42" t="str">
        <f t="shared" ref="A2044:B2070" si="102">A2043</f>
        <v>nicht anzeigen</v>
      </c>
      <c r="B2044" s="48" t="s">
        <v>215</v>
      </c>
      <c r="C2044" s="58" t="str">
        <f>CONCATENATE(C2042,".",1)</f>
        <v>23.1</v>
      </c>
      <c r="D2044" s="58"/>
      <c r="E2044" s="18" t="s">
        <v>595</v>
      </c>
      <c r="F2044" s="117" t="str">
        <f>CONCATENATE(ROUND(F2057/1680,2)," VBÄ")</f>
        <v>0 VBÄ</v>
      </c>
      <c r="G2044" s="14"/>
    </row>
    <row r="2045" spans="1:7" ht="15.75" hidden="1" thickBot="1" x14ac:dyDescent="0.3">
      <c r="A2045" s="42" t="str">
        <f t="shared" si="102"/>
        <v>nicht anzeigen</v>
      </c>
      <c r="B2045" s="43" t="str">
        <f>IF(E2045="",Listen!$I$7,B2044)</f>
        <v>nicht anzeigen</v>
      </c>
      <c r="C2045" s="8"/>
      <c r="D2045" s="59"/>
      <c r="E2045" s="166" t="s">
        <v>24</v>
      </c>
      <c r="F2045" s="167" t="s">
        <v>596</v>
      </c>
      <c r="G2045" s="32"/>
    </row>
    <row r="2046" spans="1:7" ht="15.75" hidden="1" thickBot="1" x14ac:dyDescent="0.3">
      <c r="A2046" s="113" t="str">
        <f t="shared" si="102"/>
        <v>nicht anzeigen</v>
      </c>
      <c r="B2046" s="114" t="str">
        <f>IF(E2046="",Listen!$I$7,B2045)</f>
        <v>nicht anzeigen</v>
      </c>
      <c r="C2046" s="115"/>
      <c r="D2046" s="134"/>
      <c r="E2046" s="112" t="s">
        <v>598</v>
      </c>
      <c r="F2046" s="117" t="s">
        <v>597</v>
      </c>
      <c r="G2046" s="119"/>
    </row>
    <row r="2047" spans="1:7" ht="15.75" hidden="1" thickBot="1" x14ac:dyDescent="0.3">
      <c r="A2047" s="42" t="str">
        <f t="shared" si="102"/>
        <v>nicht anzeigen</v>
      </c>
      <c r="B2047" s="43" t="s">
        <v>215</v>
      </c>
      <c r="C2047" s="60" t="str">
        <f>CONCATENATE(C2044,".",1)</f>
        <v>23.1.1</v>
      </c>
      <c r="D2047" s="180">
        <v>1</v>
      </c>
      <c r="E2047" s="15" t="s">
        <v>305</v>
      </c>
      <c r="F2047" s="100" t="s">
        <v>620</v>
      </c>
      <c r="G2047" s="120" t="s">
        <v>202</v>
      </c>
    </row>
    <row r="2048" spans="1:7" ht="15.75" hidden="1" thickBot="1" x14ac:dyDescent="0.3">
      <c r="A2048" s="42" t="str">
        <f t="shared" si="102"/>
        <v>nicht anzeigen</v>
      </c>
      <c r="B2048" s="43" t="s">
        <v>215</v>
      </c>
      <c r="C2048" s="60" t="str">
        <f>CONCATENATE(C2044,".",2)</f>
        <v>23.1.2</v>
      </c>
      <c r="D2048" s="180">
        <v>2</v>
      </c>
      <c r="E2048" s="16" t="s">
        <v>27</v>
      </c>
      <c r="F2048" s="100" t="s">
        <v>620</v>
      </c>
      <c r="G2048" s="120" t="s">
        <v>29</v>
      </c>
    </row>
    <row r="2049" spans="1:7" ht="15.75" hidden="1" thickBot="1" x14ac:dyDescent="0.3">
      <c r="A2049" s="42" t="str">
        <f t="shared" si="102"/>
        <v>nicht anzeigen</v>
      </c>
      <c r="B2049" s="43" t="s">
        <v>215</v>
      </c>
      <c r="C2049" s="60" t="str">
        <f>CONCATENATE(C2044,".",3)</f>
        <v>23.1.3</v>
      </c>
      <c r="D2049" s="180">
        <v>3</v>
      </c>
      <c r="E2049" s="15" t="s">
        <v>25</v>
      </c>
      <c r="F2049" s="100" t="s">
        <v>620</v>
      </c>
      <c r="G2049" s="120" t="s">
        <v>29</v>
      </c>
    </row>
    <row r="2050" spans="1:7" ht="15.75" hidden="1" thickBot="1" x14ac:dyDescent="0.3">
      <c r="A2050" s="42" t="str">
        <f t="shared" si="102"/>
        <v>nicht anzeigen</v>
      </c>
      <c r="B2050" s="43" t="s">
        <v>215</v>
      </c>
      <c r="C2050" s="60" t="str">
        <f>CONCATENATE(C2044,".",4)</f>
        <v>23.1.4</v>
      </c>
      <c r="D2050" s="180">
        <v>4</v>
      </c>
      <c r="E2050" s="15" t="s">
        <v>26</v>
      </c>
      <c r="F2050" s="100" t="s">
        <v>620</v>
      </c>
      <c r="G2050" s="120" t="s">
        <v>29</v>
      </c>
    </row>
    <row r="2051" spans="1:7" ht="15.75" hidden="1" thickBot="1" x14ac:dyDescent="0.3">
      <c r="A2051" s="42" t="str">
        <f t="shared" si="102"/>
        <v>nicht anzeigen</v>
      </c>
      <c r="B2051" s="43" t="s">
        <v>215</v>
      </c>
      <c r="C2051" s="60" t="str">
        <f>CONCATENATE(C2044,".",5)</f>
        <v>23.1.5</v>
      </c>
      <c r="D2051" s="180">
        <v>5</v>
      </c>
      <c r="E2051" s="15"/>
      <c r="F2051" s="100" t="s">
        <v>620</v>
      </c>
      <c r="G2051" s="120"/>
    </row>
    <row r="2052" spans="1:7" ht="15.75" hidden="1" thickBot="1" x14ac:dyDescent="0.3">
      <c r="A2052" s="42" t="str">
        <f t="shared" si="102"/>
        <v>nicht anzeigen</v>
      </c>
      <c r="B2052" s="43" t="s">
        <v>215</v>
      </c>
      <c r="C2052" s="60" t="str">
        <f>CONCATENATE(C2044,".",6)</f>
        <v>23.1.6</v>
      </c>
      <c r="D2052" s="180">
        <v>6</v>
      </c>
      <c r="E2052" s="15"/>
      <c r="F2052" s="100" t="s">
        <v>620</v>
      </c>
      <c r="G2052" s="120"/>
    </row>
    <row r="2053" spans="1:7" ht="15.75" hidden="1" thickBot="1" x14ac:dyDescent="0.3">
      <c r="A2053" s="42" t="str">
        <f t="shared" si="102"/>
        <v>nicht anzeigen</v>
      </c>
      <c r="B2053" s="43" t="s">
        <v>215</v>
      </c>
      <c r="C2053" s="60" t="str">
        <f>CONCATENATE(C2044,".",7)</f>
        <v>23.1.7</v>
      </c>
      <c r="D2053" s="180">
        <v>7</v>
      </c>
      <c r="E2053" s="15"/>
      <c r="F2053" s="100" t="s">
        <v>620</v>
      </c>
      <c r="G2053" s="120"/>
    </row>
    <row r="2054" spans="1:7" ht="15.75" hidden="1" thickBot="1" x14ac:dyDescent="0.3">
      <c r="A2054" s="42" t="str">
        <f t="shared" si="102"/>
        <v>nicht anzeigen</v>
      </c>
      <c r="B2054" s="43" t="s">
        <v>215</v>
      </c>
      <c r="C2054" s="60" t="str">
        <f>CONCATENATE(C2044,".",8)</f>
        <v>23.1.8</v>
      </c>
      <c r="D2054" s="180">
        <v>8</v>
      </c>
      <c r="E2054" s="15"/>
      <c r="F2054" s="100" t="s">
        <v>620</v>
      </c>
      <c r="G2054" s="120"/>
    </row>
    <row r="2055" spans="1:7" ht="15.75" hidden="1" thickBot="1" x14ac:dyDescent="0.3">
      <c r="A2055" s="42" t="str">
        <f>A2054</f>
        <v>nicht anzeigen</v>
      </c>
      <c r="B2055" s="43" t="s">
        <v>215</v>
      </c>
      <c r="C2055" s="60" t="str">
        <f>CONCATENATE(C2044,".",9)</f>
        <v>23.1.9</v>
      </c>
      <c r="D2055" s="180">
        <v>9</v>
      </c>
      <c r="E2055" s="15"/>
      <c r="F2055" s="100" t="s">
        <v>620</v>
      </c>
      <c r="G2055" s="120"/>
    </row>
    <row r="2056" spans="1:7" ht="15.75" hidden="1" thickBot="1" x14ac:dyDescent="0.3">
      <c r="A2056" s="42" t="str">
        <f t="shared" si="102"/>
        <v>nicht anzeigen</v>
      </c>
      <c r="B2056" s="43" t="s">
        <v>215</v>
      </c>
      <c r="C2056" s="60" t="str">
        <f>CONCATENATE(C2044,".",10)</f>
        <v>23.1.10</v>
      </c>
      <c r="D2056" s="180">
        <v>10</v>
      </c>
      <c r="E2056" s="33"/>
      <c r="F2056" s="100" t="s">
        <v>620</v>
      </c>
      <c r="G2056" s="120"/>
    </row>
    <row r="2057" spans="1:7" ht="15.75" hidden="1" thickBot="1" x14ac:dyDescent="0.3">
      <c r="A2057" s="113" t="str">
        <f t="shared" si="102"/>
        <v>nicht anzeigen</v>
      </c>
      <c r="B2057" s="114" t="str">
        <f>B2044</f>
        <v>nicht anzeigen</v>
      </c>
      <c r="C2057" s="115"/>
      <c r="D2057" s="29"/>
      <c r="E2057" s="125" t="s">
        <v>523</v>
      </c>
      <c r="F2057" s="126">
        <f>SUM(F2047:F2056)</f>
        <v>0</v>
      </c>
      <c r="G2057" s="30"/>
    </row>
    <row r="2058" spans="1:7" ht="15.75" hidden="1" thickBot="1" x14ac:dyDescent="0.3">
      <c r="A2058" s="42" t="str">
        <f t="shared" si="102"/>
        <v>nicht anzeigen</v>
      </c>
      <c r="B2058" s="46" t="str">
        <f>IF(OR(B2044=Listen!$I$5,B2044=Listen!$I$3), Listen!$I$5, IF(OR(B2044=Listen!$I$6, B2044=Listen!$I$4), Listen!$I$6, Listen!$I$7))</f>
        <v>nicht anzeigen</v>
      </c>
      <c r="C2058" s="9"/>
      <c r="D2058" s="30"/>
      <c r="E2058" s="164" t="s">
        <v>35</v>
      </c>
      <c r="F2058" s="165" t="s">
        <v>49</v>
      </c>
    </row>
    <row r="2059" spans="1:7" ht="15.75" hidden="1" thickBot="1" x14ac:dyDescent="0.3">
      <c r="A2059" s="42" t="str">
        <f t="shared" si="102"/>
        <v>nicht anzeigen</v>
      </c>
      <c r="B2059" s="46" t="str">
        <f>IF(OR(B2045=Listen!$I$5,B2045=Listen!$I$3), Listen!$I$5, IF(OR(B2045=Listen!$I$6, B2045=Listen!$I$4), Listen!$I$6, Listen!$I$7))</f>
        <v>nicht anzeigen</v>
      </c>
      <c r="C2059" s="9"/>
      <c r="D2059" s="28" t="s">
        <v>36</v>
      </c>
      <c r="E2059" s="20" t="s">
        <v>38</v>
      </c>
      <c r="F2059" s="137" t="s">
        <v>621</v>
      </c>
    </row>
    <row r="2060" spans="1:7" ht="15.75" hidden="1" thickBot="1" x14ac:dyDescent="0.3">
      <c r="A2060" s="42" t="str">
        <f t="shared" si="102"/>
        <v>nicht anzeigen</v>
      </c>
      <c r="B2060" s="46" t="str">
        <f>IF(OR(B2046=Listen!$I$5,B2046=Listen!$I$3), Listen!$I$5, IF(OR(B2046=Listen!$I$6, B2046=Listen!$I$4), Listen!$I$6, Listen!$I$7))</f>
        <v>nicht anzeigen</v>
      </c>
      <c r="C2060" s="9"/>
      <c r="D2060" s="28" t="s">
        <v>36</v>
      </c>
      <c r="E2060" s="17" t="s">
        <v>39</v>
      </c>
      <c r="F2060" s="137" t="s">
        <v>621</v>
      </c>
    </row>
    <row r="2061" spans="1:7" ht="51.75" hidden="1" thickBot="1" x14ac:dyDescent="0.3">
      <c r="A2061" s="42" t="str">
        <f t="shared" si="102"/>
        <v>nicht anzeigen</v>
      </c>
      <c r="B2061" s="43" t="str">
        <f>B2044</f>
        <v>nicht anzeigen</v>
      </c>
      <c r="C2061" s="9"/>
      <c r="D2061" s="22" t="s">
        <v>622</v>
      </c>
      <c r="E2061" s="6"/>
      <c r="F2061" s="10"/>
    </row>
    <row r="2062" spans="1:7" ht="15.75" hidden="1" thickBot="1" x14ac:dyDescent="0.3">
      <c r="A2062" s="113" t="str">
        <f t="shared" si="102"/>
        <v>nicht anzeigen</v>
      </c>
      <c r="B2062" s="114" t="str">
        <f>B2044</f>
        <v>nicht anzeigen</v>
      </c>
      <c r="C2062" s="115"/>
      <c r="D2062" s="30"/>
      <c r="E2062" s="30"/>
      <c r="F2062" s="30"/>
      <c r="G2062" s="30"/>
    </row>
    <row r="2063" spans="1:7" ht="16.5" hidden="1" thickBot="1" x14ac:dyDescent="0.3">
      <c r="A2063" s="42" t="str">
        <f t="shared" si="102"/>
        <v>nicht anzeigen</v>
      </c>
      <c r="B2063" s="56" t="str">
        <f>IF(B2064&lt;&gt;B2066, IF(AND(B2064&lt;&gt;Listen!I2047,B2066&lt;&gt;Listen!$I$7), CONCATENATE(B2064, "; ", B2066), IF(B2064=Listen!$I$7, B2066, B2064)), B2064)</f>
        <v>nicht anzeigen</v>
      </c>
      <c r="C2063" s="58" t="str">
        <f>CONCATENATE(C2042,".",2)</f>
        <v>23.2</v>
      </c>
      <c r="D2063" s="58"/>
      <c r="E2063" s="18" t="s">
        <v>605</v>
      </c>
      <c r="F2063" s="36"/>
    </row>
    <row r="2064" spans="1:7" ht="15.75" hidden="1" thickBot="1" x14ac:dyDescent="0.3">
      <c r="A2064" s="42" t="str">
        <f t="shared" si="102"/>
        <v>nicht anzeigen</v>
      </c>
      <c r="B2064" s="54" t="s">
        <v>215</v>
      </c>
      <c r="C2064" s="58" t="str">
        <f>CONCATENATE(C2042,".",2,".",1)</f>
        <v>23.2.1</v>
      </c>
      <c r="D2064" s="58"/>
      <c r="E2064" s="15" t="s">
        <v>606</v>
      </c>
      <c r="F2064" s="136" t="s">
        <v>44</v>
      </c>
    </row>
    <row r="2065" spans="1:7" ht="15.75" hidden="1" thickBot="1" x14ac:dyDescent="0.3">
      <c r="A2065" s="42" t="str">
        <f t="shared" si="102"/>
        <v>nicht anzeigen</v>
      </c>
      <c r="B2065" s="51" t="str">
        <f>B2064</f>
        <v>nicht anzeigen</v>
      </c>
      <c r="C2065" s="58" t="str">
        <f>CONCATENATE(C2042,".",2,".",2)</f>
        <v>23.2.2</v>
      </c>
      <c r="D2065" s="58"/>
      <c r="E2065" s="15" t="s">
        <v>607</v>
      </c>
      <c r="F2065" s="136" t="s">
        <v>44</v>
      </c>
    </row>
    <row r="2066" spans="1:7" ht="15.75" hidden="1" thickBot="1" x14ac:dyDescent="0.3">
      <c r="A2066" s="42" t="str">
        <f t="shared" si="102"/>
        <v>nicht anzeigen</v>
      </c>
      <c r="B2066" s="55" t="str">
        <f>IF(ISERROR(FIND(Listen!$I$2,A2042)),Listen!$I$7,IF(ISERROR(FIND(Listen!$I$2,B2064)),Listen!$I$2,Listen!$I$7))</f>
        <v>nicht anzeigen</v>
      </c>
      <c r="C2066" s="58" t="str">
        <f>CONCATENATE(C2042,".",2,".",3)</f>
        <v>23.2.3</v>
      </c>
      <c r="D2066" s="58"/>
      <c r="E2066" s="15" t="s">
        <v>612</v>
      </c>
      <c r="F2066" s="136" t="s">
        <v>44</v>
      </c>
    </row>
    <row r="2067" spans="1:7" ht="51.75" hidden="1" thickBot="1" x14ac:dyDescent="0.3">
      <c r="A2067" s="42" t="str">
        <f t="shared" si="102"/>
        <v>nicht anzeigen</v>
      </c>
      <c r="B2067" s="47" t="str">
        <f>B2063</f>
        <v>nicht anzeigen</v>
      </c>
      <c r="C2067" s="9"/>
      <c r="D2067" s="23" t="s">
        <v>316</v>
      </c>
      <c r="E2067" s="7"/>
    </row>
    <row r="2068" spans="1:7" ht="15.75" hidden="1" thickBot="1" x14ac:dyDescent="0.3">
      <c r="A2068" s="113" t="str">
        <f t="shared" si="102"/>
        <v>nicht anzeigen</v>
      </c>
      <c r="B2068" s="123" t="str">
        <f>B2063</f>
        <v>nicht anzeigen</v>
      </c>
      <c r="C2068" s="115"/>
      <c r="D2068" s="30"/>
      <c r="E2068" s="124"/>
      <c r="F2068" s="30"/>
      <c r="G2068" s="30"/>
    </row>
    <row r="2069" spans="1:7" ht="80.25" hidden="1" thickBot="1" x14ac:dyDescent="0.3">
      <c r="A2069" s="42" t="str">
        <f>A2068</f>
        <v>nicht anzeigen</v>
      </c>
      <c r="B2069" s="49" t="s">
        <v>215</v>
      </c>
      <c r="C2069" s="58" t="str">
        <f>CONCATENATE(C2042,".",3,)</f>
        <v>23.3</v>
      </c>
      <c r="D2069" s="58"/>
      <c r="E2069" s="122" t="s">
        <v>688</v>
      </c>
      <c r="F2069" s="73"/>
      <c r="G2069" s="14" t="str">
        <f>CONCATENATE(COUNTIF(G2071:G2080,Listen!$C$3)+COUNTIF(G2071:G2080,Listen!$C$4)+COUNTIF(G2071:G2080,Listen!$C$5)," bewertete Maßnahmen")</f>
        <v>0 bewertete Maßnahmen</v>
      </c>
    </row>
    <row r="2070" spans="1:7" ht="28.5" hidden="1" thickBot="1" x14ac:dyDescent="0.3">
      <c r="A2070" s="42" t="str">
        <f t="shared" si="102"/>
        <v>nicht anzeigen</v>
      </c>
      <c r="B2070" s="45" t="str">
        <f t="shared" si="102"/>
        <v>nicht anzeigen</v>
      </c>
      <c r="C2070" s="9"/>
      <c r="D2070" s="58"/>
      <c r="E2070" s="25" t="s">
        <v>55</v>
      </c>
      <c r="F2070" s="25" t="s">
        <v>528</v>
      </c>
      <c r="G2070" s="118" t="s">
        <v>609</v>
      </c>
    </row>
    <row r="2071" spans="1:7" ht="24.75" hidden="1" thickBot="1" x14ac:dyDescent="0.3">
      <c r="A2071" s="42" t="str">
        <f>A2070</f>
        <v>nicht anzeigen</v>
      </c>
      <c r="B2071" s="45" t="str">
        <f>B2070</f>
        <v>nicht anzeigen</v>
      </c>
      <c r="C2071" s="111"/>
      <c r="D2071" s="121" t="s">
        <v>594</v>
      </c>
      <c r="E2071" s="7" t="s">
        <v>604</v>
      </c>
      <c r="F2071" s="135" t="s">
        <v>44</v>
      </c>
      <c r="G2071" s="135" t="s">
        <v>44</v>
      </c>
    </row>
    <row r="2072" spans="1:7" ht="24.75" hidden="1" thickBot="1" x14ac:dyDescent="0.3">
      <c r="A2072" s="42" t="str">
        <f t="shared" ref="A2072:B2081" si="103">A2071</f>
        <v>nicht anzeigen</v>
      </c>
      <c r="B2072" s="45" t="str">
        <f t="shared" si="103"/>
        <v>nicht anzeigen</v>
      </c>
      <c r="C2072" s="111"/>
      <c r="D2072" s="121" t="s">
        <v>594</v>
      </c>
      <c r="E2072" s="7" t="s">
        <v>603</v>
      </c>
      <c r="F2072" s="135"/>
      <c r="G2072" s="135"/>
    </row>
    <row r="2073" spans="1:7" ht="15.75" hidden="1" thickBot="1" x14ac:dyDescent="0.3">
      <c r="A2073" s="42" t="str">
        <f t="shared" si="103"/>
        <v>nicht anzeigen</v>
      </c>
      <c r="B2073" s="45" t="str">
        <f t="shared" si="103"/>
        <v>nicht anzeigen</v>
      </c>
      <c r="C2073" s="8"/>
      <c r="D2073" s="58"/>
      <c r="E2073" s="7"/>
      <c r="F2073" s="135"/>
      <c r="G2073" s="135"/>
    </row>
    <row r="2074" spans="1:7" ht="15.75" hidden="1" thickBot="1" x14ac:dyDescent="0.3">
      <c r="A2074" s="42" t="str">
        <f t="shared" si="103"/>
        <v>nicht anzeigen</v>
      </c>
      <c r="B2074" s="45" t="str">
        <f t="shared" si="103"/>
        <v>nicht anzeigen</v>
      </c>
      <c r="C2074" s="8"/>
      <c r="D2074" s="58"/>
      <c r="E2074" s="7"/>
      <c r="F2074" s="135"/>
      <c r="G2074" s="135"/>
    </row>
    <row r="2075" spans="1:7" ht="15.75" hidden="1" thickBot="1" x14ac:dyDescent="0.3">
      <c r="A2075" s="42" t="str">
        <f t="shared" si="103"/>
        <v>nicht anzeigen</v>
      </c>
      <c r="B2075" s="45" t="str">
        <f t="shared" si="103"/>
        <v>nicht anzeigen</v>
      </c>
      <c r="C2075" s="8"/>
      <c r="D2075" s="58"/>
      <c r="E2075" s="7"/>
      <c r="F2075" s="135"/>
      <c r="G2075" s="135"/>
    </row>
    <row r="2076" spans="1:7" ht="15.75" hidden="1" thickBot="1" x14ac:dyDescent="0.3">
      <c r="A2076" s="42" t="str">
        <f t="shared" si="103"/>
        <v>nicht anzeigen</v>
      </c>
      <c r="B2076" s="45" t="str">
        <f t="shared" si="103"/>
        <v>nicht anzeigen</v>
      </c>
      <c r="C2076" s="8"/>
      <c r="D2076" s="58"/>
      <c r="E2076" s="7"/>
      <c r="F2076" s="135"/>
      <c r="G2076" s="135"/>
    </row>
    <row r="2077" spans="1:7" ht="15.75" hidden="1" thickBot="1" x14ac:dyDescent="0.3">
      <c r="A2077" s="42" t="str">
        <f t="shared" si="103"/>
        <v>nicht anzeigen</v>
      </c>
      <c r="B2077" s="45" t="str">
        <f t="shared" si="103"/>
        <v>nicht anzeigen</v>
      </c>
      <c r="C2077" s="8"/>
      <c r="D2077" s="58"/>
      <c r="E2077" s="7"/>
      <c r="F2077" s="135"/>
      <c r="G2077" s="135"/>
    </row>
    <row r="2078" spans="1:7" ht="15.75" hidden="1" thickBot="1" x14ac:dyDescent="0.3">
      <c r="A2078" s="42" t="str">
        <f t="shared" si="103"/>
        <v>nicht anzeigen</v>
      </c>
      <c r="B2078" s="45" t="str">
        <f t="shared" si="103"/>
        <v>nicht anzeigen</v>
      </c>
      <c r="C2078" s="8"/>
      <c r="D2078" s="58"/>
      <c r="E2078" s="7"/>
      <c r="F2078" s="135"/>
      <c r="G2078" s="135"/>
    </row>
    <row r="2079" spans="1:7" ht="15.75" hidden="1" thickBot="1" x14ac:dyDescent="0.3">
      <c r="A2079" s="42" t="str">
        <f t="shared" si="103"/>
        <v>nicht anzeigen</v>
      </c>
      <c r="B2079" s="45" t="str">
        <f t="shared" si="103"/>
        <v>nicht anzeigen</v>
      </c>
      <c r="C2079" s="8"/>
      <c r="D2079" s="58"/>
      <c r="E2079" s="7"/>
      <c r="F2079" s="135"/>
      <c r="G2079" s="135"/>
    </row>
    <row r="2080" spans="1:7" ht="15.75" hidden="1" thickBot="1" x14ac:dyDescent="0.3">
      <c r="A2080" s="42" t="str">
        <f t="shared" si="103"/>
        <v>nicht anzeigen</v>
      </c>
      <c r="B2080" s="45" t="str">
        <f t="shared" si="103"/>
        <v>nicht anzeigen</v>
      </c>
      <c r="C2080" s="8"/>
      <c r="D2080" s="58"/>
      <c r="E2080" s="7"/>
      <c r="F2080" s="135"/>
      <c r="G2080" s="135"/>
    </row>
    <row r="2081" spans="1:7" ht="15.75" hidden="1" thickBot="1" x14ac:dyDescent="0.3">
      <c r="A2081" s="42" t="str">
        <f t="shared" si="103"/>
        <v>nicht anzeigen</v>
      </c>
      <c r="B2081" s="44" t="str">
        <f>A2042</f>
        <v>nicht anzeigen</v>
      </c>
      <c r="C2081" s="9"/>
      <c r="D2081" s="10"/>
      <c r="E2081" s="10"/>
      <c r="F2081" s="10"/>
    </row>
    <row r="2082" spans="1:7" ht="21.75" hidden="1" thickBot="1" x14ac:dyDescent="0.3">
      <c r="A2082" s="50" t="s">
        <v>215</v>
      </c>
      <c r="B2082" s="42" t="str">
        <f>A2082</f>
        <v>nicht anzeigen</v>
      </c>
      <c r="C2082" s="57">
        <v>45</v>
      </c>
      <c r="D2082" s="169" t="s">
        <v>434</v>
      </c>
      <c r="E2082" s="168"/>
      <c r="F2082" s="168"/>
      <c r="G2082" s="89"/>
    </row>
    <row r="2083" spans="1:7" ht="17.25" hidden="1" thickTop="1" thickBot="1" x14ac:dyDescent="0.3">
      <c r="A2083" s="113" t="str">
        <f>A2082</f>
        <v>nicht anzeigen</v>
      </c>
      <c r="B2083" s="42" t="str">
        <f>B2082</f>
        <v>nicht anzeigen</v>
      </c>
      <c r="C2083" s="9"/>
      <c r="D2083" s="11"/>
      <c r="E2083" s="12"/>
      <c r="F2083" s="12"/>
      <c r="G2083" s="19" t="s">
        <v>51</v>
      </c>
    </row>
    <row r="2084" spans="1:7" ht="32.25" hidden="1" thickBot="1" x14ac:dyDescent="0.3">
      <c r="A2084" s="42" t="str">
        <f t="shared" ref="A2084:B2110" si="104">A2083</f>
        <v>nicht anzeigen</v>
      </c>
      <c r="B2084" s="48" t="s">
        <v>215</v>
      </c>
      <c r="C2084" s="58" t="str">
        <f>CONCATENATE(C2082,".",1)</f>
        <v>45.1</v>
      </c>
      <c r="D2084" s="58"/>
      <c r="E2084" s="18" t="s">
        <v>595</v>
      </c>
      <c r="F2084" s="117" t="str">
        <f>CONCATENATE(ROUND(F2097/1680,2)," VBÄ")</f>
        <v>0 VBÄ</v>
      </c>
      <c r="G2084" s="14"/>
    </row>
    <row r="2085" spans="1:7" ht="15.75" hidden="1" thickBot="1" x14ac:dyDescent="0.3">
      <c r="A2085" s="42" t="str">
        <f t="shared" si="104"/>
        <v>nicht anzeigen</v>
      </c>
      <c r="B2085" s="43" t="str">
        <f>IF(E2085="",Listen!$I$7,B2084)</f>
        <v>nicht anzeigen</v>
      </c>
      <c r="C2085" s="8"/>
      <c r="D2085" s="59"/>
      <c r="E2085" s="166" t="s">
        <v>24</v>
      </c>
      <c r="F2085" s="167" t="s">
        <v>596</v>
      </c>
      <c r="G2085" s="32"/>
    </row>
    <row r="2086" spans="1:7" ht="15.75" hidden="1" thickBot="1" x14ac:dyDescent="0.3">
      <c r="A2086" s="113" t="str">
        <f t="shared" si="104"/>
        <v>nicht anzeigen</v>
      </c>
      <c r="B2086" s="114" t="str">
        <f>IF(E2086="",Listen!$I$7,B2085)</f>
        <v>nicht anzeigen</v>
      </c>
      <c r="C2086" s="115"/>
      <c r="D2086" s="134"/>
      <c r="E2086" s="112" t="s">
        <v>598</v>
      </c>
      <c r="F2086" s="117" t="s">
        <v>597</v>
      </c>
      <c r="G2086" s="119"/>
    </row>
    <row r="2087" spans="1:7" ht="15.75" hidden="1" thickBot="1" x14ac:dyDescent="0.3">
      <c r="A2087" s="42" t="str">
        <f t="shared" si="104"/>
        <v>nicht anzeigen</v>
      </c>
      <c r="B2087" s="43" t="s">
        <v>215</v>
      </c>
      <c r="C2087" s="60" t="str">
        <f>CONCATENATE(C2084,".",1)</f>
        <v>45.1.1</v>
      </c>
      <c r="D2087" s="180">
        <v>1</v>
      </c>
      <c r="E2087" s="15" t="s">
        <v>305</v>
      </c>
      <c r="F2087" s="100" t="s">
        <v>620</v>
      </c>
      <c r="G2087" s="120" t="s">
        <v>202</v>
      </c>
    </row>
    <row r="2088" spans="1:7" ht="15.75" hidden="1" thickBot="1" x14ac:dyDescent="0.3">
      <c r="A2088" s="42" t="str">
        <f t="shared" si="104"/>
        <v>nicht anzeigen</v>
      </c>
      <c r="B2088" s="43" t="s">
        <v>215</v>
      </c>
      <c r="C2088" s="60" t="str">
        <f>CONCATENATE(C2084,".",2)</f>
        <v>45.1.2</v>
      </c>
      <c r="D2088" s="180">
        <v>2</v>
      </c>
      <c r="E2088" s="16" t="s">
        <v>27</v>
      </c>
      <c r="F2088" s="100" t="s">
        <v>620</v>
      </c>
      <c r="G2088" s="120" t="s">
        <v>29</v>
      </c>
    </row>
    <row r="2089" spans="1:7" ht="15.75" hidden="1" thickBot="1" x14ac:dyDescent="0.3">
      <c r="A2089" s="42" t="str">
        <f t="shared" si="104"/>
        <v>nicht anzeigen</v>
      </c>
      <c r="B2089" s="43" t="s">
        <v>215</v>
      </c>
      <c r="C2089" s="60" t="str">
        <f>CONCATENATE(C2084,".",3)</f>
        <v>45.1.3</v>
      </c>
      <c r="D2089" s="180">
        <v>3</v>
      </c>
      <c r="E2089" s="15" t="s">
        <v>25</v>
      </c>
      <c r="F2089" s="100" t="s">
        <v>620</v>
      </c>
      <c r="G2089" s="120" t="s">
        <v>29</v>
      </c>
    </row>
    <row r="2090" spans="1:7" ht="15.75" hidden="1" thickBot="1" x14ac:dyDescent="0.3">
      <c r="A2090" s="42" t="str">
        <f t="shared" si="104"/>
        <v>nicht anzeigen</v>
      </c>
      <c r="B2090" s="43" t="s">
        <v>215</v>
      </c>
      <c r="C2090" s="60" t="str">
        <f>CONCATENATE(C2084,".",4)</f>
        <v>45.1.4</v>
      </c>
      <c r="D2090" s="180">
        <v>4</v>
      </c>
      <c r="E2090" s="15" t="s">
        <v>26</v>
      </c>
      <c r="F2090" s="100" t="s">
        <v>620</v>
      </c>
      <c r="G2090" s="120" t="s">
        <v>29</v>
      </c>
    </row>
    <row r="2091" spans="1:7" ht="15.75" hidden="1" thickBot="1" x14ac:dyDescent="0.3">
      <c r="A2091" s="42" t="str">
        <f t="shared" si="104"/>
        <v>nicht anzeigen</v>
      </c>
      <c r="B2091" s="43" t="s">
        <v>215</v>
      </c>
      <c r="C2091" s="60" t="str">
        <f>CONCATENATE(C2084,".",5)</f>
        <v>45.1.5</v>
      </c>
      <c r="D2091" s="180">
        <v>5</v>
      </c>
      <c r="E2091" s="15"/>
      <c r="F2091" s="100" t="s">
        <v>620</v>
      </c>
      <c r="G2091" s="120"/>
    </row>
    <row r="2092" spans="1:7" ht="15.75" hidden="1" thickBot="1" x14ac:dyDescent="0.3">
      <c r="A2092" s="42" t="str">
        <f t="shared" si="104"/>
        <v>nicht anzeigen</v>
      </c>
      <c r="B2092" s="43" t="s">
        <v>215</v>
      </c>
      <c r="C2092" s="60" t="str">
        <f>CONCATENATE(C2084,".",6)</f>
        <v>45.1.6</v>
      </c>
      <c r="D2092" s="180">
        <v>6</v>
      </c>
      <c r="E2092" s="15"/>
      <c r="F2092" s="100" t="s">
        <v>620</v>
      </c>
      <c r="G2092" s="120"/>
    </row>
    <row r="2093" spans="1:7" ht="15.75" hidden="1" thickBot="1" x14ac:dyDescent="0.3">
      <c r="A2093" s="42" t="str">
        <f t="shared" si="104"/>
        <v>nicht anzeigen</v>
      </c>
      <c r="B2093" s="43" t="s">
        <v>215</v>
      </c>
      <c r="C2093" s="60" t="str">
        <f>CONCATENATE(C2084,".",7)</f>
        <v>45.1.7</v>
      </c>
      <c r="D2093" s="180">
        <v>7</v>
      </c>
      <c r="E2093" s="15"/>
      <c r="F2093" s="100" t="s">
        <v>620</v>
      </c>
      <c r="G2093" s="120"/>
    </row>
    <row r="2094" spans="1:7" ht="15.75" hidden="1" thickBot="1" x14ac:dyDescent="0.3">
      <c r="A2094" s="42" t="str">
        <f t="shared" si="104"/>
        <v>nicht anzeigen</v>
      </c>
      <c r="B2094" s="43" t="s">
        <v>215</v>
      </c>
      <c r="C2094" s="60" t="str">
        <f>CONCATENATE(C2084,".",8)</f>
        <v>45.1.8</v>
      </c>
      <c r="D2094" s="180">
        <v>8</v>
      </c>
      <c r="E2094" s="15"/>
      <c r="F2094" s="100" t="s">
        <v>620</v>
      </c>
      <c r="G2094" s="120"/>
    </row>
    <row r="2095" spans="1:7" ht="15.75" hidden="1" thickBot="1" x14ac:dyDescent="0.3">
      <c r="A2095" s="42" t="str">
        <f>A2094</f>
        <v>nicht anzeigen</v>
      </c>
      <c r="B2095" s="43" t="s">
        <v>215</v>
      </c>
      <c r="C2095" s="60" t="str">
        <f>CONCATENATE(C2084,".",9)</f>
        <v>45.1.9</v>
      </c>
      <c r="D2095" s="180">
        <v>9</v>
      </c>
      <c r="E2095" s="15"/>
      <c r="F2095" s="100" t="s">
        <v>620</v>
      </c>
      <c r="G2095" s="120"/>
    </row>
    <row r="2096" spans="1:7" ht="15.75" hidden="1" thickBot="1" x14ac:dyDescent="0.3">
      <c r="A2096" s="42" t="str">
        <f t="shared" si="104"/>
        <v>nicht anzeigen</v>
      </c>
      <c r="B2096" s="43" t="s">
        <v>215</v>
      </c>
      <c r="C2096" s="60" t="str">
        <f>CONCATENATE(C2084,".",10)</f>
        <v>45.1.10</v>
      </c>
      <c r="D2096" s="180">
        <v>10</v>
      </c>
      <c r="E2096" s="33"/>
      <c r="F2096" s="100" t="s">
        <v>620</v>
      </c>
      <c r="G2096" s="120"/>
    </row>
    <row r="2097" spans="1:7" ht="15.75" hidden="1" thickBot="1" x14ac:dyDescent="0.3">
      <c r="A2097" s="113" t="str">
        <f t="shared" si="104"/>
        <v>nicht anzeigen</v>
      </c>
      <c r="B2097" s="114" t="str">
        <f>B2084</f>
        <v>nicht anzeigen</v>
      </c>
      <c r="C2097" s="115"/>
      <c r="D2097" s="29"/>
      <c r="E2097" s="125" t="s">
        <v>523</v>
      </c>
      <c r="F2097" s="126">
        <f>SUM(F2087:F2096)</f>
        <v>0</v>
      </c>
      <c r="G2097" s="30"/>
    </row>
    <row r="2098" spans="1:7" ht="15.75" hidden="1" thickBot="1" x14ac:dyDescent="0.3">
      <c r="A2098" s="42" t="str">
        <f t="shared" si="104"/>
        <v>nicht anzeigen</v>
      </c>
      <c r="B2098" s="46" t="str">
        <f>IF(OR(B2084=Listen!$I$5,B2084=Listen!$I$3), Listen!$I$5, IF(OR(B2084=Listen!$I$6, B2084=Listen!$I$4), Listen!$I$6, Listen!$I$7))</f>
        <v>nicht anzeigen</v>
      </c>
      <c r="C2098" s="9"/>
      <c r="D2098" s="30"/>
      <c r="E2098" s="164" t="s">
        <v>35</v>
      </c>
      <c r="F2098" s="165" t="s">
        <v>49</v>
      </c>
    </row>
    <row r="2099" spans="1:7" ht="15.75" hidden="1" thickBot="1" x14ac:dyDescent="0.3">
      <c r="A2099" s="42" t="str">
        <f t="shared" si="104"/>
        <v>nicht anzeigen</v>
      </c>
      <c r="B2099" s="46" t="str">
        <f>IF(OR(B2085=Listen!$I$5,B2085=Listen!$I$3), Listen!$I$5, IF(OR(B2085=Listen!$I$6, B2085=Listen!$I$4), Listen!$I$6, Listen!$I$7))</f>
        <v>nicht anzeigen</v>
      </c>
      <c r="C2099" s="9"/>
      <c r="D2099" s="28" t="s">
        <v>36</v>
      </c>
      <c r="E2099" s="20" t="s">
        <v>38</v>
      </c>
      <c r="F2099" s="137" t="s">
        <v>621</v>
      </c>
    </row>
    <row r="2100" spans="1:7" ht="15.75" hidden="1" thickBot="1" x14ac:dyDescent="0.3">
      <c r="A2100" s="42" t="str">
        <f t="shared" si="104"/>
        <v>nicht anzeigen</v>
      </c>
      <c r="B2100" s="46" t="str">
        <f>IF(OR(B2086=Listen!$I$5,B2086=Listen!$I$3), Listen!$I$5, IF(OR(B2086=Listen!$I$6, B2086=Listen!$I$4), Listen!$I$6, Listen!$I$7))</f>
        <v>nicht anzeigen</v>
      </c>
      <c r="C2100" s="9"/>
      <c r="D2100" s="28" t="s">
        <v>36</v>
      </c>
      <c r="E2100" s="17" t="s">
        <v>39</v>
      </c>
      <c r="F2100" s="137" t="s">
        <v>621</v>
      </c>
    </row>
    <row r="2101" spans="1:7" ht="51.75" hidden="1" thickBot="1" x14ac:dyDescent="0.3">
      <c r="A2101" s="42" t="str">
        <f t="shared" si="104"/>
        <v>nicht anzeigen</v>
      </c>
      <c r="B2101" s="43" t="str">
        <f>B2084</f>
        <v>nicht anzeigen</v>
      </c>
      <c r="C2101" s="9"/>
      <c r="D2101" s="22" t="s">
        <v>622</v>
      </c>
      <c r="E2101" s="6"/>
      <c r="F2101" s="10"/>
    </row>
    <row r="2102" spans="1:7" ht="15.75" hidden="1" thickBot="1" x14ac:dyDescent="0.3">
      <c r="A2102" s="113" t="str">
        <f t="shared" si="104"/>
        <v>nicht anzeigen</v>
      </c>
      <c r="B2102" s="114" t="str">
        <f>B2084</f>
        <v>nicht anzeigen</v>
      </c>
      <c r="C2102" s="115"/>
      <c r="D2102" s="30"/>
      <c r="E2102" s="30"/>
      <c r="F2102" s="30"/>
      <c r="G2102" s="30"/>
    </row>
    <row r="2103" spans="1:7" ht="16.5" hidden="1" thickBot="1" x14ac:dyDescent="0.3">
      <c r="A2103" s="42" t="str">
        <f t="shared" si="104"/>
        <v>nicht anzeigen</v>
      </c>
      <c r="B2103" s="56" t="str">
        <f>IF(B2104&lt;&gt;B2106, IF(AND(B2104&lt;&gt;Listen!I2087,B2106&lt;&gt;Listen!$I$7), CONCATENATE(B2104, "; ", B2106), IF(B2104=Listen!$I$7, B2106, B2104)), B2104)</f>
        <v>nicht anzeigen</v>
      </c>
      <c r="C2103" s="58" t="str">
        <f>CONCATENATE(C2082,".",2)</f>
        <v>45.2</v>
      </c>
      <c r="D2103" s="58"/>
      <c r="E2103" s="18" t="s">
        <v>605</v>
      </c>
      <c r="F2103" s="36"/>
    </row>
    <row r="2104" spans="1:7" ht="15.75" hidden="1" thickBot="1" x14ac:dyDescent="0.3">
      <c r="A2104" s="42" t="str">
        <f t="shared" si="104"/>
        <v>nicht anzeigen</v>
      </c>
      <c r="B2104" s="54" t="s">
        <v>215</v>
      </c>
      <c r="C2104" s="58" t="str">
        <f>CONCATENATE(C2082,".",2,".",1)</f>
        <v>45.2.1</v>
      </c>
      <c r="D2104" s="58"/>
      <c r="E2104" s="15" t="s">
        <v>606</v>
      </c>
      <c r="F2104" s="136" t="s">
        <v>44</v>
      </c>
    </row>
    <row r="2105" spans="1:7" ht="15.75" hidden="1" thickBot="1" x14ac:dyDescent="0.3">
      <c r="A2105" s="42" t="str">
        <f t="shared" si="104"/>
        <v>nicht anzeigen</v>
      </c>
      <c r="B2105" s="51" t="str">
        <f>B2104</f>
        <v>nicht anzeigen</v>
      </c>
      <c r="C2105" s="58" t="str">
        <f>CONCATENATE(C2082,".",2,".",2)</f>
        <v>45.2.2</v>
      </c>
      <c r="D2105" s="58"/>
      <c r="E2105" s="15" t="s">
        <v>607</v>
      </c>
      <c r="F2105" s="136" t="s">
        <v>44</v>
      </c>
    </row>
    <row r="2106" spans="1:7" ht="15.75" hidden="1" thickBot="1" x14ac:dyDescent="0.3">
      <c r="A2106" s="42" t="str">
        <f t="shared" si="104"/>
        <v>nicht anzeigen</v>
      </c>
      <c r="B2106" s="55" t="str">
        <f>IF(ISERROR(FIND(Listen!$I$2,A2082)),Listen!$I$7,IF(ISERROR(FIND(Listen!$I$2,B2104)),Listen!$I$2,Listen!$I$7))</f>
        <v>nicht anzeigen</v>
      </c>
      <c r="C2106" s="58" t="str">
        <f>CONCATENATE(C2082,".",2,".",3)</f>
        <v>45.2.3</v>
      </c>
      <c r="D2106" s="58"/>
      <c r="E2106" s="15" t="s">
        <v>612</v>
      </c>
      <c r="F2106" s="136" t="s">
        <v>44</v>
      </c>
    </row>
    <row r="2107" spans="1:7" ht="51.75" hidden="1" thickBot="1" x14ac:dyDescent="0.3">
      <c r="A2107" s="42" t="str">
        <f t="shared" si="104"/>
        <v>nicht anzeigen</v>
      </c>
      <c r="B2107" s="47" t="str">
        <f>B2103</f>
        <v>nicht anzeigen</v>
      </c>
      <c r="C2107" s="9"/>
      <c r="D2107" s="23" t="s">
        <v>316</v>
      </c>
      <c r="E2107" s="7"/>
    </row>
    <row r="2108" spans="1:7" ht="15.75" hidden="1" thickBot="1" x14ac:dyDescent="0.3">
      <c r="A2108" s="113" t="str">
        <f t="shared" si="104"/>
        <v>nicht anzeigen</v>
      </c>
      <c r="B2108" s="123" t="str">
        <f>B2103</f>
        <v>nicht anzeigen</v>
      </c>
      <c r="C2108" s="115"/>
      <c r="D2108" s="30"/>
      <c r="E2108" s="124"/>
      <c r="F2108" s="30"/>
      <c r="G2108" s="30"/>
    </row>
    <row r="2109" spans="1:7" ht="80.25" hidden="1" thickBot="1" x14ac:dyDescent="0.3">
      <c r="A2109" s="42" t="str">
        <f>A2108</f>
        <v>nicht anzeigen</v>
      </c>
      <c r="B2109" s="49" t="s">
        <v>215</v>
      </c>
      <c r="C2109" s="58" t="str">
        <f>CONCATENATE(C2082,".",3,)</f>
        <v>45.3</v>
      </c>
      <c r="D2109" s="58"/>
      <c r="E2109" s="122" t="s">
        <v>688</v>
      </c>
      <c r="F2109" s="73"/>
      <c r="G2109" s="14" t="str">
        <f>CONCATENATE(COUNTIF(G2111:G2120,Listen!$C$3)+COUNTIF(G2111:G2120,Listen!$C$4)+COUNTIF(G2111:G2120,Listen!$C$5)," bewertete Maßnahmen")</f>
        <v>0 bewertete Maßnahmen</v>
      </c>
    </row>
    <row r="2110" spans="1:7" ht="28.5" hidden="1" thickBot="1" x14ac:dyDescent="0.3">
      <c r="A2110" s="42" t="str">
        <f t="shared" si="104"/>
        <v>nicht anzeigen</v>
      </c>
      <c r="B2110" s="45" t="str">
        <f t="shared" si="104"/>
        <v>nicht anzeigen</v>
      </c>
      <c r="C2110" s="9"/>
      <c r="D2110" s="58"/>
      <c r="E2110" s="25" t="s">
        <v>55</v>
      </c>
      <c r="F2110" s="25" t="s">
        <v>528</v>
      </c>
      <c r="G2110" s="118" t="s">
        <v>609</v>
      </c>
    </row>
    <row r="2111" spans="1:7" ht="24.75" hidden="1" thickBot="1" x14ac:dyDescent="0.3">
      <c r="A2111" s="42" t="str">
        <f>A2110</f>
        <v>nicht anzeigen</v>
      </c>
      <c r="B2111" s="45" t="str">
        <f>B2110</f>
        <v>nicht anzeigen</v>
      </c>
      <c r="C2111" s="111"/>
      <c r="D2111" s="121" t="s">
        <v>594</v>
      </c>
      <c r="E2111" s="7" t="s">
        <v>604</v>
      </c>
      <c r="F2111" s="135" t="s">
        <v>44</v>
      </c>
      <c r="G2111" s="135" t="s">
        <v>44</v>
      </c>
    </row>
    <row r="2112" spans="1:7" ht="24.75" hidden="1" thickBot="1" x14ac:dyDescent="0.3">
      <c r="A2112" s="42" t="str">
        <f t="shared" ref="A2112:B2121" si="105">A2111</f>
        <v>nicht anzeigen</v>
      </c>
      <c r="B2112" s="45" t="str">
        <f t="shared" si="105"/>
        <v>nicht anzeigen</v>
      </c>
      <c r="C2112" s="111"/>
      <c r="D2112" s="121" t="s">
        <v>594</v>
      </c>
      <c r="E2112" s="7" t="s">
        <v>603</v>
      </c>
      <c r="F2112" s="135"/>
      <c r="G2112" s="135"/>
    </row>
    <row r="2113" spans="1:7" ht="15.75" hidden="1" thickBot="1" x14ac:dyDescent="0.3">
      <c r="A2113" s="42" t="str">
        <f t="shared" si="105"/>
        <v>nicht anzeigen</v>
      </c>
      <c r="B2113" s="45" t="str">
        <f t="shared" si="105"/>
        <v>nicht anzeigen</v>
      </c>
      <c r="C2113" s="8"/>
      <c r="D2113" s="58"/>
      <c r="E2113" s="7"/>
      <c r="F2113" s="135"/>
      <c r="G2113" s="135"/>
    </row>
    <row r="2114" spans="1:7" ht="15.75" hidden="1" thickBot="1" x14ac:dyDescent="0.3">
      <c r="A2114" s="42" t="str">
        <f t="shared" si="105"/>
        <v>nicht anzeigen</v>
      </c>
      <c r="B2114" s="45" t="str">
        <f t="shared" si="105"/>
        <v>nicht anzeigen</v>
      </c>
      <c r="C2114" s="8"/>
      <c r="D2114" s="58"/>
      <c r="E2114" s="7"/>
      <c r="F2114" s="135"/>
      <c r="G2114" s="135"/>
    </row>
    <row r="2115" spans="1:7" ht="15.75" hidden="1" thickBot="1" x14ac:dyDescent="0.3">
      <c r="A2115" s="42" t="str">
        <f t="shared" si="105"/>
        <v>nicht anzeigen</v>
      </c>
      <c r="B2115" s="45" t="str">
        <f t="shared" si="105"/>
        <v>nicht anzeigen</v>
      </c>
      <c r="C2115" s="8"/>
      <c r="D2115" s="58"/>
      <c r="E2115" s="7"/>
      <c r="F2115" s="135"/>
      <c r="G2115" s="135"/>
    </row>
    <row r="2116" spans="1:7" ht="15.75" hidden="1" thickBot="1" x14ac:dyDescent="0.3">
      <c r="A2116" s="42" t="str">
        <f t="shared" si="105"/>
        <v>nicht anzeigen</v>
      </c>
      <c r="B2116" s="45" t="str">
        <f t="shared" si="105"/>
        <v>nicht anzeigen</v>
      </c>
      <c r="C2116" s="8"/>
      <c r="D2116" s="58"/>
      <c r="E2116" s="7"/>
      <c r="F2116" s="135"/>
      <c r="G2116" s="135"/>
    </row>
    <row r="2117" spans="1:7" ht="15.75" hidden="1" thickBot="1" x14ac:dyDescent="0.3">
      <c r="A2117" s="42" t="str">
        <f t="shared" si="105"/>
        <v>nicht anzeigen</v>
      </c>
      <c r="B2117" s="45" t="str">
        <f t="shared" si="105"/>
        <v>nicht anzeigen</v>
      </c>
      <c r="C2117" s="8"/>
      <c r="D2117" s="58"/>
      <c r="E2117" s="7"/>
      <c r="F2117" s="135"/>
      <c r="G2117" s="135"/>
    </row>
    <row r="2118" spans="1:7" ht="15.75" hidden="1" thickBot="1" x14ac:dyDescent="0.3">
      <c r="A2118" s="42" t="str">
        <f t="shared" si="105"/>
        <v>nicht anzeigen</v>
      </c>
      <c r="B2118" s="45" t="str">
        <f t="shared" si="105"/>
        <v>nicht anzeigen</v>
      </c>
      <c r="C2118" s="8"/>
      <c r="D2118" s="58"/>
      <c r="E2118" s="7"/>
      <c r="F2118" s="135"/>
      <c r="G2118" s="135"/>
    </row>
    <row r="2119" spans="1:7" ht="15.75" hidden="1" thickBot="1" x14ac:dyDescent="0.3">
      <c r="A2119" s="42" t="str">
        <f t="shared" si="105"/>
        <v>nicht anzeigen</v>
      </c>
      <c r="B2119" s="45" t="str">
        <f t="shared" si="105"/>
        <v>nicht anzeigen</v>
      </c>
      <c r="C2119" s="8"/>
      <c r="D2119" s="58"/>
      <c r="E2119" s="7"/>
      <c r="F2119" s="135"/>
      <c r="G2119" s="135"/>
    </row>
    <row r="2120" spans="1:7" ht="15.75" hidden="1" thickBot="1" x14ac:dyDescent="0.3">
      <c r="A2120" s="42" t="str">
        <f t="shared" si="105"/>
        <v>nicht anzeigen</v>
      </c>
      <c r="B2120" s="45" t="str">
        <f t="shared" si="105"/>
        <v>nicht anzeigen</v>
      </c>
      <c r="C2120" s="8"/>
      <c r="D2120" s="58"/>
      <c r="E2120" s="7"/>
      <c r="F2120" s="135"/>
      <c r="G2120" s="135"/>
    </row>
    <row r="2121" spans="1:7" ht="15.75" hidden="1" thickBot="1" x14ac:dyDescent="0.3">
      <c r="A2121" s="42" t="str">
        <f t="shared" si="105"/>
        <v>nicht anzeigen</v>
      </c>
      <c r="B2121" s="44" t="str">
        <f>A2082</f>
        <v>nicht anzeigen</v>
      </c>
      <c r="C2121" s="9"/>
      <c r="D2121" s="10"/>
      <c r="E2121" s="10"/>
      <c r="F2121" s="10"/>
    </row>
    <row r="2122" spans="1:7" ht="21.75" hidden="1" thickBot="1" x14ac:dyDescent="0.3">
      <c r="A2122" s="50" t="s">
        <v>215</v>
      </c>
      <c r="B2122" s="42" t="str">
        <f>A2122</f>
        <v>nicht anzeigen</v>
      </c>
      <c r="C2122" s="57">
        <v>51</v>
      </c>
      <c r="D2122" s="169" t="s">
        <v>435</v>
      </c>
      <c r="E2122" s="168"/>
      <c r="F2122" s="168"/>
      <c r="G2122" s="89"/>
    </row>
    <row r="2123" spans="1:7" ht="17.25" hidden="1" thickTop="1" thickBot="1" x14ac:dyDescent="0.3">
      <c r="A2123" s="113" t="str">
        <f>A2122</f>
        <v>nicht anzeigen</v>
      </c>
      <c r="B2123" s="42" t="str">
        <f>B2122</f>
        <v>nicht anzeigen</v>
      </c>
      <c r="C2123" s="9"/>
      <c r="D2123" s="11"/>
      <c r="E2123" s="12"/>
      <c r="F2123" s="12"/>
      <c r="G2123" s="19" t="s">
        <v>51</v>
      </c>
    </row>
    <row r="2124" spans="1:7" ht="32.25" hidden="1" thickBot="1" x14ac:dyDescent="0.3">
      <c r="A2124" s="42" t="str">
        <f t="shared" ref="A2124:B2150" si="106">A2123</f>
        <v>nicht anzeigen</v>
      </c>
      <c r="B2124" s="48" t="s">
        <v>215</v>
      </c>
      <c r="C2124" s="58" t="str">
        <f>CONCATENATE(C2122,".",1)</f>
        <v>51.1</v>
      </c>
      <c r="D2124" s="58"/>
      <c r="E2124" s="18" t="s">
        <v>595</v>
      </c>
      <c r="F2124" s="117" t="str">
        <f>CONCATENATE(ROUND(F2137/1680,2)," VBÄ")</f>
        <v>0 VBÄ</v>
      </c>
      <c r="G2124" s="14"/>
    </row>
    <row r="2125" spans="1:7" ht="15.75" hidden="1" thickBot="1" x14ac:dyDescent="0.3">
      <c r="A2125" s="42" t="str">
        <f t="shared" si="106"/>
        <v>nicht anzeigen</v>
      </c>
      <c r="B2125" s="43" t="str">
        <f>IF(E2125="",Listen!$I$7,B2124)</f>
        <v>nicht anzeigen</v>
      </c>
      <c r="C2125" s="8"/>
      <c r="D2125" s="59"/>
      <c r="E2125" s="166" t="s">
        <v>24</v>
      </c>
      <c r="F2125" s="167" t="s">
        <v>596</v>
      </c>
      <c r="G2125" s="32"/>
    </row>
    <row r="2126" spans="1:7" ht="15.75" hidden="1" thickBot="1" x14ac:dyDescent="0.3">
      <c r="A2126" s="113" t="str">
        <f t="shared" si="106"/>
        <v>nicht anzeigen</v>
      </c>
      <c r="B2126" s="114" t="str">
        <f>IF(E2126="",Listen!$I$7,B2125)</f>
        <v>nicht anzeigen</v>
      </c>
      <c r="C2126" s="115"/>
      <c r="D2126" s="134"/>
      <c r="E2126" s="112" t="s">
        <v>598</v>
      </c>
      <c r="F2126" s="117" t="s">
        <v>597</v>
      </c>
      <c r="G2126" s="119"/>
    </row>
    <row r="2127" spans="1:7" ht="15.75" hidden="1" thickBot="1" x14ac:dyDescent="0.3">
      <c r="A2127" s="42" t="str">
        <f t="shared" si="106"/>
        <v>nicht anzeigen</v>
      </c>
      <c r="B2127" s="43" t="s">
        <v>215</v>
      </c>
      <c r="C2127" s="60" t="str">
        <f>CONCATENATE(C2124,".",1)</f>
        <v>51.1.1</v>
      </c>
      <c r="D2127" s="180">
        <v>1</v>
      </c>
      <c r="E2127" s="15" t="s">
        <v>305</v>
      </c>
      <c r="F2127" s="100" t="s">
        <v>620</v>
      </c>
      <c r="G2127" s="120" t="s">
        <v>202</v>
      </c>
    </row>
    <row r="2128" spans="1:7" ht="15.75" hidden="1" thickBot="1" x14ac:dyDescent="0.3">
      <c r="A2128" s="42" t="str">
        <f t="shared" si="106"/>
        <v>nicht anzeigen</v>
      </c>
      <c r="B2128" s="43" t="s">
        <v>215</v>
      </c>
      <c r="C2128" s="60" t="str">
        <f>CONCATENATE(C2124,".",2)</f>
        <v>51.1.2</v>
      </c>
      <c r="D2128" s="180">
        <v>2</v>
      </c>
      <c r="E2128" s="16" t="s">
        <v>27</v>
      </c>
      <c r="F2128" s="100" t="s">
        <v>620</v>
      </c>
      <c r="G2128" s="120" t="s">
        <v>29</v>
      </c>
    </row>
    <row r="2129" spans="1:7" ht="15.75" hidden="1" thickBot="1" x14ac:dyDescent="0.3">
      <c r="A2129" s="42" t="str">
        <f t="shared" si="106"/>
        <v>nicht anzeigen</v>
      </c>
      <c r="B2129" s="43" t="s">
        <v>215</v>
      </c>
      <c r="C2129" s="60" t="str">
        <f>CONCATENATE(C2124,".",3)</f>
        <v>51.1.3</v>
      </c>
      <c r="D2129" s="180">
        <v>3</v>
      </c>
      <c r="E2129" s="15" t="s">
        <v>25</v>
      </c>
      <c r="F2129" s="100" t="s">
        <v>620</v>
      </c>
      <c r="G2129" s="120" t="s">
        <v>29</v>
      </c>
    </row>
    <row r="2130" spans="1:7" ht="15.75" hidden="1" thickBot="1" x14ac:dyDescent="0.3">
      <c r="A2130" s="42" t="str">
        <f t="shared" si="106"/>
        <v>nicht anzeigen</v>
      </c>
      <c r="B2130" s="43" t="s">
        <v>215</v>
      </c>
      <c r="C2130" s="60" t="str">
        <f>CONCATENATE(C2124,".",4)</f>
        <v>51.1.4</v>
      </c>
      <c r="D2130" s="180">
        <v>4</v>
      </c>
      <c r="E2130" s="15" t="s">
        <v>26</v>
      </c>
      <c r="F2130" s="100" t="s">
        <v>620</v>
      </c>
      <c r="G2130" s="120" t="s">
        <v>29</v>
      </c>
    </row>
    <row r="2131" spans="1:7" ht="15.75" hidden="1" thickBot="1" x14ac:dyDescent="0.3">
      <c r="A2131" s="42" t="str">
        <f t="shared" si="106"/>
        <v>nicht anzeigen</v>
      </c>
      <c r="B2131" s="43" t="s">
        <v>215</v>
      </c>
      <c r="C2131" s="60" t="str">
        <f>CONCATENATE(C2124,".",5)</f>
        <v>51.1.5</v>
      </c>
      <c r="D2131" s="180">
        <v>5</v>
      </c>
      <c r="E2131" s="15"/>
      <c r="F2131" s="100" t="s">
        <v>620</v>
      </c>
      <c r="G2131" s="120"/>
    </row>
    <row r="2132" spans="1:7" ht="15.75" hidden="1" thickBot="1" x14ac:dyDescent="0.3">
      <c r="A2132" s="42" t="str">
        <f t="shared" si="106"/>
        <v>nicht anzeigen</v>
      </c>
      <c r="B2132" s="43" t="s">
        <v>215</v>
      </c>
      <c r="C2132" s="60" t="str">
        <f>CONCATENATE(C2124,".",6)</f>
        <v>51.1.6</v>
      </c>
      <c r="D2132" s="180">
        <v>6</v>
      </c>
      <c r="E2132" s="15"/>
      <c r="F2132" s="100" t="s">
        <v>620</v>
      </c>
      <c r="G2132" s="120"/>
    </row>
    <row r="2133" spans="1:7" ht="15.75" hidden="1" thickBot="1" x14ac:dyDescent="0.3">
      <c r="A2133" s="42" t="str">
        <f t="shared" si="106"/>
        <v>nicht anzeigen</v>
      </c>
      <c r="B2133" s="43" t="s">
        <v>215</v>
      </c>
      <c r="C2133" s="60" t="str">
        <f>CONCATENATE(C2124,".",7)</f>
        <v>51.1.7</v>
      </c>
      <c r="D2133" s="180">
        <v>7</v>
      </c>
      <c r="E2133" s="15"/>
      <c r="F2133" s="100" t="s">
        <v>620</v>
      </c>
      <c r="G2133" s="120"/>
    </row>
    <row r="2134" spans="1:7" ht="15.75" hidden="1" thickBot="1" x14ac:dyDescent="0.3">
      <c r="A2134" s="42" t="str">
        <f t="shared" si="106"/>
        <v>nicht anzeigen</v>
      </c>
      <c r="B2134" s="43" t="s">
        <v>215</v>
      </c>
      <c r="C2134" s="60" t="str">
        <f>CONCATENATE(C2124,".",8)</f>
        <v>51.1.8</v>
      </c>
      <c r="D2134" s="180">
        <v>8</v>
      </c>
      <c r="E2134" s="15"/>
      <c r="F2134" s="100" t="s">
        <v>620</v>
      </c>
      <c r="G2134" s="120"/>
    </row>
    <row r="2135" spans="1:7" ht="15.75" hidden="1" thickBot="1" x14ac:dyDescent="0.3">
      <c r="A2135" s="42" t="str">
        <f>A2134</f>
        <v>nicht anzeigen</v>
      </c>
      <c r="B2135" s="43" t="s">
        <v>215</v>
      </c>
      <c r="C2135" s="60" t="str">
        <f>CONCATENATE(C2124,".",9)</f>
        <v>51.1.9</v>
      </c>
      <c r="D2135" s="180">
        <v>9</v>
      </c>
      <c r="E2135" s="15"/>
      <c r="F2135" s="100" t="s">
        <v>620</v>
      </c>
      <c r="G2135" s="120"/>
    </row>
    <row r="2136" spans="1:7" ht="15.75" hidden="1" thickBot="1" x14ac:dyDescent="0.3">
      <c r="A2136" s="42" t="str">
        <f t="shared" si="106"/>
        <v>nicht anzeigen</v>
      </c>
      <c r="B2136" s="43" t="s">
        <v>215</v>
      </c>
      <c r="C2136" s="60" t="str">
        <f>CONCATENATE(C2124,".",10)</f>
        <v>51.1.10</v>
      </c>
      <c r="D2136" s="180">
        <v>10</v>
      </c>
      <c r="E2136" s="33"/>
      <c r="F2136" s="100" t="s">
        <v>620</v>
      </c>
      <c r="G2136" s="120"/>
    </row>
    <row r="2137" spans="1:7" ht="15.75" hidden="1" thickBot="1" x14ac:dyDescent="0.3">
      <c r="A2137" s="113" t="str">
        <f t="shared" si="106"/>
        <v>nicht anzeigen</v>
      </c>
      <c r="B2137" s="114" t="str">
        <f>B2124</f>
        <v>nicht anzeigen</v>
      </c>
      <c r="C2137" s="115"/>
      <c r="D2137" s="29"/>
      <c r="E2137" s="125" t="s">
        <v>523</v>
      </c>
      <c r="F2137" s="126">
        <f>SUM(F2127:F2136)</f>
        <v>0</v>
      </c>
      <c r="G2137" s="30"/>
    </row>
    <row r="2138" spans="1:7" ht="15.75" hidden="1" thickBot="1" x14ac:dyDescent="0.3">
      <c r="A2138" s="42" t="str">
        <f t="shared" si="106"/>
        <v>nicht anzeigen</v>
      </c>
      <c r="B2138" s="46" t="str">
        <f>IF(OR(B2124=Listen!$I$5,B2124=Listen!$I$3), Listen!$I$5, IF(OR(B2124=Listen!$I$6, B2124=Listen!$I$4), Listen!$I$6, Listen!$I$7))</f>
        <v>nicht anzeigen</v>
      </c>
      <c r="C2138" s="9"/>
      <c r="D2138" s="30"/>
      <c r="E2138" s="164" t="s">
        <v>35</v>
      </c>
      <c r="F2138" s="165" t="s">
        <v>49</v>
      </c>
    </row>
    <row r="2139" spans="1:7" ht="15.75" hidden="1" thickBot="1" x14ac:dyDescent="0.3">
      <c r="A2139" s="42" t="str">
        <f t="shared" si="106"/>
        <v>nicht anzeigen</v>
      </c>
      <c r="B2139" s="46" t="str">
        <f>IF(OR(B2125=Listen!$I$5,B2125=Listen!$I$3), Listen!$I$5, IF(OR(B2125=Listen!$I$6, B2125=Listen!$I$4), Listen!$I$6, Listen!$I$7))</f>
        <v>nicht anzeigen</v>
      </c>
      <c r="C2139" s="9"/>
      <c r="D2139" s="28" t="s">
        <v>36</v>
      </c>
      <c r="E2139" s="20" t="s">
        <v>38</v>
      </c>
      <c r="F2139" s="137" t="s">
        <v>621</v>
      </c>
    </row>
    <row r="2140" spans="1:7" ht="15.75" hidden="1" thickBot="1" x14ac:dyDescent="0.3">
      <c r="A2140" s="42" t="str">
        <f t="shared" si="106"/>
        <v>nicht anzeigen</v>
      </c>
      <c r="B2140" s="46" t="str">
        <f>IF(OR(B2126=Listen!$I$5,B2126=Listen!$I$3), Listen!$I$5, IF(OR(B2126=Listen!$I$6, B2126=Listen!$I$4), Listen!$I$6, Listen!$I$7))</f>
        <v>nicht anzeigen</v>
      </c>
      <c r="C2140" s="9"/>
      <c r="D2140" s="28" t="s">
        <v>36</v>
      </c>
      <c r="E2140" s="17" t="s">
        <v>39</v>
      </c>
      <c r="F2140" s="137" t="s">
        <v>621</v>
      </c>
    </row>
    <row r="2141" spans="1:7" ht="51.75" hidden="1" thickBot="1" x14ac:dyDescent="0.3">
      <c r="A2141" s="42" t="str">
        <f t="shared" si="106"/>
        <v>nicht anzeigen</v>
      </c>
      <c r="B2141" s="43" t="str">
        <f>B2124</f>
        <v>nicht anzeigen</v>
      </c>
      <c r="C2141" s="9"/>
      <c r="D2141" s="22" t="s">
        <v>622</v>
      </c>
      <c r="E2141" s="6"/>
      <c r="F2141" s="10"/>
    </row>
    <row r="2142" spans="1:7" ht="15.75" hidden="1" thickBot="1" x14ac:dyDescent="0.3">
      <c r="A2142" s="113" t="str">
        <f t="shared" si="106"/>
        <v>nicht anzeigen</v>
      </c>
      <c r="B2142" s="114" t="str">
        <f>B2124</f>
        <v>nicht anzeigen</v>
      </c>
      <c r="C2142" s="115"/>
      <c r="D2142" s="30"/>
      <c r="E2142" s="30"/>
      <c r="F2142" s="30"/>
      <c r="G2142" s="30"/>
    </row>
    <row r="2143" spans="1:7" ht="16.5" hidden="1" thickBot="1" x14ac:dyDescent="0.3">
      <c r="A2143" s="42" t="str">
        <f t="shared" si="106"/>
        <v>nicht anzeigen</v>
      </c>
      <c r="B2143" s="56" t="str">
        <f>IF(B2144&lt;&gt;B2146, IF(AND(B2144&lt;&gt;Listen!I2127,B2146&lt;&gt;Listen!$I$7), CONCATENATE(B2144, "; ", B2146), IF(B2144=Listen!$I$7, B2146, B2144)), B2144)</f>
        <v>nicht anzeigen</v>
      </c>
      <c r="C2143" s="58" t="str">
        <f>CONCATENATE(C2122,".",2)</f>
        <v>51.2</v>
      </c>
      <c r="D2143" s="58"/>
      <c r="E2143" s="18" t="s">
        <v>605</v>
      </c>
      <c r="F2143" s="36"/>
    </row>
    <row r="2144" spans="1:7" ht="15.75" hidden="1" thickBot="1" x14ac:dyDescent="0.3">
      <c r="A2144" s="42" t="str">
        <f t="shared" si="106"/>
        <v>nicht anzeigen</v>
      </c>
      <c r="B2144" s="54" t="s">
        <v>215</v>
      </c>
      <c r="C2144" s="58" t="str">
        <f>CONCATENATE(C2122,".",2,".",1)</f>
        <v>51.2.1</v>
      </c>
      <c r="D2144" s="58"/>
      <c r="E2144" s="15" t="s">
        <v>606</v>
      </c>
      <c r="F2144" s="136" t="s">
        <v>44</v>
      </c>
    </row>
    <row r="2145" spans="1:7" ht="15.75" hidden="1" thickBot="1" x14ac:dyDescent="0.3">
      <c r="A2145" s="42" t="str">
        <f t="shared" si="106"/>
        <v>nicht anzeigen</v>
      </c>
      <c r="B2145" s="51" t="str">
        <f>B2144</f>
        <v>nicht anzeigen</v>
      </c>
      <c r="C2145" s="58" t="str">
        <f>CONCATENATE(C2122,".",2,".",2)</f>
        <v>51.2.2</v>
      </c>
      <c r="D2145" s="58"/>
      <c r="E2145" s="15" t="s">
        <v>607</v>
      </c>
      <c r="F2145" s="136" t="s">
        <v>44</v>
      </c>
    </row>
    <row r="2146" spans="1:7" ht="15.75" hidden="1" thickBot="1" x14ac:dyDescent="0.3">
      <c r="A2146" s="42" t="str">
        <f t="shared" si="106"/>
        <v>nicht anzeigen</v>
      </c>
      <c r="B2146" s="55" t="str">
        <f>IF(ISERROR(FIND(Listen!$I$2,A2122)),Listen!$I$7,IF(ISERROR(FIND(Listen!$I$2,B2144)),Listen!$I$2,Listen!$I$7))</f>
        <v>nicht anzeigen</v>
      </c>
      <c r="C2146" s="58" t="str">
        <f>CONCATENATE(C2122,".",2,".",3)</f>
        <v>51.2.3</v>
      </c>
      <c r="D2146" s="58"/>
      <c r="E2146" s="15" t="s">
        <v>612</v>
      </c>
      <c r="F2146" s="136" t="s">
        <v>44</v>
      </c>
    </row>
    <row r="2147" spans="1:7" ht="51.75" hidden="1" thickBot="1" x14ac:dyDescent="0.3">
      <c r="A2147" s="42" t="str">
        <f t="shared" si="106"/>
        <v>nicht anzeigen</v>
      </c>
      <c r="B2147" s="47" t="str">
        <f>B2143</f>
        <v>nicht anzeigen</v>
      </c>
      <c r="C2147" s="9"/>
      <c r="D2147" s="23" t="s">
        <v>316</v>
      </c>
      <c r="E2147" s="7"/>
    </row>
    <row r="2148" spans="1:7" ht="15.75" hidden="1" thickBot="1" x14ac:dyDescent="0.3">
      <c r="A2148" s="113" t="str">
        <f t="shared" si="106"/>
        <v>nicht anzeigen</v>
      </c>
      <c r="B2148" s="123" t="str">
        <f>B2143</f>
        <v>nicht anzeigen</v>
      </c>
      <c r="C2148" s="115"/>
      <c r="D2148" s="30"/>
      <c r="E2148" s="124"/>
      <c r="F2148" s="30"/>
      <c r="G2148" s="30"/>
    </row>
    <row r="2149" spans="1:7" ht="80.25" hidden="1" thickBot="1" x14ac:dyDescent="0.3">
      <c r="A2149" s="42" t="str">
        <f>A2148</f>
        <v>nicht anzeigen</v>
      </c>
      <c r="B2149" s="49" t="s">
        <v>215</v>
      </c>
      <c r="C2149" s="58" t="str">
        <f>CONCATENATE(C2122,".",3,)</f>
        <v>51.3</v>
      </c>
      <c r="D2149" s="58"/>
      <c r="E2149" s="122" t="s">
        <v>688</v>
      </c>
      <c r="F2149" s="73"/>
      <c r="G2149" s="14" t="str">
        <f>CONCATENATE(COUNTIF(G2151:G2160,Listen!$C$3)+COUNTIF(G2151:G2160,Listen!$C$4)+COUNTIF(G2151:G2160,Listen!$C$5)," bewertete Maßnahmen")</f>
        <v>0 bewertete Maßnahmen</v>
      </c>
    </row>
    <row r="2150" spans="1:7" ht="28.5" hidden="1" thickBot="1" x14ac:dyDescent="0.3">
      <c r="A2150" s="42" t="str">
        <f t="shared" si="106"/>
        <v>nicht anzeigen</v>
      </c>
      <c r="B2150" s="45" t="str">
        <f t="shared" si="106"/>
        <v>nicht anzeigen</v>
      </c>
      <c r="C2150" s="9"/>
      <c r="D2150" s="58"/>
      <c r="E2150" s="25" t="s">
        <v>55</v>
      </c>
      <c r="F2150" s="25" t="s">
        <v>528</v>
      </c>
      <c r="G2150" s="118" t="s">
        <v>609</v>
      </c>
    </row>
    <row r="2151" spans="1:7" ht="24.75" hidden="1" thickBot="1" x14ac:dyDescent="0.3">
      <c r="A2151" s="42" t="str">
        <f>A2150</f>
        <v>nicht anzeigen</v>
      </c>
      <c r="B2151" s="45" t="str">
        <f>B2150</f>
        <v>nicht anzeigen</v>
      </c>
      <c r="C2151" s="111"/>
      <c r="D2151" s="121" t="s">
        <v>594</v>
      </c>
      <c r="E2151" s="7" t="s">
        <v>604</v>
      </c>
      <c r="F2151" s="135" t="s">
        <v>44</v>
      </c>
      <c r="G2151" s="135" t="s">
        <v>44</v>
      </c>
    </row>
    <row r="2152" spans="1:7" ht="24.75" hidden="1" thickBot="1" x14ac:dyDescent="0.3">
      <c r="A2152" s="42" t="str">
        <f t="shared" ref="A2152:B2161" si="107">A2151</f>
        <v>nicht anzeigen</v>
      </c>
      <c r="B2152" s="45" t="str">
        <f t="shared" si="107"/>
        <v>nicht anzeigen</v>
      </c>
      <c r="C2152" s="111"/>
      <c r="D2152" s="121" t="s">
        <v>594</v>
      </c>
      <c r="E2152" s="7" t="s">
        <v>603</v>
      </c>
      <c r="F2152" s="135"/>
      <c r="G2152" s="135"/>
    </row>
    <row r="2153" spans="1:7" ht="15.75" hidden="1" thickBot="1" x14ac:dyDescent="0.3">
      <c r="A2153" s="42" t="str">
        <f t="shared" si="107"/>
        <v>nicht anzeigen</v>
      </c>
      <c r="B2153" s="45" t="str">
        <f t="shared" si="107"/>
        <v>nicht anzeigen</v>
      </c>
      <c r="C2153" s="8"/>
      <c r="D2153" s="58"/>
      <c r="E2153" s="7"/>
      <c r="F2153" s="135"/>
      <c r="G2153" s="135"/>
    </row>
    <row r="2154" spans="1:7" ht="15.75" hidden="1" thickBot="1" x14ac:dyDescent="0.3">
      <c r="A2154" s="42" t="str">
        <f t="shared" si="107"/>
        <v>nicht anzeigen</v>
      </c>
      <c r="B2154" s="45" t="str">
        <f t="shared" si="107"/>
        <v>nicht anzeigen</v>
      </c>
      <c r="C2154" s="8"/>
      <c r="D2154" s="58"/>
      <c r="E2154" s="7"/>
      <c r="F2154" s="135"/>
      <c r="G2154" s="135"/>
    </row>
    <row r="2155" spans="1:7" ht="15.75" hidden="1" thickBot="1" x14ac:dyDescent="0.3">
      <c r="A2155" s="42" t="str">
        <f t="shared" si="107"/>
        <v>nicht anzeigen</v>
      </c>
      <c r="B2155" s="45" t="str">
        <f t="shared" si="107"/>
        <v>nicht anzeigen</v>
      </c>
      <c r="C2155" s="8"/>
      <c r="D2155" s="58"/>
      <c r="E2155" s="7"/>
      <c r="F2155" s="135"/>
      <c r="G2155" s="135"/>
    </row>
    <row r="2156" spans="1:7" ht="15.75" hidden="1" thickBot="1" x14ac:dyDescent="0.3">
      <c r="A2156" s="42" t="str">
        <f t="shared" si="107"/>
        <v>nicht anzeigen</v>
      </c>
      <c r="B2156" s="45" t="str">
        <f t="shared" si="107"/>
        <v>nicht anzeigen</v>
      </c>
      <c r="C2156" s="8"/>
      <c r="D2156" s="58"/>
      <c r="E2156" s="7"/>
      <c r="F2156" s="135"/>
      <c r="G2156" s="135"/>
    </row>
    <row r="2157" spans="1:7" ht="15.75" hidden="1" thickBot="1" x14ac:dyDescent="0.3">
      <c r="A2157" s="42" t="str">
        <f t="shared" si="107"/>
        <v>nicht anzeigen</v>
      </c>
      <c r="B2157" s="45" t="str">
        <f t="shared" si="107"/>
        <v>nicht anzeigen</v>
      </c>
      <c r="C2157" s="8"/>
      <c r="D2157" s="58"/>
      <c r="E2157" s="7"/>
      <c r="F2157" s="135"/>
      <c r="G2157" s="135"/>
    </row>
    <row r="2158" spans="1:7" ht="15.75" hidden="1" thickBot="1" x14ac:dyDescent="0.3">
      <c r="A2158" s="42" t="str">
        <f t="shared" si="107"/>
        <v>nicht anzeigen</v>
      </c>
      <c r="B2158" s="45" t="str">
        <f t="shared" si="107"/>
        <v>nicht anzeigen</v>
      </c>
      <c r="C2158" s="8"/>
      <c r="D2158" s="58"/>
      <c r="E2158" s="7"/>
      <c r="F2158" s="135"/>
      <c r="G2158" s="135"/>
    </row>
    <row r="2159" spans="1:7" ht="15.75" hidden="1" thickBot="1" x14ac:dyDescent="0.3">
      <c r="A2159" s="42" t="str">
        <f t="shared" si="107"/>
        <v>nicht anzeigen</v>
      </c>
      <c r="B2159" s="45" t="str">
        <f t="shared" si="107"/>
        <v>nicht anzeigen</v>
      </c>
      <c r="C2159" s="8"/>
      <c r="D2159" s="58"/>
      <c r="E2159" s="7"/>
      <c r="F2159" s="135"/>
      <c r="G2159" s="135"/>
    </row>
    <row r="2160" spans="1:7" ht="15.75" hidden="1" thickBot="1" x14ac:dyDescent="0.3">
      <c r="A2160" s="42" t="str">
        <f t="shared" si="107"/>
        <v>nicht anzeigen</v>
      </c>
      <c r="B2160" s="45" t="str">
        <f t="shared" si="107"/>
        <v>nicht anzeigen</v>
      </c>
      <c r="C2160" s="8"/>
      <c r="D2160" s="58"/>
      <c r="E2160" s="7"/>
      <c r="F2160" s="135"/>
      <c r="G2160" s="135"/>
    </row>
    <row r="2161" spans="1:7" ht="15.75" hidden="1" thickBot="1" x14ac:dyDescent="0.3">
      <c r="A2161" s="42" t="str">
        <f t="shared" si="107"/>
        <v>nicht anzeigen</v>
      </c>
      <c r="B2161" s="44" t="str">
        <f>A2122</f>
        <v>nicht anzeigen</v>
      </c>
      <c r="C2161" s="9"/>
      <c r="D2161" s="10"/>
      <c r="E2161" s="10"/>
      <c r="F2161" s="10"/>
    </row>
    <row r="2162" spans="1:7" ht="21.75" hidden="1" thickBot="1" x14ac:dyDescent="0.3">
      <c r="A2162" s="50" t="s">
        <v>215</v>
      </c>
      <c r="B2162" s="42" t="str">
        <f>A2162</f>
        <v>nicht anzeigen</v>
      </c>
      <c r="C2162" s="57">
        <v>52</v>
      </c>
      <c r="D2162" s="169" t="s">
        <v>462</v>
      </c>
      <c r="E2162" s="168"/>
      <c r="F2162" s="168"/>
      <c r="G2162" s="89"/>
    </row>
    <row r="2163" spans="1:7" ht="17.25" hidden="1" thickTop="1" thickBot="1" x14ac:dyDescent="0.3">
      <c r="A2163" s="113" t="str">
        <f>A2162</f>
        <v>nicht anzeigen</v>
      </c>
      <c r="B2163" s="42" t="str">
        <f>B2162</f>
        <v>nicht anzeigen</v>
      </c>
      <c r="C2163" s="9"/>
      <c r="D2163" s="11"/>
      <c r="E2163" s="12"/>
      <c r="F2163" s="12"/>
      <c r="G2163" s="19" t="s">
        <v>51</v>
      </c>
    </row>
    <row r="2164" spans="1:7" ht="32.25" hidden="1" thickBot="1" x14ac:dyDescent="0.3">
      <c r="A2164" s="42" t="str">
        <f t="shared" ref="A2164:B2190" si="108">A2163</f>
        <v>nicht anzeigen</v>
      </c>
      <c r="B2164" s="48" t="s">
        <v>215</v>
      </c>
      <c r="C2164" s="58" t="str">
        <f>CONCATENATE(C2162,".",1)</f>
        <v>52.1</v>
      </c>
      <c r="D2164" s="58"/>
      <c r="E2164" s="18" t="s">
        <v>595</v>
      </c>
      <c r="F2164" s="117" t="str">
        <f>CONCATENATE(ROUND(F2177/1680,2)," VBÄ")</f>
        <v>0 VBÄ</v>
      </c>
      <c r="G2164" s="14"/>
    </row>
    <row r="2165" spans="1:7" ht="15.75" hidden="1" thickBot="1" x14ac:dyDescent="0.3">
      <c r="A2165" s="42" t="str">
        <f t="shared" si="108"/>
        <v>nicht anzeigen</v>
      </c>
      <c r="B2165" s="43" t="str">
        <f>IF(E2165="",Listen!$I$7,B2164)</f>
        <v>nicht anzeigen</v>
      </c>
      <c r="C2165" s="8"/>
      <c r="D2165" s="59"/>
      <c r="E2165" s="166" t="s">
        <v>24</v>
      </c>
      <c r="F2165" s="167" t="s">
        <v>596</v>
      </c>
      <c r="G2165" s="32"/>
    </row>
    <row r="2166" spans="1:7" ht="15.75" hidden="1" thickBot="1" x14ac:dyDescent="0.3">
      <c r="A2166" s="113" t="str">
        <f t="shared" si="108"/>
        <v>nicht anzeigen</v>
      </c>
      <c r="B2166" s="114" t="str">
        <f>IF(E2166="",Listen!$I$7,B2165)</f>
        <v>nicht anzeigen</v>
      </c>
      <c r="C2166" s="115"/>
      <c r="D2166" s="134"/>
      <c r="E2166" s="112" t="s">
        <v>598</v>
      </c>
      <c r="F2166" s="117" t="s">
        <v>597</v>
      </c>
      <c r="G2166" s="119"/>
    </row>
    <row r="2167" spans="1:7" ht="45.75" hidden="1" thickBot="1" x14ac:dyDescent="0.3">
      <c r="A2167" s="42" t="str">
        <f t="shared" si="108"/>
        <v>nicht anzeigen</v>
      </c>
      <c r="B2167" s="43" t="s">
        <v>212</v>
      </c>
      <c r="C2167" s="60" t="str">
        <f>CONCATENATE(C2164,".",1)</f>
        <v>52.1.1</v>
      </c>
      <c r="D2167" s="180">
        <v>1</v>
      </c>
      <c r="E2167" s="15" t="s">
        <v>349</v>
      </c>
      <c r="F2167" s="100" t="s">
        <v>620</v>
      </c>
      <c r="G2167" s="120" t="s">
        <v>202</v>
      </c>
    </row>
    <row r="2168" spans="1:7" ht="15.75" hidden="1" thickBot="1" x14ac:dyDescent="0.3">
      <c r="A2168" s="42" t="str">
        <f t="shared" si="108"/>
        <v>nicht anzeigen</v>
      </c>
      <c r="B2168" s="43" t="s">
        <v>212</v>
      </c>
      <c r="C2168" s="60" t="str">
        <f>CONCATENATE(C2164,".",2)</f>
        <v>52.1.2</v>
      </c>
      <c r="D2168" s="180">
        <v>2</v>
      </c>
      <c r="E2168" s="16" t="s">
        <v>350</v>
      </c>
      <c r="F2168" s="100" t="s">
        <v>620</v>
      </c>
      <c r="G2168" s="120" t="s">
        <v>202</v>
      </c>
    </row>
    <row r="2169" spans="1:7" ht="15.75" hidden="1" thickBot="1" x14ac:dyDescent="0.3">
      <c r="A2169" s="42" t="str">
        <f t="shared" si="108"/>
        <v>nicht anzeigen</v>
      </c>
      <c r="B2169" s="43" t="s">
        <v>212</v>
      </c>
      <c r="C2169" s="60" t="str">
        <f>CONCATENATE(C2164,".",3)</f>
        <v>52.1.3</v>
      </c>
      <c r="D2169" s="180">
        <v>3</v>
      </c>
      <c r="E2169" s="15" t="s">
        <v>351</v>
      </c>
      <c r="F2169" s="100" t="s">
        <v>620</v>
      </c>
      <c r="G2169" s="120" t="s">
        <v>202</v>
      </c>
    </row>
    <row r="2170" spans="1:7" ht="30.75" hidden="1" thickBot="1" x14ac:dyDescent="0.3">
      <c r="A2170" s="42" t="str">
        <f t="shared" si="108"/>
        <v>nicht anzeigen</v>
      </c>
      <c r="B2170" s="43" t="s">
        <v>212</v>
      </c>
      <c r="C2170" s="60" t="str">
        <f>CONCATENATE(C2164,".",4)</f>
        <v>52.1.4</v>
      </c>
      <c r="D2170" s="180">
        <v>4</v>
      </c>
      <c r="E2170" s="15" t="s">
        <v>352</v>
      </c>
      <c r="F2170" s="100" t="s">
        <v>620</v>
      </c>
      <c r="G2170" s="120" t="s">
        <v>29</v>
      </c>
    </row>
    <row r="2171" spans="1:7" ht="15.75" hidden="1" thickBot="1" x14ac:dyDescent="0.3">
      <c r="A2171" s="42" t="str">
        <f t="shared" si="108"/>
        <v>nicht anzeigen</v>
      </c>
      <c r="B2171" s="43" t="s">
        <v>201</v>
      </c>
      <c r="C2171" s="60" t="str">
        <f>CONCATENATE(C2164,".",5)</f>
        <v>52.1.5</v>
      </c>
      <c r="D2171" s="180">
        <v>5</v>
      </c>
      <c r="E2171" s="15" t="s">
        <v>353</v>
      </c>
      <c r="F2171" s="100" t="s">
        <v>620</v>
      </c>
      <c r="G2171" s="120" t="s">
        <v>202</v>
      </c>
    </row>
    <row r="2172" spans="1:7" ht="15.75" hidden="1" thickBot="1" x14ac:dyDescent="0.3">
      <c r="A2172" s="42" t="str">
        <f t="shared" si="108"/>
        <v>nicht anzeigen</v>
      </c>
      <c r="B2172" s="43" t="s">
        <v>201</v>
      </c>
      <c r="C2172" s="60" t="str">
        <f>CONCATENATE(C2164,".",6)</f>
        <v>52.1.6</v>
      </c>
      <c r="D2172" s="180">
        <v>6</v>
      </c>
      <c r="E2172" s="15" t="s">
        <v>354</v>
      </c>
      <c r="F2172" s="100" t="s">
        <v>620</v>
      </c>
      <c r="G2172" s="120" t="s">
        <v>202</v>
      </c>
    </row>
    <row r="2173" spans="1:7" ht="15.75" hidden="1" thickBot="1" x14ac:dyDescent="0.3">
      <c r="A2173" s="42" t="str">
        <f t="shared" si="108"/>
        <v>nicht anzeigen</v>
      </c>
      <c r="B2173" s="43" t="s">
        <v>201</v>
      </c>
      <c r="C2173" s="60" t="str">
        <f>CONCATENATE(C2164,".",7)</f>
        <v>52.1.7</v>
      </c>
      <c r="D2173" s="180">
        <v>7</v>
      </c>
      <c r="E2173" s="15" t="s">
        <v>355</v>
      </c>
      <c r="F2173" s="100" t="s">
        <v>620</v>
      </c>
      <c r="G2173" s="120" t="s">
        <v>202</v>
      </c>
    </row>
    <row r="2174" spans="1:7" ht="15.75" hidden="1" thickBot="1" x14ac:dyDescent="0.3">
      <c r="A2174" s="42" t="str">
        <f t="shared" si="108"/>
        <v>nicht anzeigen</v>
      </c>
      <c r="B2174" s="43" t="s">
        <v>201</v>
      </c>
      <c r="C2174" s="60" t="str">
        <f>CONCATENATE(C2164,".",8)</f>
        <v>52.1.8</v>
      </c>
      <c r="D2174" s="180">
        <v>8</v>
      </c>
      <c r="E2174" s="15" t="s">
        <v>356</v>
      </c>
      <c r="F2174" s="100" t="s">
        <v>620</v>
      </c>
      <c r="G2174" s="120" t="s">
        <v>29</v>
      </c>
    </row>
    <row r="2175" spans="1:7" ht="15.75" hidden="1" thickBot="1" x14ac:dyDescent="0.3">
      <c r="A2175" s="42" t="str">
        <f>A2174</f>
        <v>nicht anzeigen</v>
      </c>
      <c r="B2175" s="43" t="s">
        <v>215</v>
      </c>
      <c r="C2175" s="60" t="str">
        <f>CONCATENATE(C2164,".",9)</f>
        <v>52.1.9</v>
      </c>
      <c r="D2175" s="180">
        <v>9</v>
      </c>
      <c r="E2175" s="15"/>
      <c r="F2175" s="100" t="s">
        <v>620</v>
      </c>
      <c r="G2175" s="120"/>
    </row>
    <row r="2176" spans="1:7" ht="15.75" hidden="1" thickBot="1" x14ac:dyDescent="0.3">
      <c r="A2176" s="42" t="str">
        <f t="shared" si="108"/>
        <v>nicht anzeigen</v>
      </c>
      <c r="B2176" s="43" t="s">
        <v>215</v>
      </c>
      <c r="C2176" s="60" t="str">
        <f>CONCATENATE(C2164,".",10)</f>
        <v>52.1.10</v>
      </c>
      <c r="D2176" s="180">
        <v>10</v>
      </c>
      <c r="E2176" s="33"/>
      <c r="F2176" s="100" t="s">
        <v>620</v>
      </c>
      <c r="G2176" s="120"/>
    </row>
    <row r="2177" spans="1:7" ht="15.75" hidden="1" thickBot="1" x14ac:dyDescent="0.3">
      <c r="A2177" s="113" t="str">
        <f t="shared" si="108"/>
        <v>nicht anzeigen</v>
      </c>
      <c r="B2177" s="114" t="str">
        <f>B2164</f>
        <v>nicht anzeigen</v>
      </c>
      <c r="C2177" s="115"/>
      <c r="D2177" s="29"/>
      <c r="E2177" s="125" t="s">
        <v>523</v>
      </c>
      <c r="F2177" s="126">
        <f>SUM(F2167:F2176)</f>
        <v>0</v>
      </c>
      <c r="G2177" s="30"/>
    </row>
    <row r="2178" spans="1:7" ht="15.75" hidden="1" thickBot="1" x14ac:dyDescent="0.3">
      <c r="A2178" s="42" t="str">
        <f t="shared" si="108"/>
        <v>nicht anzeigen</v>
      </c>
      <c r="B2178" s="46" t="str">
        <f>IF(OR(B2164=Listen!$I$5,B2164=Listen!$I$3), Listen!$I$5, IF(OR(B2164=Listen!$I$6, B2164=Listen!$I$4), Listen!$I$6, Listen!$I$7))</f>
        <v>nicht anzeigen</v>
      </c>
      <c r="C2178" s="9"/>
      <c r="D2178" s="30"/>
      <c r="E2178" s="164" t="s">
        <v>35</v>
      </c>
      <c r="F2178" s="165" t="s">
        <v>49</v>
      </c>
    </row>
    <row r="2179" spans="1:7" ht="15.75" hidden="1" thickBot="1" x14ac:dyDescent="0.3">
      <c r="A2179" s="42" t="str">
        <f t="shared" si="108"/>
        <v>nicht anzeigen</v>
      </c>
      <c r="B2179" s="46" t="str">
        <f>IF(OR(B2165=Listen!$I$5,B2165=Listen!$I$3), Listen!$I$5, IF(OR(B2165=Listen!$I$6, B2165=Listen!$I$4), Listen!$I$6, Listen!$I$7))</f>
        <v>nicht anzeigen</v>
      </c>
      <c r="C2179" s="9"/>
      <c r="D2179" s="28" t="s">
        <v>36</v>
      </c>
      <c r="E2179" s="20" t="s">
        <v>38</v>
      </c>
      <c r="F2179" s="137" t="s">
        <v>621</v>
      </c>
    </row>
    <row r="2180" spans="1:7" ht="15.75" hidden="1" thickBot="1" x14ac:dyDescent="0.3">
      <c r="A2180" s="42" t="str">
        <f t="shared" si="108"/>
        <v>nicht anzeigen</v>
      </c>
      <c r="B2180" s="46" t="str">
        <f>IF(OR(B2166=Listen!$I$5,B2166=Listen!$I$3), Listen!$I$5, IF(OR(B2166=Listen!$I$6, B2166=Listen!$I$4), Listen!$I$6, Listen!$I$7))</f>
        <v>nicht anzeigen</v>
      </c>
      <c r="C2180" s="9"/>
      <c r="D2180" s="28" t="s">
        <v>36</v>
      </c>
      <c r="E2180" s="17" t="s">
        <v>39</v>
      </c>
      <c r="F2180" s="137" t="s">
        <v>621</v>
      </c>
    </row>
    <row r="2181" spans="1:7" ht="51.75" hidden="1" thickBot="1" x14ac:dyDescent="0.3">
      <c r="A2181" s="42" t="str">
        <f t="shared" si="108"/>
        <v>nicht anzeigen</v>
      </c>
      <c r="B2181" s="43" t="str">
        <f>B2164</f>
        <v>nicht anzeigen</v>
      </c>
      <c r="C2181" s="9"/>
      <c r="D2181" s="22" t="s">
        <v>622</v>
      </c>
      <c r="E2181" s="6"/>
      <c r="F2181" s="10"/>
    </row>
    <row r="2182" spans="1:7" ht="15.75" hidden="1" thickBot="1" x14ac:dyDescent="0.3">
      <c r="A2182" s="113" t="str">
        <f t="shared" si="108"/>
        <v>nicht anzeigen</v>
      </c>
      <c r="B2182" s="114" t="str">
        <f>B2164</f>
        <v>nicht anzeigen</v>
      </c>
      <c r="C2182" s="115"/>
      <c r="D2182" s="30"/>
      <c r="E2182" s="30"/>
      <c r="F2182" s="30"/>
      <c r="G2182" s="30"/>
    </row>
    <row r="2183" spans="1:7" ht="16.5" hidden="1" thickBot="1" x14ac:dyDescent="0.3">
      <c r="A2183" s="42" t="str">
        <f t="shared" si="108"/>
        <v>nicht anzeigen</v>
      </c>
      <c r="B2183" s="56" t="str">
        <f>IF(B2184&lt;&gt;B2186, IF(AND(B2184&lt;&gt;Listen!I2167,B2186&lt;&gt;Listen!$I$7), CONCATENATE(B2184, "; ", B2186), IF(B2184=Listen!$I$7, B2186, B2184)), B2184)</f>
        <v>nicht anzeigen</v>
      </c>
      <c r="C2183" s="58" t="str">
        <f>CONCATENATE(C2162,".",2)</f>
        <v>52.2</v>
      </c>
      <c r="D2183" s="58"/>
      <c r="E2183" s="18" t="s">
        <v>605</v>
      </c>
      <c r="F2183" s="36"/>
    </row>
    <row r="2184" spans="1:7" ht="15.75" hidden="1" thickBot="1" x14ac:dyDescent="0.3">
      <c r="A2184" s="42" t="str">
        <f t="shared" si="108"/>
        <v>nicht anzeigen</v>
      </c>
      <c r="B2184" s="54" t="s">
        <v>215</v>
      </c>
      <c r="C2184" s="58" t="str">
        <f>CONCATENATE(C2162,".",2,".",1)</f>
        <v>52.2.1</v>
      </c>
      <c r="D2184" s="58"/>
      <c r="E2184" s="15" t="s">
        <v>606</v>
      </c>
      <c r="F2184" s="136" t="s">
        <v>44</v>
      </c>
    </row>
    <row r="2185" spans="1:7" ht="15.75" hidden="1" thickBot="1" x14ac:dyDescent="0.3">
      <c r="A2185" s="42" t="str">
        <f t="shared" si="108"/>
        <v>nicht anzeigen</v>
      </c>
      <c r="B2185" s="51" t="str">
        <f>B2184</f>
        <v>nicht anzeigen</v>
      </c>
      <c r="C2185" s="58" t="str">
        <f>CONCATENATE(C2162,".",2,".",2)</f>
        <v>52.2.2</v>
      </c>
      <c r="D2185" s="58"/>
      <c r="E2185" s="15" t="s">
        <v>607</v>
      </c>
      <c r="F2185" s="136" t="s">
        <v>44</v>
      </c>
    </row>
    <row r="2186" spans="1:7" ht="15.75" hidden="1" thickBot="1" x14ac:dyDescent="0.3">
      <c r="A2186" s="42" t="str">
        <f t="shared" si="108"/>
        <v>nicht anzeigen</v>
      </c>
      <c r="B2186" s="55" t="str">
        <f>IF(ISERROR(FIND(Listen!$I$2,A2162)),Listen!$I$7,IF(ISERROR(FIND(Listen!$I$2,B2184)),Listen!$I$2,Listen!$I$7))</f>
        <v>nicht anzeigen</v>
      </c>
      <c r="C2186" s="58" t="str">
        <f>CONCATENATE(C2162,".",2,".",3)</f>
        <v>52.2.3</v>
      </c>
      <c r="D2186" s="58"/>
      <c r="E2186" s="15" t="s">
        <v>612</v>
      </c>
      <c r="F2186" s="136" t="s">
        <v>44</v>
      </c>
    </row>
    <row r="2187" spans="1:7" ht="51.75" hidden="1" thickBot="1" x14ac:dyDescent="0.3">
      <c r="A2187" s="42" t="str">
        <f t="shared" si="108"/>
        <v>nicht anzeigen</v>
      </c>
      <c r="B2187" s="47" t="str">
        <f>B2183</f>
        <v>nicht anzeigen</v>
      </c>
      <c r="C2187" s="9"/>
      <c r="D2187" s="23" t="s">
        <v>316</v>
      </c>
      <c r="E2187" s="7"/>
    </row>
    <row r="2188" spans="1:7" ht="15.75" hidden="1" thickBot="1" x14ac:dyDescent="0.3">
      <c r="A2188" s="113" t="str">
        <f t="shared" si="108"/>
        <v>nicht anzeigen</v>
      </c>
      <c r="B2188" s="123" t="str">
        <f>B2183</f>
        <v>nicht anzeigen</v>
      </c>
      <c r="C2188" s="115"/>
      <c r="D2188" s="30"/>
      <c r="E2188" s="124"/>
      <c r="F2188" s="30"/>
      <c r="G2188" s="30"/>
    </row>
    <row r="2189" spans="1:7" ht="80.25" hidden="1" thickBot="1" x14ac:dyDescent="0.3">
      <c r="A2189" s="42" t="str">
        <f>A2188</f>
        <v>nicht anzeigen</v>
      </c>
      <c r="B2189" s="49" t="s">
        <v>215</v>
      </c>
      <c r="C2189" s="58" t="str">
        <f>CONCATENATE(C2162,".",3,)</f>
        <v>52.3</v>
      </c>
      <c r="D2189" s="58"/>
      <c r="E2189" s="122" t="s">
        <v>688</v>
      </c>
      <c r="F2189" s="73"/>
      <c r="G2189" s="14" t="str">
        <f>CONCATENATE(COUNTIF(G2191:G2200,Listen!$C$3)+COUNTIF(G2191:G2200,Listen!$C$4)+COUNTIF(G2191:G2200,Listen!$C$5)," bewertete Maßnahmen")</f>
        <v>0 bewertete Maßnahmen</v>
      </c>
    </row>
    <row r="2190" spans="1:7" ht="28.5" hidden="1" thickBot="1" x14ac:dyDescent="0.3">
      <c r="A2190" s="42" t="str">
        <f t="shared" si="108"/>
        <v>nicht anzeigen</v>
      </c>
      <c r="B2190" s="45" t="str">
        <f t="shared" si="108"/>
        <v>nicht anzeigen</v>
      </c>
      <c r="C2190" s="9"/>
      <c r="D2190" s="58"/>
      <c r="E2190" s="25" t="s">
        <v>55</v>
      </c>
      <c r="F2190" s="25" t="s">
        <v>528</v>
      </c>
      <c r="G2190" s="118" t="s">
        <v>609</v>
      </c>
    </row>
    <row r="2191" spans="1:7" ht="24.75" hidden="1" thickBot="1" x14ac:dyDescent="0.3">
      <c r="A2191" s="42" t="str">
        <f>A2190</f>
        <v>nicht anzeigen</v>
      </c>
      <c r="B2191" s="45" t="str">
        <f>B2190</f>
        <v>nicht anzeigen</v>
      </c>
      <c r="C2191" s="111"/>
      <c r="D2191" s="121" t="s">
        <v>594</v>
      </c>
      <c r="E2191" s="7" t="s">
        <v>604</v>
      </c>
      <c r="F2191" s="135" t="s">
        <v>44</v>
      </c>
      <c r="G2191" s="135" t="s">
        <v>44</v>
      </c>
    </row>
    <row r="2192" spans="1:7" ht="24.75" hidden="1" thickBot="1" x14ac:dyDescent="0.3">
      <c r="A2192" s="42" t="str">
        <f t="shared" ref="A2192:B2201" si="109">A2191</f>
        <v>nicht anzeigen</v>
      </c>
      <c r="B2192" s="45" t="str">
        <f t="shared" si="109"/>
        <v>nicht anzeigen</v>
      </c>
      <c r="C2192" s="111"/>
      <c r="D2192" s="121" t="s">
        <v>594</v>
      </c>
      <c r="E2192" s="7" t="s">
        <v>603</v>
      </c>
      <c r="F2192" s="135"/>
      <c r="G2192" s="135"/>
    </row>
    <row r="2193" spans="1:7" ht="15.75" hidden="1" thickBot="1" x14ac:dyDescent="0.3">
      <c r="A2193" s="42" t="str">
        <f t="shared" si="109"/>
        <v>nicht anzeigen</v>
      </c>
      <c r="B2193" s="45" t="str">
        <f t="shared" si="109"/>
        <v>nicht anzeigen</v>
      </c>
      <c r="C2193" s="8"/>
      <c r="D2193" s="58"/>
      <c r="E2193" s="7"/>
      <c r="F2193" s="135"/>
      <c r="G2193" s="135"/>
    </row>
    <row r="2194" spans="1:7" ht="15.75" hidden="1" thickBot="1" x14ac:dyDescent="0.3">
      <c r="A2194" s="42" t="str">
        <f t="shared" si="109"/>
        <v>nicht anzeigen</v>
      </c>
      <c r="B2194" s="45" t="str">
        <f t="shared" si="109"/>
        <v>nicht anzeigen</v>
      </c>
      <c r="C2194" s="8"/>
      <c r="D2194" s="58"/>
      <c r="E2194" s="7"/>
      <c r="F2194" s="135"/>
      <c r="G2194" s="135"/>
    </row>
    <row r="2195" spans="1:7" ht="15.75" hidden="1" thickBot="1" x14ac:dyDescent="0.3">
      <c r="A2195" s="42" t="str">
        <f t="shared" si="109"/>
        <v>nicht anzeigen</v>
      </c>
      <c r="B2195" s="45" t="str">
        <f t="shared" si="109"/>
        <v>nicht anzeigen</v>
      </c>
      <c r="C2195" s="8"/>
      <c r="D2195" s="58"/>
      <c r="E2195" s="7"/>
      <c r="F2195" s="135"/>
      <c r="G2195" s="135"/>
    </row>
    <row r="2196" spans="1:7" ht="15.75" hidden="1" thickBot="1" x14ac:dyDescent="0.3">
      <c r="A2196" s="42" t="str">
        <f t="shared" si="109"/>
        <v>nicht anzeigen</v>
      </c>
      <c r="B2196" s="45" t="str">
        <f t="shared" si="109"/>
        <v>nicht anzeigen</v>
      </c>
      <c r="C2196" s="8"/>
      <c r="D2196" s="58"/>
      <c r="E2196" s="7"/>
      <c r="F2196" s="135"/>
      <c r="G2196" s="135"/>
    </row>
    <row r="2197" spans="1:7" ht="15.75" hidden="1" thickBot="1" x14ac:dyDescent="0.3">
      <c r="A2197" s="42" t="str">
        <f t="shared" si="109"/>
        <v>nicht anzeigen</v>
      </c>
      <c r="B2197" s="45" t="str">
        <f t="shared" si="109"/>
        <v>nicht anzeigen</v>
      </c>
      <c r="C2197" s="8"/>
      <c r="D2197" s="58"/>
      <c r="E2197" s="7"/>
      <c r="F2197" s="135"/>
      <c r="G2197" s="135"/>
    </row>
    <row r="2198" spans="1:7" ht="15.75" hidden="1" thickBot="1" x14ac:dyDescent="0.3">
      <c r="A2198" s="42" t="str">
        <f t="shared" si="109"/>
        <v>nicht anzeigen</v>
      </c>
      <c r="B2198" s="45" t="str">
        <f t="shared" si="109"/>
        <v>nicht anzeigen</v>
      </c>
      <c r="C2198" s="8"/>
      <c r="D2198" s="58"/>
      <c r="E2198" s="7"/>
      <c r="F2198" s="135"/>
      <c r="G2198" s="135"/>
    </row>
    <row r="2199" spans="1:7" ht="15.75" hidden="1" thickBot="1" x14ac:dyDescent="0.3">
      <c r="A2199" s="42" t="str">
        <f t="shared" si="109"/>
        <v>nicht anzeigen</v>
      </c>
      <c r="B2199" s="45" t="str">
        <f t="shared" si="109"/>
        <v>nicht anzeigen</v>
      </c>
      <c r="C2199" s="8"/>
      <c r="D2199" s="58"/>
      <c r="E2199" s="7"/>
      <c r="F2199" s="135"/>
      <c r="G2199" s="135"/>
    </row>
    <row r="2200" spans="1:7" ht="15.75" hidden="1" thickBot="1" x14ac:dyDescent="0.3">
      <c r="A2200" s="42" t="str">
        <f t="shared" si="109"/>
        <v>nicht anzeigen</v>
      </c>
      <c r="B2200" s="45" t="str">
        <f t="shared" si="109"/>
        <v>nicht anzeigen</v>
      </c>
      <c r="C2200" s="8"/>
      <c r="D2200" s="58"/>
      <c r="E2200" s="7"/>
      <c r="F2200" s="135"/>
      <c r="G2200" s="135"/>
    </row>
    <row r="2201" spans="1:7" ht="15.75" hidden="1" thickBot="1" x14ac:dyDescent="0.3">
      <c r="A2201" s="42" t="str">
        <f t="shared" si="109"/>
        <v>nicht anzeigen</v>
      </c>
      <c r="B2201" s="44" t="str">
        <f>A2162</f>
        <v>nicht anzeigen</v>
      </c>
      <c r="C2201" s="9"/>
      <c r="D2201" s="10"/>
      <c r="E2201" s="10"/>
      <c r="F2201" s="10"/>
    </row>
    <row r="2202" spans="1:7" ht="21.75" hidden="1" thickBot="1" x14ac:dyDescent="0.3">
      <c r="A2202" s="50" t="s">
        <v>215</v>
      </c>
      <c r="B2202" s="42" t="str">
        <f>A2202</f>
        <v>nicht anzeigen</v>
      </c>
      <c r="C2202" s="57">
        <v>58</v>
      </c>
      <c r="D2202" s="169" t="s">
        <v>432</v>
      </c>
      <c r="E2202" s="168"/>
      <c r="F2202" s="168"/>
      <c r="G2202" s="89"/>
    </row>
    <row r="2203" spans="1:7" ht="17.25" hidden="1" thickTop="1" thickBot="1" x14ac:dyDescent="0.3">
      <c r="A2203" s="113" t="str">
        <f>A2202</f>
        <v>nicht anzeigen</v>
      </c>
      <c r="B2203" s="42" t="str">
        <f>B2202</f>
        <v>nicht anzeigen</v>
      </c>
      <c r="C2203" s="9"/>
      <c r="D2203" s="11"/>
      <c r="E2203" s="12"/>
      <c r="F2203" s="12"/>
      <c r="G2203" s="19" t="s">
        <v>51</v>
      </c>
    </row>
    <row r="2204" spans="1:7" ht="32.25" hidden="1" thickBot="1" x14ac:dyDescent="0.3">
      <c r="A2204" s="42" t="str">
        <f t="shared" ref="A2204:B2230" si="110">A2203</f>
        <v>nicht anzeigen</v>
      </c>
      <c r="B2204" s="48" t="s">
        <v>215</v>
      </c>
      <c r="C2204" s="58" t="str">
        <f>CONCATENATE(C2202,".",1)</f>
        <v>58.1</v>
      </c>
      <c r="D2204" s="58"/>
      <c r="E2204" s="18" t="s">
        <v>595</v>
      </c>
      <c r="F2204" s="117" t="str">
        <f>CONCATENATE(ROUND(F2217/1680,2)," VBÄ")</f>
        <v>0 VBÄ</v>
      </c>
      <c r="G2204" s="14"/>
    </row>
    <row r="2205" spans="1:7" ht="15.75" hidden="1" thickBot="1" x14ac:dyDescent="0.3">
      <c r="A2205" s="42" t="str">
        <f t="shared" si="110"/>
        <v>nicht anzeigen</v>
      </c>
      <c r="B2205" s="43" t="str">
        <f>IF(E2205="",Listen!$I$7,B2204)</f>
        <v>nicht anzeigen</v>
      </c>
      <c r="C2205" s="8"/>
      <c r="D2205" s="59"/>
      <c r="E2205" s="166" t="s">
        <v>24</v>
      </c>
      <c r="F2205" s="167" t="s">
        <v>596</v>
      </c>
      <c r="G2205" s="32"/>
    </row>
    <row r="2206" spans="1:7" ht="15.75" hidden="1" thickBot="1" x14ac:dyDescent="0.3">
      <c r="A2206" s="113" t="str">
        <f t="shared" si="110"/>
        <v>nicht anzeigen</v>
      </c>
      <c r="B2206" s="114" t="str">
        <f>IF(E2206="",Listen!$I$7,B2205)</f>
        <v>nicht anzeigen</v>
      </c>
      <c r="C2206" s="115"/>
      <c r="D2206" s="134"/>
      <c r="E2206" s="112" t="s">
        <v>598</v>
      </c>
      <c r="F2206" s="117" t="s">
        <v>597</v>
      </c>
      <c r="G2206" s="119"/>
    </row>
    <row r="2207" spans="1:7" ht="15.75" hidden="1" thickBot="1" x14ac:dyDescent="0.3">
      <c r="A2207" s="42" t="str">
        <f t="shared" si="110"/>
        <v>nicht anzeigen</v>
      </c>
      <c r="B2207" s="43" t="s">
        <v>215</v>
      </c>
      <c r="C2207" s="60" t="str">
        <f>CONCATENATE(C2204,".",1)</f>
        <v>58.1.1</v>
      </c>
      <c r="D2207" s="180">
        <v>1</v>
      </c>
      <c r="E2207" s="15" t="s">
        <v>305</v>
      </c>
      <c r="F2207" s="100" t="s">
        <v>620</v>
      </c>
      <c r="G2207" s="120" t="s">
        <v>202</v>
      </c>
    </row>
    <row r="2208" spans="1:7" ht="15.75" hidden="1" thickBot="1" x14ac:dyDescent="0.3">
      <c r="A2208" s="42" t="str">
        <f t="shared" si="110"/>
        <v>nicht anzeigen</v>
      </c>
      <c r="B2208" s="43" t="s">
        <v>215</v>
      </c>
      <c r="C2208" s="60" t="str">
        <f>CONCATENATE(C2204,".",2)</f>
        <v>58.1.2</v>
      </c>
      <c r="D2208" s="180">
        <v>2</v>
      </c>
      <c r="E2208" s="16" t="s">
        <v>27</v>
      </c>
      <c r="F2208" s="100" t="s">
        <v>620</v>
      </c>
      <c r="G2208" s="120" t="s">
        <v>29</v>
      </c>
    </row>
    <row r="2209" spans="1:7" ht="15.75" hidden="1" thickBot="1" x14ac:dyDescent="0.3">
      <c r="A2209" s="42" t="str">
        <f t="shared" si="110"/>
        <v>nicht anzeigen</v>
      </c>
      <c r="B2209" s="43" t="s">
        <v>215</v>
      </c>
      <c r="C2209" s="60" t="str">
        <f>CONCATENATE(C2204,".",3)</f>
        <v>58.1.3</v>
      </c>
      <c r="D2209" s="180">
        <v>3</v>
      </c>
      <c r="E2209" s="15" t="s">
        <v>25</v>
      </c>
      <c r="F2209" s="100" t="s">
        <v>620</v>
      </c>
      <c r="G2209" s="120" t="s">
        <v>29</v>
      </c>
    </row>
    <row r="2210" spans="1:7" ht="15.75" hidden="1" thickBot="1" x14ac:dyDescent="0.3">
      <c r="A2210" s="42" t="str">
        <f t="shared" si="110"/>
        <v>nicht anzeigen</v>
      </c>
      <c r="B2210" s="43" t="s">
        <v>215</v>
      </c>
      <c r="C2210" s="60" t="str">
        <f>CONCATENATE(C2204,".",4)</f>
        <v>58.1.4</v>
      </c>
      <c r="D2210" s="180">
        <v>4</v>
      </c>
      <c r="E2210" s="15" t="s">
        <v>26</v>
      </c>
      <c r="F2210" s="100" t="s">
        <v>620</v>
      </c>
      <c r="G2210" s="120" t="s">
        <v>29</v>
      </c>
    </row>
    <row r="2211" spans="1:7" ht="15.75" hidden="1" thickBot="1" x14ac:dyDescent="0.3">
      <c r="A2211" s="42" t="str">
        <f t="shared" si="110"/>
        <v>nicht anzeigen</v>
      </c>
      <c r="B2211" s="43" t="s">
        <v>215</v>
      </c>
      <c r="C2211" s="60" t="str">
        <f>CONCATENATE(C2204,".",5)</f>
        <v>58.1.5</v>
      </c>
      <c r="D2211" s="180">
        <v>5</v>
      </c>
      <c r="E2211" s="15"/>
      <c r="F2211" s="100" t="s">
        <v>620</v>
      </c>
      <c r="G2211" s="120"/>
    </row>
    <row r="2212" spans="1:7" ht="15.75" hidden="1" thickBot="1" x14ac:dyDescent="0.3">
      <c r="A2212" s="42" t="str">
        <f t="shared" si="110"/>
        <v>nicht anzeigen</v>
      </c>
      <c r="B2212" s="43" t="s">
        <v>215</v>
      </c>
      <c r="C2212" s="60" t="str">
        <f>CONCATENATE(C2204,".",6)</f>
        <v>58.1.6</v>
      </c>
      <c r="D2212" s="180">
        <v>6</v>
      </c>
      <c r="E2212" s="15"/>
      <c r="F2212" s="100" t="s">
        <v>620</v>
      </c>
      <c r="G2212" s="120"/>
    </row>
    <row r="2213" spans="1:7" ht="15.75" hidden="1" thickBot="1" x14ac:dyDescent="0.3">
      <c r="A2213" s="42" t="str">
        <f t="shared" si="110"/>
        <v>nicht anzeigen</v>
      </c>
      <c r="B2213" s="43" t="s">
        <v>215</v>
      </c>
      <c r="C2213" s="60" t="str">
        <f>CONCATENATE(C2204,".",7)</f>
        <v>58.1.7</v>
      </c>
      <c r="D2213" s="180">
        <v>7</v>
      </c>
      <c r="E2213" s="15"/>
      <c r="F2213" s="100" t="s">
        <v>620</v>
      </c>
      <c r="G2213" s="120"/>
    </row>
    <row r="2214" spans="1:7" ht="15.75" hidden="1" thickBot="1" x14ac:dyDescent="0.3">
      <c r="A2214" s="42" t="str">
        <f t="shared" si="110"/>
        <v>nicht anzeigen</v>
      </c>
      <c r="B2214" s="43" t="s">
        <v>215</v>
      </c>
      <c r="C2214" s="60" t="str">
        <f>CONCATENATE(C2204,".",8)</f>
        <v>58.1.8</v>
      </c>
      <c r="D2214" s="180">
        <v>8</v>
      </c>
      <c r="E2214" s="15"/>
      <c r="F2214" s="100" t="s">
        <v>620</v>
      </c>
      <c r="G2214" s="120"/>
    </row>
    <row r="2215" spans="1:7" ht="15.75" hidden="1" thickBot="1" x14ac:dyDescent="0.3">
      <c r="A2215" s="42" t="str">
        <f>A2214</f>
        <v>nicht anzeigen</v>
      </c>
      <c r="B2215" s="43" t="s">
        <v>215</v>
      </c>
      <c r="C2215" s="60" t="str">
        <f>CONCATENATE(C2204,".",9)</f>
        <v>58.1.9</v>
      </c>
      <c r="D2215" s="180">
        <v>9</v>
      </c>
      <c r="E2215" s="15"/>
      <c r="F2215" s="100" t="s">
        <v>620</v>
      </c>
      <c r="G2215" s="120"/>
    </row>
    <row r="2216" spans="1:7" ht="15.75" hidden="1" thickBot="1" x14ac:dyDescent="0.3">
      <c r="A2216" s="42" t="str">
        <f t="shared" si="110"/>
        <v>nicht anzeigen</v>
      </c>
      <c r="B2216" s="43" t="s">
        <v>215</v>
      </c>
      <c r="C2216" s="60" t="str">
        <f>CONCATENATE(C2204,".",10)</f>
        <v>58.1.10</v>
      </c>
      <c r="D2216" s="180">
        <v>10</v>
      </c>
      <c r="E2216" s="33"/>
      <c r="F2216" s="100" t="s">
        <v>620</v>
      </c>
      <c r="G2216" s="120"/>
    </row>
    <row r="2217" spans="1:7" ht="15.75" hidden="1" thickBot="1" x14ac:dyDescent="0.3">
      <c r="A2217" s="113" t="str">
        <f t="shared" si="110"/>
        <v>nicht anzeigen</v>
      </c>
      <c r="B2217" s="114" t="str">
        <f>B2204</f>
        <v>nicht anzeigen</v>
      </c>
      <c r="C2217" s="115"/>
      <c r="D2217" s="29"/>
      <c r="E2217" s="125" t="s">
        <v>523</v>
      </c>
      <c r="F2217" s="126">
        <f>SUM(F2207:F2216)</f>
        <v>0</v>
      </c>
      <c r="G2217" s="30"/>
    </row>
    <row r="2218" spans="1:7" ht="15.75" hidden="1" thickBot="1" x14ac:dyDescent="0.3">
      <c r="A2218" s="42" t="str">
        <f t="shared" si="110"/>
        <v>nicht anzeigen</v>
      </c>
      <c r="B2218" s="46" t="str">
        <f>IF(OR(B2204=Listen!$I$5,B2204=Listen!$I$3), Listen!$I$5, IF(OR(B2204=Listen!$I$6, B2204=Listen!$I$4), Listen!$I$6, Listen!$I$7))</f>
        <v>nicht anzeigen</v>
      </c>
      <c r="C2218" s="9"/>
      <c r="D2218" s="30"/>
      <c r="E2218" s="164" t="s">
        <v>35</v>
      </c>
      <c r="F2218" s="165" t="s">
        <v>49</v>
      </c>
    </row>
    <row r="2219" spans="1:7" ht="15.75" hidden="1" thickBot="1" x14ac:dyDescent="0.3">
      <c r="A2219" s="42" t="str">
        <f t="shared" si="110"/>
        <v>nicht anzeigen</v>
      </c>
      <c r="B2219" s="46" t="str">
        <f>IF(OR(B2205=Listen!$I$5,B2205=Listen!$I$3), Listen!$I$5, IF(OR(B2205=Listen!$I$6, B2205=Listen!$I$4), Listen!$I$6, Listen!$I$7))</f>
        <v>nicht anzeigen</v>
      </c>
      <c r="C2219" s="9"/>
      <c r="D2219" s="28" t="s">
        <v>36</v>
      </c>
      <c r="E2219" s="20" t="s">
        <v>38</v>
      </c>
      <c r="F2219" s="137" t="s">
        <v>621</v>
      </c>
    </row>
    <row r="2220" spans="1:7" ht="15.75" hidden="1" thickBot="1" x14ac:dyDescent="0.3">
      <c r="A2220" s="42" t="str">
        <f t="shared" si="110"/>
        <v>nicht anzeigen</v>
      </c>
      <c r="B2220" s="46" t="str">
        <f>IF(OR(B2206=Listen!$I$5,B2206=Listen!$I$3), Listen!$I$5, IF(OR(B2206=Listen!$I$6, B2206=Listen!$I$4), Listen!$I$6, Listen!$I$7))</f>
        <v>nicht anzeigen</v>
      </c>
      <c r="C2220" s="9"/>
      <c r="D2220" s="28" t="s">
        <v>36</v>
      </c>
      <c r="E2220" s="17" t="s">
        <v>39</v>
      </c>
      <c r="F2220" s="137" t="s">
        <v>621</v>
      </c>
    </row>
    <row r="2221" spans="1:7" ht="51.75" hidden="1" thickBot="1" x14ac:dyDescent="0.3">
      <c r="A2221" s="42" t="str">
        <f t="shared" si="110"/>
        <v>nicht anzeigen</v>
      </c>
      <c r="B2221" s="43" t="str">
        <f>B2204</f>
        <v>nicht anzeigen</v>
      </c>
      <c r="C2221" s="9"/>
      <c r="D2221" s="22" t="s">
        <v>622</v>
      </c>
      <c r="E2221" s="6"/>
      <c r="F2221" s="10"/>
    </row>
    <row r="2222" spans="1:7" ht="15.75" hidden="1" thickBot="1" x14ac:dyDescent="0.3">
      <c r="A2222" s="113" t="str">
        <f t="shared" si="110"/>
        <v>nicht anzeigen</v>
      </c>
      <c r="B2222" s="114" t="str">
        <f>B2204</f>
        <v>nicht anzeigen</v>
      </c>
      <c r="C2222" s="115"/>
      <c r="D2222" s="30"/>
      <c r="E2222" s="30"/>
      <c r="F2222" s="30"/>
      <c r="G2222" s="30"/>
    </row>
    <row r="2223" spans="1:7" ht="16.5" hidden="1" thickBot="1" x14ac:dyDescent="0.3">
      <c r="A2223" s="42" t="str">
        <f t="shared" si="110"/>
        <v>nicht anzeigen</v>
      </c>
      <c r="B2223" s="56" t="str">
        <f>IF(B2224&lt;&gt;B2226, IF(AND(B2224&lt;&gt;Listen!I2207,B2226&lt;&gt;Listen!$I$7), CONCATENATE(B2224, "; ", B2226), IF(B2224=Listen!$I$7, B2226, B2224)), B2224)</f>
        <v>nicht anzeigen</v>
      </c>
      <c r="C2223" s="58" t="str">
        <f>CONCATENATE(C2202,".",2)</f>
        <v>58.2</v>
      </c>
      <c r="D2223" s="58"/>
      <c r="E2223" s="18" t="s">
        <v>605</v>
      </c>
      <c r="F2223" s="36"/>
    </row>
    <row r="2224" spans="1:7" ht="15.75" hidden="1" thickBot="1" x14ac:dyDescent="0.3">
      <c r="A2224" s="42" t="str">
        <f t="shared" si="110"/>
        <v>nicht anzeigen</v>
      </c>
      <c r="B2224" s="54" t="s">
        <v>215</v>
      </c>
      <c r="C2224" s="58" t="str">
        <f>CONCATENATE(C2202,".",2,".",1)</f>
        <v>58.2.1</v>
      </c>
      <c r="D2224" s="58"/>
      <c r="E2224" s="15" t="s">
        <v>606</v>
      </c>
      <c r="F2224" s="136" t="s">
        <v>44</v>
      </c>
    </row>
    <row r="2225" spans="1:7" ht="15.75" hidden="1" thickBot="1" x14ac:dyDescent="0.3">
      <c r="A2225" s="42" t="str">
        <f t="shared" si="110"/>
        <v>nicht anzeigen</v>
      </c>
      <c r="B2225" s="51" t="str">
        <f>B2224</f>
        <v>nicht anzeigen</v>
      </c>
      <c r="C2225" s="58" t="str">
        <f>CONCATENATE(C2202,".",2,".",2)</f>
        <v>58.2.2</v>
      </c>
      <c r="D2225" s="58"/>
      <c r="E2225" s="15" t="s">
        <v>607</v>
      </c>
      <c r="F2225" s="136" t="s">
        <v>44</v>
      </c>
    </row>
    <row r="2226" spans="1:7" ht="15.75" hidden="1" thickBot="1" x14ac:dyDescent="0.3">
      <c r="A2226" s="42" t="str">
        <f t="shared" si="110"/>
        <v>nicht anzeigen</v>
      </c>
      <c r="B2226" s="55" t="str">
        <f>IF(ISERROR(FIND(Listen!$I$2,A2202)),Listen!$I$7,IF(ISERROR(FIND(Listen!$I$2,B2224)),Listen!$I$2,Listen!$I$7))</f>
        <v>nicht anzeigen</v>
      </c>
      <c r="C2226" s="58" t="str">
        <f>CONCATENATE(C2202,".",2,".",3)</f>
        <v>58.2.3</v>
      </c>
      <c r="D2226" s="58"/>
      <c r="E2226" s="15" t="s">
        <v>612</v>
      </c>
      <c r="F2226" s="136" t="s">
        <v>44</v>
      </c>
    </row>
    <row r="2227" spans="1:7" ht="51.75" hidden="1" thickBot="1" x14ac:dyDescent="0.3">
      <c r="A2227" s="42" t="str">
        <f t="shared" si="110"/>
        <v>nicht anzeigen</v>
      </c>
      <c r="B2227" s="47" t="str">
        <f>B2223</f>
        <v>nicht anzeigen</v>
      </c>
      <c r="C2227" s="9"/>
      <c r="D2227" s="23" t="s">
        <v>316</v>
      </c>
      <c r="E2227" s="7"/>
    </row>
    <row r="2228" spans="1:7" ht="15.75" hidden="1" thickBot="1" x14ac:dyDescent="0.3">
      <c r="A2228" s="113" t="str">
        <f t="shared" si="110"/>
        <v>nicht anzeigen</v>
      </c>
      <c r="B2228" s="123" t="str">
        <f>B2223</f>
        <v>nicht anzeigen</v>
      </c>
      <c r="C2228" s="115"/>
      <c r="D2228" s="30"/>
      <c r="E2228" s="124"/>
      <c r="F2228" s="30"/>
      <c r="G2228" s="30"/>
    </row>
    <row r="2229" spans="1:7" ht="80.25" hidden="1" thickBot="1" x14ac:dyDescent="0.3">
      <c r="A2229" s="42" t="str">
        <f>A2228</f>
        <v>nicht anzeigen</v>
      </c>
      <c r="B2229" s="49" t="s">
        <v>215</v>
      </c>
      <c r="C2229" s="58" t="str">
        <f>CONCATENATE(C2202,".",3,)</f>
        <v>58.3</v>
      </c>
      <c r="D2229" s="58"/>
      <c r="E2229" s="122" t="s">
        <v>688</v>
      </c>
      <c r="F2229" s="73"/>
      <c r="G2229" s="14" t="str">
        <f>CONCATENATE(COUNTIF(G2231:G2240,Listen!$C$3)+COUNTIF(G2231:G2240,Listen!$C$4)+COUNTIF(G2231:G2240,Listen!$C$5)," bewertete Maßnahmen")</f>
        <v>0 bewertete Maßnahmen</v>
      </c>
    </row>
    <row r="2230" spans="1:7" ht="28.5" hidden="1" thickBot="1" x14ac:dyDescent="0.3">
      <c r="A2230" s="42" t="str">
        <f t="shared" si="110"/>
        <v>nicht anzeigen</v>
      </c>
      <c r="B2230" s="45" t="str">
        <f t="shared" si="110"/>
        <v>nicht anzeigen</v>
      </c>
      <c r="C2230" s="9"/>
      <c r="D2230" s="58"/>
      <c r="E2230" s="25" t="s">
        <v>55</v>
      </c>
      <c r="F2230" s="25" t="s">
        <v>528</v>
      </c>
      <c r="G2230" s="118" t="s">
        <v>609</v>
      </c>
    </row>
    <row r="2231" spans="1:7" ht="24.75" hidden="1" thickBot="1" x14ac:dyDescent="0.3">
      <c r="A2231" s="42" t="str">
        <f>A2230</f>
        <v>nicht anzeigen</v>
      </c>
      <c r="B2231" s="45" t="str">
        <f>B2230</f>
        <v>nicht anzeigen</v>
      </c>
      <c r="C2231" s="111"/>
      <c r="D2231" s="121" t="s">
        <v>594</v>
      </c>
      <c r="E2231" s="7" t="s">
        <v>604</v>
      </c>
      <c r="F2231" s="135" t="s">
        <v>44</v>
      </c>
      <c r="G2231" s="135" t="s">
        <v>44</v>
      </c>
    </row>
    <row r="2232" spans="1:7" ht="24.75" hidden="1" thickBot="1" x14ac:dyDescent="0.3">
      <c r="A2232" s="42" t="str">
        <f t="shared" ref="A2232:B2241" si="111">A2231</f>
        <v>nicht anzeigen</v>
      </c>
      <c r="B2232" s="45" t="str">
        <f t="shared" si="111"/>
        <v>nicht anzeigen</v>
      </c>
      <c r="C2232" s="111"/>
      <c r="D2232" s="121" t="s">
        <v>594</v>
      </c>
      <c r="E2232" s="7" t="s">
        <v>603</v>
      </c>
      <c r="F2232" s="135"/>
      <c r="G2232" s="135"/>
    </row>
    <row r="2233" spans="1:7" ht="15.75" hidden="1" thickBot="1" x14ac:dyDescent="0.3">
      <c r="A2233" s="42" t="str">
        <f t="shared" si="111"/>
        <v>nicht anzeigen</v>
      </c>
      <c r="B2233" s="45" t="str">
        <f t="shared" si="111"/>
        <v>nicht anzeigen</v>
      </c>
      <c r="C2233" s="8"/>
      <c r="D2233" s="58"/>
      <c r="E2233" s="7"/>
      <c r="F2233" s="135"/>
      <c r="G2233" s="135"/>
    </row>
    <row r="2234" spans="1:7" ht="15.75" hidden="1" thickBot="1" x14ac:dyDescent="0.3">
      <c r="A2234" s="42" t="str">
        <f t="shared" si="111"/>
        <v>nicht anzeigen</v>
      </c>
      <c r="B2234" s="45" t="str">
        <f t="shared" si="111"/>
        <v>nicht anzeigen</v>
      </c>
      <c r="C2234" s="8"/>
      <c r="D2234" s="58"/>
      <c r="E2234" s="7"/>
      <c r="F2234" s="135"/>
      <c r="G2234" s="135"/>
    </row>
    <row r="2235" spans="1:7" ht="15.75" hidden="1" thickBot="1" x14ac:dyDescent="0.3">
      <c r="A2235" s="42" t="str">
        <f t="shared" si="111"/>
        <v>nicht anzeigen</v>
      </c>
      <c r="B2235" s="45" t="str">
        <f t="shared" si="111"/>
        <v>nicht anzeigen</v>
      </c>
      <c r="C2235" s="8"/>
      <c r="D2235" s="58"/>
      <c r="E2235" s="7"/>
      <c r="F2235" s="135"/>
      <c r="G2235" s="135"/>
    </row>
    <row r="2236" spans="1:7" ht="15.75" hidden="1" thickBot="1" x14ac:dyDescent="0.3">
      <c r="A2236" s="42" t="str">
        <f t="shared" si="111"/>
        <v>nicht anzeigen</v>
      </c>
      <c r="B2236" s="45" t="str">
        <f t="shared" si="111"/>
        <v>nicht anzeigen</v>
      </c>
      <c r="C2236" s="8"/>
      <c r="D2236" s="58"/>
      <c r="E2236" s="7"/>
      <c r="F2236" s="135"/>
      <c r="G2236" s="135"/>
    </row>
    <row r="2237" spans="1:7" ht="15.75" hidden="1" thickBot="1" x14ac:dyDescent="0.3">
      <c r="A2237" s="42" t="str">
        <f t="shared" si="111"/>
        <v>nicht anzeigen</v>
      </c>
      <c r="B2237" s="45" t="str">
        <f t="shared" si="111"/>
        <v>nicht anzeigen</v>
      </c>
      <c r="C2237" s="8"/>
      <c r="D2237" s="58"/>
      <c r="E2237" s="7"/>
      <c r="F2237" s="135"/>
      <c r="G2237" s="135"/>
    </row>
    <row r="2238" spans="1:7" ht="15.75" hidden="1" thickBot="1" x14ac:dyDescent="0.3">
      <c r="A2238" s="42" t="str">
        <f t="shared" si="111"/>
        <v>nicht anzeigen</v>
      </c>
      <c r="B2238" s="45" t="str">
        <f t="shared" si="111"/>
        <v>nicht anzeigen</v>
      </c>
      <c r="C2238" s="8"/>
      <c r="D2238" s="58"/>
      <c r="E2238" s="7"/>
      <c r="F2238" s="135"/>
      <c r="G2238" s="135"/>
    </row>
    <row r="2239" spans="1:7" ht="15.75" hidden="1" thickBot="1" x14ac:dyDescent="0.3">
      <c r="A2239" s="42" t="str">
        <f t="shared" si="111"/>
        <v>nicht anzeigen</v>
      </c>
      <c r="B2239" s="45" t="str">
        <f t="shared" si="111"/>
        <v>nicht anzeigen</v>
      </c>
      <c r="C2239" s="8"/>
      <c r="D2239" s="58"/>
      <c r="E2239" s="7"/>
      <c r="F2239" s="135"/>
      <c r="G2239" s="135"/>
    </row>
    <row r="2240" spans="1:7" ht="15.75" hidden="1" thickBot="1" x14ac:dyDescent="0.3">
      <c r="A2240" s="42" t="str">
        <f t="shared" si="111"/>
        <v>nicht anzeigen</v>
      </c>
      <c r="B2240" s="45" t="str">
        <f t="shared" si="111"/>
        <v>nicht anzeigen</v>
      </c>
      <c r="C2240" s="8"/>
      <c r="D2240" s="58"/>
      <c r="E2240" s="7"/>
      <c r="F2240" s="135"/>
      <c r="G2240" s="135"/>
    </row>
    <row r="2241" spans="1:7" ht="15.75" hidden="1" thickBot="1" x14ac:dyDescent="0.3">
      <c r="A2241" s="42" t="str">
        <f t="shared" si="111"/>
        <v>nicht anzeigen</v>
      </c>
      <c r="B2241" s="44" t="str">
        <f>A2202</f>
        <v>nicht anzeigen</v>
      </c>
      <c r="C2241" s="9"/>
      <c r="D2241" s="10"/>
      <c r="E2241" s="10"/>
      <c r="F2241" s="10"/>
    </row>
    <row r="2242" spans="1:7" ht="21.75" hidden="1" thickBot="1" x14ac:dyDescent="0.3">
      <c r="A2242" s="50" t="s">
        <v>215</v>
      </c>
      <c r="B2242" s="42" t="str">
        <f>A2242</f>
        <v>nicht anzeigen</v>
      </c>
      <c r="C2242" s="57">
        <v>59</v>
      </c>
      <c r="D2242" s="169" t="s">
        <v>433</v>
      </c>
      <c r="E2242" s="168"/>
      <c r="F2242" s="168"/>
      <c r="G2242" s="89"/>
    </row>
    <row r="2243" spans="1:7" ht="17.25" hidden="1" thickTop="1" thickBot="1" x14ac:dyDescent="0.3">
      <c r="A2243" s="113" t="str">
        <f>A2242</f>
        <v>nicht anzeigen</v>
      </c>
      <c r="B2243" s="42" t="str">
        <f>B2242</f>
        <v>nicht anzeigen</v>
      </c>
      <c r="C2243" s="9"/>
      <c r="D2243" s="11"/>
      <c r="E2243" s="12"/>
      <c r="F2243" s="12"/>
      <c r="G2243" s="19" t="s">
        <v>51</v>
      </c>
    </row>
    <row r="2244" spans="1:7" ht="32.25" hidden="1" thickBot="1" x14ac:dyDescent="0.3">
      <c r="A2244" s="42" t="str">
        <f t="shared" ref="A2244:B2270" si="112">A2243</f>
        <v>nicht anzeigen</v>
      </c>
      <c r="B2244" s="48" t="s">
        <v>215</v>
      </c>
      <c r="C2244" s="58" t="str">
        <f>CONCATENATE(C2242,".",1)</f>
        <v>59.1</v>
      </c>
      <c r="D2244" s="58"/>
      <c r="E2244" s="18" t="s">
        <v>595</v>
      </c>
      <c r="F2244" s="117" t="str">
        <f>CONCATENATE(ROUND(F2257/1680,2)," VBÄ")</f>
        <v>0 VBÄ</v>
      </c>
      <c r="G2244" s="14"/>
    </row>
    <row r="2245" spans="1:7" ht="15.75" hidden="1" thickBot="1" x14ac:dyDescent="0.3">
      <c r="A2245" s="42" t="str">
        <f t="shared" si="112"/>
        <v>nicht anzeigen</v>
      </c>
      <c r="B2245" s="43" t="str">
        <f>IF(E2245="",Listen!$I$7,B2244)</f>
        <v>nicht anzeigen</v>
      </c>
      <c r="C2245" s="8"/>
      <c r="D2245" s="59"/>
      <c r="E2245" s="166" t="s">
        <v>24</v>
      </c>
      <c r="F2245" s="167" t="s">
        <v>596</v>
      </c>
      <c r="G2245" s="32"/>
    </row>
    <row r="2246" spans="1:7" ht="15.75" hidden="1" thickBot="1" x14ac:dyDescent="0.3">
      <c r="A2246" s="113" t="str">
        <f t="shared" si="112"/>
        <v>nicht anzeigen</v>
      </c>
      <c r="B2246" s="114" t="str">
        <f>IF(E2246="",Listen!$I$7,B2245)</f>
        <v>nicht anzeigen</v>
      </c>
      <c r="C2246" s="115"/>
      <c r="D2246" s="134"/>
      <c r="E2246" s="112" t="s">
        <v>598</v>
      </c>
      <c r="F2246" s="117" t="s">
        <v>597</v>
      </c>
      <c r="G2246" s="119"/>
    </row>
    <row r="2247" spans="1:7" ht="15.75" hidden="1" thickBot="1" x14ac:dyDescent="0.3">
      <c r="A2247" s="42" t="str">
        <f t="shared" si="112"/>
        <v>nicht anzeigen</v>
      </c>
      <c r="B2247" s="43" t="s">
        <v>215</v>
      </c>
      <c r="C2247" s="60" t="str">
        <f>CONCATENATE(C2244,".",1)</f>
        <v>59.1.1</v>
      </c>
      <c r="D2247" s="180">
        <v>1</v>
      </c>
      <c r="E2247" s="15" t="s">
        <v>305</v>
      </c>
      <c r="F2247" s="100" t="s">
        <v>620</v>
      </c>
      <c r="G2247" s="120" t="s">
        <v>202</v>
      </c>
    </row>
    <row r="2248" spans="1:7" ht="15.75" hidden="1" thickBot="1" x14ac:dyDescent="0.3">
      <c r="A2248" s="42" t="str">
        <f t="shared" si="112"/>
        <v>nicht anzeigen</v>
      </c>
      <c r="B2248" s="43" t="s">
        <v>215</v>
      </c>
      <c r="C2248" s="60" t="str">
        <f>CONCATENATE(C2244,".",2)</f>
        <v>59.1.2</v>
      </c>
      <c r="D2248" s="180">
        <v>2</v>
      </c>
      <c r="E2248" s="16" t="s">
        <v>27</v>
      </c>
      <c r="F2248" s="100" t="s">
        <v>620</v>
      </c>
      <c r="G2248" s="120" t="s">
        <v>29</v>
      </c>
    </row>
    <row r="2249" spans="1:7" ht="15.75" hidden="1" thickBot="1" x14ac:dyDescent="0.3">
      <c r="A2249" s="42" t="str">
        <f t="shared" si="112"/>
        <v>nicht anzeigen</v>
      </c>
      <c r="B2249" s="43" t="s">
        <v>215</v>
      </c>
      <c r="C2249" s="60" t="str">
        <f>CONCATENATE(C2244,".",3)</f>
        <v>59.1.3</v>
      </c>
      <c r="D2249" s="180">
        <v>3</v>
      </c>
      <c r="E2249" s="15" t="s">
        <v>25</v>
      </c>
      <c r="F2249" s="100" t="s">
        <v>620</v>
      </c>
      <c r="G2249" s="120" t="s">
        <v>29</v>
      </c>
    </row>
    <row r="2250" spans="1:7" ht="15.75" hidden="1" thickBot="1" x14ac:dyDescent="0.3">
      <c r="A2250" s="42" t="str">
        <f t="shared" si="112"/>
        <v>nicht anzeigen</v>
      </c>
      <c r="B2250" s="43" t="s">
        <v>215</v>
      </c>
      <c r="C2250" s="60" t="str">
        <f>CONCATENATE(C2244,".",4)</f>
        <v>59.1.4</v>
      </c>
      <c r="D2250" s="180">
        <v>4</v>
      </c>
      <c r="E2250" s="15" t="s">
        <v>26</v>
      </c>
      <c r="F2250" s="100" t="s">
        <v>620</v>
      </c>
      <c r="G2250" s="120" t="s">
        <v>29</v>
      </c>
    </row>
    <row r="2251" spans="1:7" ht="15.75" hidden="1" thickBot="1" x14ac:dyDescent="0.3">
      <c r="A2251" s="42" t="str">
        <f t="shared" si="112"/>
        <v>nicht anzeigen</v>
      </c>
      <c r="B2251" s="43" t="s">
        <v>215</v>
      </c>
      <c r="C2251" s="60" t="str">
        <f>CONCATENATE(C2244,".",5)</f>
        <v>59.1.5</v>
      </c>
      <c r="D2251" s="180">
        <v>5</v>
      </c>
      <c r="E2251" s="15"/>
      <c r="F2251" s="100" t="s">
        <v>620</v>
      </c>
      <c r="G2251" s="120"/>
    </row>
    <row r="2252" spans="1:7" ht="15.75" hidden="1" thickBot="1" x14ac:dyDescent="0.3">
      <c r="A2252" s="42" t="str">
        <f t="shared" si="112"/>
        <v>nicht anzeigen</v>
      </c>
      <c r="B2252" s="43" t="s">
        <v>215</v>
      </c>
      <c r="C2252" s="60" t="str">
        <f>CONCATENATE(C2244,".",6)</f>
        <v>59.1.6</v>
      </c>
      <c r="D2252" s="180">
        <v>6</v>
      </c>
      <c r="E2252" s="15"/>
      <c r="F2252" s="100" t="s">
        <v>620</v>
      </c>
      <c r="G2252" s="120"/>
    </row>
    <row r="2253" spans="1:7" ht="15.75" hidden="1" thickBot="1" x14ac:dyDescent="0.3">
      <c r="A2253" s="42" t="str">
        <f t="shared" si="112"/>
        <v>nicht anzeigen</v>
      </c>
      <c r="B2253" s="43" t="s">
        <v>215</v>
      </c>
      <c r="C2253" s="60" t="str">
        <f>CONCATENATE(C2244,".",7)</f>
        <v>59.1.7</v>
      </c>
      <c r="D2253" s="180">
        <v>7</v>
      </c>
      <c r="E2253" s="15"/>
      <c r="F2253" s="100" t="s">
        <v>620</v>
      </c>
      <c r="G2253" s="120"/>
    </row>
    <row r="2254" spans="1:7" ht="15.75" hidden="1" thickBot="1" x14ac:dyDescent="0.3">
      <c r="A2254" s="42" t="str">
        <f t="shared" si="112"/>
        <v>nicht anzeigen</v>
      </c>
      <c r="B2254" s="43" t="s">
        <v>215</v>
      </c>
      <c r="C2254" s="60" t="str">
        <f>CONCATENATE(C2244,".",8)</f>
        <v>59.1.8</v>
      </c>
      <c r="D2254" s="180">
        <v>8</v>
      </c>
      <c r="E2254" s="15"/>
      <c r="F2254" s="100" t="s">
        <v>620</v>
      </c>
      <c r="G2254" s="120"/>
    </row>
    <row r="2255" spans="1:7" ht="15.75" hidden="1" thickBot="1" x14ac:dyDescent="0.3">
      <c r="A2255" s="42" t="str">
        <f>A2254</f>
        <v>nicht anzeigen</v>
      </c>
      <c r="B2255" s="43" t="s">
        <v>215</v>
      </c>
      <c r="C2255" s="60" t="str">
        <f>CONCATENATE(C2244,".",9)</f>
        <v>59.1.9</v>
      </c>
      <c r="D2255" s="180">
        <v>9</v>
      </c>
      <c r="E2255" s="15"/>
      <c r="F2255" s="100" t="s">
        <v>620</v>
      </c>
      <c r="G2255" s="120"/>
    </row>
    <row r="2256" spans="1:7" ht="15.75" hidden="1" thickBot="1" x14ac:dyDescent="0.3">
      <c r="A2256" s="42" t="str">
        <f t="shared" si="112"/>
        <v>nicht anzeigen</v>
      </c>
      <c r="B2256" s="43" t="s">
        <v>215</v>
      </c>
      <c r="C2256" s="60" t="str">
        <f>CONCATENATE(C2244,".",10)</f>
        <v>59.1.10</v>
      </c>
      <c r="D2256" s="180">
        <v>10</v>
      </c>
      <c r="E2256" s="33"/>
      <c r="F2256" s="100" t="s">
        <v>620</v>
      </c>
      <c r="G2256" s="120"/>
    </row>
    <row r="2257" spans="1:7" ht="15.75" hidden="1" thickBot="1" x14ac:dyDescent="0.3">
      <c r="A2257" s="113" t="str">
        <f t="shared" si="112"/>
        <v>nicht anzeigen</v>
      </c>
      <c r="B2257" s="114" t="str">
        <f>B2244</f>
        <v>nicht anzeigen</v>
      </c>
      <c r="C2257" s="115"/>
      <c r="D2257" s="29"/>
      <c r="E2257" s="125" t="s">
        <v>523</v>
      </c>
      <c r="F2257" s="126">
        <f>SUM(F2247:F2256)</f>
        <v>0</v>
      </c>
      <c r="G2257" s="30"/>
    </row>
    <row r="2258" spans="1:7" ht="15.75" hidden="1" thickBot="1" x14ac:dyDescent="0.3">
      <c r="A2258" s="42" t="str">
        <f t="shared" si="112"/>
        <v>nicht anzeigen</v>
      </c>
      <c r="B2258" s="46" t="str">
        <f>IF(OR(B2244=Listen!$I$5,B2244=Listen!$I$3), Listen!$I$5, IF(OR(B2244=Listen!$I$6, B2244=Listen!$I$4), Listen!$I$6, Listen!$I$7))</f>
        <v>nicht anzeigen</v>
      </c>
      <c r="C2258" s="9"/>
      <c r="D2258" s="30"/>
      <c r="E2258" s="164" t="s">
        <v>35</v>
      </c>
      <c r="F2258" s="165" t="s">
        <v>49</v>
      </c>
    </row>
    <row r="2259" spans="1:7" ht="15.75" hidden="1" thickBot="1" x14ac:dyDescent="0.3">
      <c r="A2259" s="42" t="str">
        <f t="shared" si="112"/>
        <v>nicht anzeigen</v>
      </c>
      <c r="B2259" s="46" t="str">
        <f>IF(OR(B2245=Listen!$I$5,B2245=Listen!$I$3), Listen!$I$5, IF(OR(B2245=Listen!$I$6, B2245=Listen!$I$4), Listen!$I$6, Listen!$I$7))</f>
        <v>nicht anzeigen</v>
      </c>
      <c r="C2259" s="9"/>
      <c r="D2259" s="28" t="s">
        <v>36</v>
      </c>
      <c r="E2259" s="20" t="s">
        <v>38</v>
      </c>
      <c r="F2259" s="137" t="s">
        <v>621</v>
      </c>
    </row>
    <row r="2260" spans="1:7" ht="15.75" hidden="1" thickBot="1" x14ac:dyDescent="0.3">
      <c r="A2260" s="42" t="str">
        <f t="shared" si="112"/>
        <v>nicht anzeigen</v>
      </c>
      <c r="B2260" s="46" t="str">
        <f>IF(OR(B2246=Listen!$I$5,B2246=Listen!$I$3), Listen!$I$5, IF(OR(B2246=Listen!$I$6, B2246=Listen!$I$4), Listen!$I$6, Listen!$I$7))</f>
        <v>nicht anzeigen</v>
      </c>
      <c r="C2260" s="9"/>
      <c r="D2260" s="28" t="s">
        <v>36</v>
      </c>
      <c r="E2260" s="17" t="s">
        <v>39</v>
      </c>
      <c r="F2260" s="137" t="s">
        <v>621</v>
      </c>
    </row>
    <row r="2261" spans="1:7" ht="51.75" hidden="1" thickBot="1" x14ac:dyDescent="0.3">
      <c r="A2261" s="42" t="str">
        <f t="shared" si="112"/>
        <v>nicht anzeigen</v>
      </c>
      <c r="B2261" s="43" t="str">
        <f>B2244</f>
        <v>nicht anzeigen</v>
      </c>
      <c r="C2261" s="9"/>
      <c r="D2261" s="22" t="s">
        <v>622</v>
      </c>
      <c r="E2261" s="6"/>
      <c r="F2261" s="10"/>
    </row>
    <row r="2262" spans="1:7" ht="15.75" hidden="1" thickBot="1" x14ac:dyDescent="0.3">
      <c r="A2262" s="113" t="str">
        <f t="shared" si="112"/>
        <v>nicht anzeigen</v>
      </c>
      <c r="B2262" s="114" t="str">
        <f>B2244</f>
        <v>nicht anzeigen</v>
      </c>
      <c r="C2262" s="115"/>
      <c r="D2262" s="30"/>
      <c r="E2262" s="30"/>
      <c r="F2262" s="30"/>
      <c r="G2262" s="30"/>
    </row>
    <row r="2263" spans="1:7" ht="16.5" hidden="1" thickBot="1" x14ac:dyDescent="0.3">
      <c r="A2263" s="42" t="str">
        <f t="shared" si="112"/>
        <v>nicht anzeigen</v>
      </c>
      <c r="B2263" s="56" t="str">
        <f>IF(B2264&lt;&gt;B2266, IF(AND(B2264&lt;&gt;Listen!I2247,B2266&lt;&gt;Listen!$I$7), CONCATENATE(B2264, "; ", B2266), IF(B2264=Listen!$I$7, B2266, B2264)), B2264)</f>
        <v>nicht anzeigen</v>
      </c>
      <c r="C2263" s="58" t="str">
        <f>CONCATENATE(C2242,".",2)</f>
        <v>59.2</v>
      </c>
      <c r="D2263" s="58"/>
      <c r="E2263" s="18" t="s">
        <v>605</v>
      </c>
      <c r="F2263" s="36"/>
    </row>
    <row r="2264" spans="1:7" ht="15.75" hidden="1" thickBot="1" x14ac:dyDescent="0.3">
      <c r="A2264" s="42" t="str">
        <f t="shared" si="112"/>
        <v>nicht anzeigen</v>
      </c>
      <c r="B2264" s="54" t="s">
        <v>215</v>
      </c>
      <c r="C2264" s="58" t="str">
        <f>CONCATENATE(C2242,".",2,".",1)</f>
        <v>59.2.1</v>
      </c>
      <c r="D2264" s="58"/>
      <c r="E2264" s="15" t="s">
        <v>606</v>
      </c>
      <c r="F2264" s="136" t="s">
        <v>44</v>
      </c>
    </row>
    <row r="2265" spans="1:7" ht="15.75" hidden="1" thickBot="1" x14ac:dyDescent="0.3">
      <c r="A2265" s="42" t="str">
        <f t="shared" si="112"/>
        <v>nicht anzeigen</v>
      </c>
      <c r="B2265" s="51" t="str">
        <f>B2264</f>
        <v>nicht anzeigen</v>
      </c>
      <c r="C2265" s="58" t="str">
        <f>CONCATENATE(C2242,".",2,".",2)</f>
        <v>59.2.2</v>
      </c>
      <c r="D2265" s="58"/>
      <c r="E2265" s="15" t="s">
        <v>607</v>
      </c>
      <c r="F2265" s="136" t="s">
        <v>44</v>
      </c>
    </row>
    <row r="2266" spans="1:7" ht="15.75" hidden="1" thickBot="1" x14ac:dyDescent="0.3">
      <c r="A2266" s="42" t="str">
        <f t="shared" si="112"/>
        <v>nicht anzeigen</v>
      </c>
      <c r="B2266" s="55" t="str">
        <f>IF(ISERROR(FIND(Listen!$I$2,A2242)),Listen!$I$7,IF(ISERROR(FIND(Listen!$I$2,B2264)),Listen!$I$2,Listen!$I$7))</f>
        <v>nicht anzeigen</v>
      </c>
      <c r="C2266" s="58" t="str">
        <f>CONCATENATE(C2242,".",2,".",3)</f>
        <v>59.2.3</v>
      </c>
      <c r="D2266" s="58"/>
      <c r="E2266" s="15" t="s">
        <v>612</v>
      </c>
      <c r="F2266" s="136" t="s">
        <v>44</v>
      </c>
    </row>
    <row r="2267" spans="1:7" ht="51.75" hidden="1" thickBot="1" x14ac:dyDescent="0.3">
      <c r="A2267" s="42" t="str">
        <f t="shared" si="112"/>
        <v>nicht anzeigen</v>
      </c>
      <c r="B2267" s="47" t="str">
        <f>B2263</f>
        <v>nicht anzeigen</v>
      </c>
      <c r="C2267" s="9"/>
      <c r="D2267" s="23" t="s">
        <v>316</v>
      </c>
      <c r="E2267" s="7"/>
    </row>
    <row r="2268" spans="1:7" ht="15.75" hidden="1" thickBot="1" x14ac:dyDescent="0.3">
      <c r="A2268" s="113" t="str">
        <f t="shared" si="112"/>
        <v>nicht anzeigen</v>
      </c>
      <c r="B2268" s="123" t="str">
        <f>B2263</f>
        <v>nicht anzeigen</v>
      </c>
      <c r="C2268" s="115"/>
      <c r="D2268" s="30"/>
      <c r="E2268" s="124"/>
      <c r="F2268" s="30"/>
      <c r="G2268" s="30"/>
    </row>
    <row r="2269" spans="1:7" ht="80.25" hidden="1" thickBot="1" x14ac:dyDescent="0.3">
      <c r="A2269" s="42" t="str">
        <f>A2268</f>
        <v>nicht anzeigen</v>
      </c>
      <c r="B2269" s="49" t="s">
        <v>215</v>
      </c>
      <c r="C2269" s="58" t="str">
        <f>CONCATENATE(C2242,".",3,)</f>
        <v>59.3</v>
      </c>
      <c r="D2269" s="58"/>
      <c r="E2269" s="122" t="s">
        <v>688</v>
      </c>
      <c r="F2269" s="73"/>
      <c r="G2269" s="14" t="str">
        <f>CONCATENATE(COUNTIF(G2271:G2280,Listen!$C$3)+COUNTIF(G2271:G2280,Listen!$C$4)+COUNTIF(G2271:G2280,Listen!$C$5)," bewertete Maßnahmen")</f>
        <v>0 bewertete Maßnahmen</v>
      </c>
    </row>
    <row r="2270" spans="1:7" ht="28.5" hidden="1" thickBot="1" x14ac:dyDescent="0.3">
      <c r="A2270" s="42" t="str">
        <f t="shared" si="112"/>
        <v>nicht anzeigen</v>
      </c>
      <c r="B2270" s="45" t="str">
        <f t="shared" si="112"/>
        <v>nicht anzeigen</v>
      </c>
      <c r="C2270" s="9"/>
      <c r="D2270" s="58"/>
      <c r="E2270" s="25" t="s">
        <v>55</v>
      </c>
      <c r="F2270" s="25" t="s">
        <v>528</v>
      </c>
      <c r="G2270" s="118" t="s">
        <v>609</v>
      </c>
    </row>
    <row r="2271" spans="1:7" ht="24.75" hidden="1" thickBot="1" x14ac:dyDescent="0.3">
      <c r="A2271" s="42" t="str">
        <f>A2270</f>
        <v>nicht anzeigen</v>
      </c>
      <c r="B2271" s="45" t="str">
        <f>B2270</f>
        <v>nicht anzeigen</v>
      </c>
      <c r="C2271" s="111"/>
      <c r="D2271" s="121" t="s">
        <v>594</v>
      </c>
      <c r="E2271" s="7" t="s">
        <v>604</v>
      </c>
      <c r="F2271" s="135" t="s">
        <v>44</v>
      </c>
      <c r="G2271" s="135" t="s">
        <v>44</v>
      </c>
    </row>
    <row r="2272" spans="1:7" ht="24.75" hidden="1" thickBot="1" x14ac:dyDescent="0.3">
      <c r="A2272" s="42" t="str">
        <f t="shared" ref="A2272:B2281" si="113">A2271</f>
        <v>nicht anzeigen</v>
      </c>
      <c r="B2272" s="45" t="str">
        <f t="shared" si="113"/>
        <v>nicht anzeigen</v>
      </c>
      <c r="C2272" s="111"/>
      <c r="D2272" s="121" t="s">
        <v>594</v>
      </c>
      <c r="E2272" s="7" t="s">
        <v>603</v>
      </c>
      <c r="F2272" s="135"/>
      <c r="G2272" s="135"/>
    </row>
    <row r="2273" spans="1:7" ht="15.75" hidden="1" thickBot="1" x14ac:dyDescent="0.3">
      <c r="A2273" s="42" t="str">
        <f t="shared" si="113"/>
        <v>nicht anzeigen</v>
      </c>
      <c r="B2273" s="45" t="str">
        <f t="shared" si="113"/>
        <v>nicht anzeigen</v>
      </c>
      <c r="C2273" s="8"/>
      <c r="D2273" s="58"/>
      <c r="E2273" s="7"/>
      <c r="F2273" s="135"/>
      <c r="G2273" s="135"/>
    </row>
    <row r="2274" spans="1:7" ht="15.75" hidden="1" thickBot="1" x14ac:dyDescent="0.3">
      <c r="A2274" s="42" t="str">
        <f t="shared" si="113"/>
        <v>nicht anzeigen</v>
      </c>
      <c r="B2274" s="45" t="str">
        <f t="shared" si="113"/>
        <v>nicht anzeigen</v>
      </c>
      <c r="C2274" s="8"/>
      <c r="D2274" s="58"/>
      <c r="E2274" s="7"/>
      <c r="F2274" s="135"/>
      <c r="G2274" s="135"/>
    </row>
    <row r="2275" spans="1:7" ht="15.75" hidden="1" thickBot="1" x14ac:dyDescent="0.3">
      <c r="A2275" s="42" t="str">
        <f t="shared" si="113"/>
        <v>nicht anzeigen</v>
      </c>
      <c r="B2275" s="45" t="str">
        <f t="shared" si="113"/>
        <v>nicht anzeigen</v>
      </c>
      <c r="C2275" s="8"/>
      <c r="D2275" s="58"/>
      <c r="E2275" s="7"/>
      <c r="F2275" s="135"/>
      <c r="G2275" s="135"/>
    </row>
    <row r="2276" spans="1:7" ht="15.75" hidden="1" thickBot="1" x14ac:dyDescent="0.3">
      <c r="A2276" s="42" t="str">
        <f t="shared" si="113"/>
        <v>nicht anzeigen</v>
      </c>
      <c r="B2276" s="45" t="str">
        <f t="shared" si="113"/>
        <v>nicht anzeigen</v>
      </c>
      <c r="C2276" s="8"/>
      <c r="D2276" s="58"/>
      <c r="E2276" s="7"/>
      <c r="F2276" s="135"/>
      <c r="G2276" s="135"/>
    </row>
    <row r="2277" spans="1:7" ht="15.75" hidden="1" thickBot="1" x14ac:dyDescent="0.3">
      <c r="A2277" s="42" t="str">
        <f t="shared" si="113"/>
        <v>nicht anzeigen</v>
      </c>
      <c r="B2277" s="45" t="str">
        <f t="shared" si="113"/>
        <v>nicht anzeigen</v>
      </c>
      <c r="C2277" s="8"/>
      <c r="D2277" s="58"/>
      <c r="E2277" s="7"/>
      <c r="F2277" s="135"/>
      <c r="G2277" s="135"/>
    </row>
    <row r="2278" spans="1:7" ht="15.75" hidden="1" thickBot="1" x14ac:dyDescent="0.3">
      <c r="A2278" s="42" t="str">
        <f t="shared" si="113"/>
        <v>nicht anzeigen</v>
      </c>
      <c r="B2278" s="45" t="str">
        <f t="shared" si="113"/>
        <v>nicht anzeigen</v>
      </c>
      <c r="C2278" s="8"/>
      <c r="D2278" s="58"/>
      <c r="E2278" s="7"/>
      <c r="F2278" s="135"/>
      <c r="G2278" s="135"/>
    </row>
    <row r="2279" spans="1:7" ht="15.75" hidden="1" thickBot="1" x14ac:dyDescent="0.3">
      <c r="A2279" s="42" t="str">
        <f t="shared" si="113"/>
        <v>nicht anzeigen</v>
      </c>
      <c r="B2279" s="45" t="str">
        <f t="shared" si="113"/>
        <v>nicht anzeigen</v>
      </c>
      <c r="C2279" s="8"/>
      <c r="D2279" s="58"/>
      <c r="E2279" s="7"/>
      <c r="F2279" s="135"/>
      <c r="G2279" s="135"/>
    </row>
    <row r="2280" spans="1:7" ht="15.75" hidden="1" thickBot="1" x14ac:dyDescent="0.3">
      <c r="A2280" s="42" t="str">
        <f t="shared" si="113"/>
        <v>nicht anzeigen</v>
      </c>
      <c r="B2280" s="45" t="str">
        <f t="shared" si="113"/>
        <v>nicht anzeigen</v>
      </c>
      <c r="C2280" s="8"/>
      <c r="D2280" s="58"/>
      <c r="E2280" s="7"/>
      <c r="F2280" s="135"/>
      <c r="G2280" s="135"/>
    </row>
    <row r="2281" spans="1:7" ht="15.75" hidden="1" thickBot="1" x14ac:dyDescent="0.3">
      <c r="A2281" s="42" t="str">
        <f t="shared" si="113"/>
        <v>nicht anzeigen</v>
      </c>
      <c r="B2281" s="44" t="str">
        <f>A2242</f>
        <v>nicht anzeigen</v>
      </c>
      <c r="C2281" s="9"/>
      <c r="D2281" s="10"/>
      <c r="E2281" s="10"/>
      <c r="F2281" s="10"/>
    </row>
    <row r="2282" spans="1:7" ht="21.75" hidden="1" thickBot="1" x14ac:dyDescent="0.3">
      <c r="A2282" s="50" t="s">
        <v>215</v>
      </c>
      <c r="B2282" s="42" t="str">
        <f>A2282</f>
        <v>nicht anzeigen</v>
      </c>
      <c r="C2282" s="57">
        <v>62</v>
      </c>
      <c r="D2282" s="169" t="s">
        <v>429</v>
      </c>
      <c r="E2282" s="168"/>
      <c r="F2282" s="168"/>
      <c r="G2282" s="89"/>
    </row>
    <row r="2283" spans="1:7" ht="17.25" hidden="1" thickTop="1" thickBot="1" x14ac:dyDescent="0.3">
      <c r="A2283" s="113" t="str">
        <f>A2282</f>
        <v>nicht anzeigen</v>
      </c>
      <c r="B2283" s="42" t="str">
        <f>B2282</f>
        <v>nicht anzeigen</v>
      </c>
      <c r="C2283" s="9"/>
      <c r="D2283" s="11"/>
      <c r="E2283" s="12"/>
      <c r="F2283" s="12"/>
      <c r="G2283" s="19" t="s">
        <v>51</v>
      </c>
    </row>
    <row r="2284" spans="1:7" ht="32.25" hidden="1" thickBot="1" x14ac:dyDescent="0.3">
      <c r="A2284" s="42" t="str">
        <f t="shared" ref="A2284:B2310" si="114">A2283</f>
        <v>nicht anzeigen</v>
      </c>
      <c r="B2284" s="48" t="s">
        <v>215</v>
      </c>
      <c r="C2284" s="58" t="str">
        <f>CONCATENATE(C2282,".",1)</f>
        <v>62.1</v>
      </c>
      <c r="D2284" s="58"/>
      <c r="E2284" s="18" t="s">
        <v>595</v>
      </c>
      <c r="F2284" s="117" t="str">
        <f>CONCATENATE(ROUND(F2297/1680,2)," VBÄ")</f>
        <v>0 VBÄ</v>
      </c>
      <c r="G2284" s="14"/>
    </row>
    <row r="2285" spans="1:7" ht="15.75" hidden="1" thickBot="1" x14ac:dyDescent="0.3">
      <c r="A2285" s="42" t="str">
        <f t="shared" si="114"/>
        <v>nicht anzeigen</v>
      </c>
      <c r="B2285" s="43" t="str">
        <f>IF(E2285="",Listen!$I$7,B2284)</f>
        <v>nicht anzeigen</v>
      </c>
      <c r="C2285" s="8"/>
      <c r="D2285" s="59"/>
      <c r="E2285" s="166" t="s">
        <v>24</v>
      </c>
      <c r="F2285" s="167" t="s">
        <v>596</v>
      </c>
      <c r="G2285" s="32"/>
    </row>
    <row r="2286" spans="1:7" ht="15.75" hidden="1" thickBot="1" x14ac:dyDescent="0.3">
      <c r="A2286" s="113" t="str">
        <f t="shared" si="114"/>
        <v>nicht anzeigen</v>
      </c>
      <c r="B2286" s="114" t="str">
        <f>IF(E2286="",Listen!$I$7,B2285)</f>
        <v>nicht anzeigen</v>
      </c>
      <c r="C2286" s="115"/>
      <c r="D2286" s="134"/>
      <c r="E2286" s="112" t="s">
        <v>598</v>
      </c>
      <c r="F2286" s="117" t="s">
        <v>597</v>
      </c>
      <c r="G2286" s="119"/>
    </row>
    <row r="2287" spans="1:7" ht="15.75" hidden="1" thickBot="1" x14ac:dyDescent="0.3">
      <c r="A2287" s="42" t="str">
        <f t="shared" si="114"/>
        <v>nicht anzeigen</v>
      </c>
      <c r="B2287" s="43" t="s">
        <v>215</v>
      </c>
      <c r="C2287" s="60" t="str">
        <f>CONCATENATE(C2284,".",1)</f>
        <v>62.1.1</v>
      </c>
      <c r="D2287" s="180">
        <v>1</v>
      </c>
      <c r="E2287" s="15" t="s">
        <v>305</v>
      </c>
      <c r="F2287" s="100" t="s">
        <v>620</v>
      </c>
      <c r="G2287" s="120" t="s">
        <v>202</v>
      </c>
    </row>
    <row r="2288" spans="1:7" ht="15.75" hidden="1" thickBot="1" x14ac:dyDescent="0.3">
      <c r="A2288" s="42" t="str">
        <f t="shared" si="114"/>
        <v>nicht anzeigen</v>
      </c>
      <c r="B2288" s="43" t="s">
        <v>215</v>
      </c>
      <c r="C2288" s="60" t="str">
        <f>CONCATENATE(C2284,".",2)</f>
        <v>62.1.2</v>
      </c>
      <c r="D2288" s="180">
        <v>2</v>
      </c>
      <c r="E2288" s="16" t="s">
        <v>27</v>
      </c>
      <c r="F2288" s="100" t="s">
        <v>620</v>
      </c>
      <c r="G2288" s="120" t="s">
        <v>29</v>
      </c>
    </row>
    <row r="2289" spans="1:7" ht="15.75" hidden="1" thickBot="1" x14ac:dyDescent="0.3">
      <c r="A2289" s="42" t="str">
        <f t="shared" si="114"/>
        <v>nicht anzeigen</v>
      </c>
      <c r="B2289" s="43" t="s">
        <v>215</v>
      </c>
      <c r="C2289" s="60" t="str">
        <f>CONCATENATE(C2284,".",3)</f>
        <v>62.1.3</v>
      </c>
      <c r="D2289" s="180">
        <v>3</v>
      </c>
      <c r="E2289" s="15" t="s">
        <v>25</v>
      </c>
      <c r="F2289" s="100" t="s">
        <v>620</v>
      </c>
      <c r="G2289" s="120" t="s">
        <v>29</v>
      </c>
    </row>
    <row r="2290" spans="1:7" ht="15.75" hidden="1" thickBot="1" x14ac:dyDescent="0.3">
      <c r="A2290" s="42" t="str">
        <f t="shared" si="114"/>
        <v>nicht anzeigen</v>
      </c>
      <c r="B2290" s="43" t="s">
        <v>215</v>
      </c>
      <c r="C2290" s="60" t="str">
        <f>CONCATENATE(C2284,".",4)</f>
        <v>62.1.4</v>
      </c>
      <c r="D2290" s="180">
        <v>4</v>
      </c>
      <c r="E2290" s="15" t="s">
        <v>26</v>
      </c>
      <c r="F2290" s="100" t="s">
        <v>620</v>
      </c>
      <c r="G2290" s="120" t="s">
        <v>29</v>
      </c>
    </row>
    <row r="2291" spans="1:7" ht="15.75" hidden="1" thickBot="1" x14ac:dyDescent="0.3">
      <c r="A2291" s="42" t="str">
        <f t="shared" si="114"/>
        <v>nicht anzeigen</v>
      </c>
      <c r="B2291" s="43" t="s">
        <v>215</v>
      </c>
      <c r="C2291" s="60" t="str">
        <f>CONCATENATE(C2284,".",5)</f>
        <v>62.1.5</v>
      </c>
      <c r="D2291" s="180">
        <v>5</v>
      </c>
      <c r="E2291" s="15"/>
      <c r="F2291" s="100" t="s">
        <v>620</v>
      </c>
      <c r="G2291" s="120"/>
    </row>
    <row r="2292" spans="1:7" ht="15.75" hidden="1" thickBot="1" x14ac:dyDescent="0.3">
      <c r="A2292" s="42" t="str">
        <f t="shared" si="114"/>
        <v>nicht anzeigen</v>
      </c>
      <c r="B2292" s="43" t="s">
        <v>215</v>
      </c>
      <c r="C2292" s="60" t="str">
        <f>CONCATENATE(C2284,".",6)</f>
        <v>62.1.6</v>
      </c>
      <c r="D2292" s="180">
        <v>6</v>
      </c>
      <c r="E2292" s="15"/>
      <c r="F2292" s="100" t="s">
        <v>620</v>
      </c>
      <c r="G2292" s="120"/>
    </row>
    <row r="2293" spans="1:7" ht="15.75" hidden="1" thickBot="1" x14ac:dyDescent="0.3">
      <c r="A2293" s="42" t="str">
        <f t="shared" si="114"/>
        <v>nicht anzeigen</v>
      </c>
      <c r="B2293" s="43" t="s">
        <v>215</v>
      </c>
      <c r="C2293" s="60" t="str">
        <f>CONCATENATE(C2284,".",7)</f>
        <v>62.1.7</v>
      </c>
      <c r="D2293" s="180">
        <v>7</v>
      </c>
      <c r="E2293" s="15"/>
      <c r="F2293" s="100" t="s">
        <v>620</v>
      </c>
      <c r="G2293" s="120"/>
    </row>
    <row r="2294" spans="1:7" ht="15.75" hidden="1" thickBot="1" x14ac:dyDescent="0.3">
      <c r="A2294" s="42" t="str">
        <f t="shared" si="114"/>
        <v>nicht anzeigen</v>
      </c>
      <c r="B2294" s="43" t="s">
        <v>215</v>
      </c>
      <c r="C2294" s="60" t="str">
        <f>CONCATENATE(C2284,".",8)</f>
        <v>62.1.8</v>
      </c>
      <c r="D2294" s="180">
        <v>8</v>
      </c>
      <c r="E2294" s="15"/>
      <c r="F2294" s="100" t="s">
        <v>620</v>
      </c>
      <c r="G2294" s="120"/>
    </row>
    <row r="2295" spans="1:7" ht="15.75" hidden="1" thickBot="1" x14ac:dyDescent="0.3">
      <c r="A2295" s="42" t="str">
        <f>A2294</f>
        <v>nicht anzeigen</v>
      </c>
      <c r="B2295" s="43" t="s">
        <v>215</v>
      </c>
      <c r="C2295" s="60" t="str">
        <f>CONCATENATE(C2284,".",9)</f>
        <v>62.1.9</v>
      </c>
      <c r="D2295" s="180">
        <v>9</v>
      </c>
      <c r="E2295" s="15"/>
      <c r="F2295" s="100" t="s">
        <v>620</v>
      </c>
      <c r="G2295" s="120"/>
    </row>
    <row r="2296" spans="1:7" ht="15.75" hidden="1" thickBot="1" x14ac:dyDescent="0.3">
      <c r="A2296" s="42" t="str">
        <f t="shared" si="114"/>
        <v>nicht anzeigen</v>
      </c>
      <c r="B2296" s="43" t="s">
        <v>215</v>
      </c>
      <c r="C2296" s="60" t="str">
        <f>CONCATENATE(C2284,".",10)</f>
        <v>62.1.10</v>
      </c>
      <c r="D2296" s="180">
        <v>10</v>
      </c>
      <c r="E2296" s="33"/>
      <c r="F2296" s="100" t="s">
        <v>620</v>
      </c>
      <c r="G2296" s="120"/>
    </row>
    <row r="2297" spans="1:7" ht="15.75" hidden="1" thickBot="1" x14ac:dyDescent="0.3">
      <c r="A2297" s="113" t="str">
        <f t="shared" si="114"/>
        <v>nicht anzeigen</v>
      </c>
      <c r="B2297" s="114" t="str">
        <f>B2284</f>
        <v>nicht anzeigen</v>
      </c>
      <c r="C2297" s="115"/>
      <c r="D2297" s="29"/>
      <c r="E2297" s="125" t="s">
        <v>523</v>
      </c>
      <c r="F2297" s="126">
        <f>SUM(F2287:F2296)</f>
        <v>0</v>
      </c>
      <c r="G2297" s="30"/>
    </row>
    <row r="2298" spans="1:7" ht="15.75" hidden="1" thickBot="1" x14ac:dyDescent="0.3">
      <c r="A2298" s="42" t="str">
        <f t="shared" si="114"/>
        <v>nicht anzeigen</v>
      </c>
      <c r="B2298" s="46" t="str">
        <f>IF(OR(B2284=Listen!$I$5,B2284=Listen!$I$3), Listen!$I$5, IF(OR(B2284=Listen!$I$6, B2284=Listen!$I$4), Listen!$I$6, Listen!$I$7))</f>
        <v>nicht anzeigen</v>
      </c>
      <c r="C2298" s="9"/>
      <c r="D2298" s="30"/>
      <c r="E2298" s="164" t="s">
        <v>35</v>
      </c>
      <c r="F2298" s="165" t="s">
        <v>49</v>
      </c>
    </row>
    <row r="2299" spans="1:7" ht="15.75" hidden="1" thickBot="1" x14ac:dyDescent="0.3">
      <c r="A2299" s="42" t="str">
        <f t="shared" si="114"/>
        <v>nicht anzeigen</v>
      </c>
      <c r="B2299" s="46" t="str">
        <f>IF(OR(B2285=Listen!$I$5,B2285=Listen!$I$3), Listen!$I$5, IF(OR(B2285=Listen!$I$6, B2285=Listen!$I$4), Listen!$I$6, Listen!$I$7))</f>
        <v>nicht anzeigen</v>
      </c>
      <c r="C2299" s="9"/>
      <c r="D2299" s="28" t="s">
        <v>36</v>
      </c>
      <c r="E2299" s="20" t="s">
        <v>38</v>
      </c>
      <c r="F2299" s="137" t="s">
        <v>621</v>
      </c>
    </row>
    <row r="2300" spans="1:7" ht="15.75" hidden="1" thickBot="1" x14ac:dyDescent="0.3">
      <c r="A2300" s="42" t="str">
        <f t="shared" si="114"/>
        <v>nicht anzeigen</v>
      </c>
      <c r="B2300" s="46" t="str">
        <f>IF(OR(B2286=Listen!$I$5,B2286=Listen!$I$3), Listen!$I$5, IF(OR(B2286=Listen!$I$6, B2286=Listen!$I$4), Listen!$I$6, Listen!$I$7))</f>
        <v>nicht anzeigen</v>
      </c>
      <c r="C2300" s="9"/>
      <c r="D2300" s="28" t="s">
        <v>36</v>
      </c>
      <c r="E2300" s="17" t="s">
        <v>39</v>
      </c>
      <c r="F2300" s="137" t="s">
        <v>621</v>
      </c>
    </row>
    <row r="2301" spans="1:7" ht="51.75" hidden="1" thickBot="1" x14ac:dyDescent="0.3">
      <c r="A2301" s="42" t="str">
        <f t="shared" si="114"/>
        <v>nicht anzeigen</v>
      </c>
      <c r="B2301" s="43" t="str">
        <f>B2284</f>
        <v>nicht anzeigen</v>
      </c>
      <c r="C2301" s="9"/>
      <c r="D2301" s="22" t="s">
        <v>622</v>
      </c>
      <c r="E2301" s="6"/>
      <c r="F2301" s="10"/>
    </row>
    <row r="2302" spans="1:7" ht="15.75" hidden="1" thickBot="1" x14ac:dyDescent="0.3">
      <c r="A2302" s="113" t="str">
        <f t="shared" si="114"/>
        <v>nicht anzeigen</v>
      </c>
      <c r="B2302" s="114" t="str">
        <f>B2284</f>
        <v>nicht anzeigen</v>
      </c>
      <c r="C2302" s="115"/>
      <c r="D2302" s="30"/>
      <c r="E2302" s="30"/>
      <c r="F2302" s="30"/>
      <c r="G2302" s="30"/>
    </row>
    <row r="2303" spans="1:7" ht="16.5" hidden="1" thickBot="1" x14ac:dyDescent="0.3">
      <c r="A2303" s="42" t="str">
        <f t="shared" si="114"/>
        <v>nicht anzeigen</v>
      </c>
      <c r="B2303" s="56" t="str">
        <f>IF(B2304&lt;&gt;B2306, IF(AND(B2304&lt;&gt;Listen!I2287,B2306&lt;&gt;Listen!$I$7), CONCATENATE(B2304, "; ", B2306), IF(B2304=Listen!$I$7, B2306, B2304)), B2304)</f>
        <v>nicht anzeigen</v>
      </c>
      <c r="C2303" s="58" t="str">
        <f>CONCATENATE(C2282,".",2)</f>
        <v>62.2</v>
      </c>
      <c r="D2303" s="58"/>
      <c r="E2303" s="18" t="s">
        <v>605</v>
      </c>
      <c r="F2303" s="36"/>
    </row>
    <row r="2304" spans="1:7" ht="15.75" hidden="1" thickBot="1" x14ac:dyDescent="0.3">
      <c r="A2304" s="42" t="str">
        <f t="shared" si="114"/>
        <v>nicht anzeigen</v>
      </c>
      <c r="B2304" s="54" t="s">
        <v>215</v>
      </c>
      <c r="C2304" s="58" t="str">
        <f>CONCATENATE(C2282,".",2,".",1)</f>
        <v>62.2.1</v>
      </c>
      <c r="D2304" s="58"/>
      <c r="E2304" s="15" t="s">
        <v>606</v>
      </c>
      <c r="F2304" s="136" t="s">
        <v>44</v>
      </c>
    </row>
    <row r="2305" spans="1:7" ht="15.75" hidden="1" thickBot="1" x14ac:dyDescent="0.3">
      <c r="A2305" s="42" t="str">
        <f t="shared" si="114"/>
        <v>nicht anzeigen</v>
      </c>
      <c r="B2305" s="51" t="str">
        <f>B2304</f>
        <v>nicht anzeigen</v>
      </c>
      <c r="C2305" s="58" t="str">
        <f>CONCATENATE(C2282,".",2,".",2)</f>
        <v>62.2.2</v>
      </c>
      <c r="D2305" s="58"/>
      <c r="E2305" s="15" t="s">
        <v>607</v>
      </c>
      <c r="F2305" s="136" t="s">
        <v>44</v>
      </c>
    </row>
    <row r="2306" spans="1:7" ht="15.75" hidden="1" thickBot="1" x14ac:dyDescent="0.3">
      <c r="A2306" s="42" t="str">
        <f t="shared" si="114"/>
        <v>nicht anzeigen</v>
      </c>
      <c r="B2306" s="55" t="str">
        <f>IF(ISERROR(FIND(Listen!$I$2,A2282)),Listen!$I$7,IF(ISERROR(FIND(Listen!$I$2,B2304)),Listen!$I$2,Listen!$I$7))</f>
        <v>nicht anzeigen</v>
      </c>
      <c r="C2306" s="58" t="str">
        <f>CONCATENATE(C2282,".",2,".",3)</f>
        <v>62.2.3</v>
      </c>
      <c r="D2306" s="58"/>
      <c r="E2306" s="15" t="s">
        <v>612</v>
      </c>
      <c r="F2306" s="136" t="s">
        <v>44</v>
      </c>
    </row>
    <row r="2307" spans="1:7" ht="51.75" hidden="1" thickBot="1" x14ac:dyDescent="0.3">
      <c r="A2307" s="42" t="str">
        <f t="shared" si="114"/>
        <v>nicht anzeigen</v>
      </c>
      <c r="B2307" s="47" t="str">
        <f>B2303</f>
        <v>nicht anzeigen</v>
      </c>
      <c r="C2307" s="9"/>
      <c r="D2307" s="23" t="s">
        <v>316</v>
      </c>
      <c r="E2307" s="7"/>
    </row>
    <row r="2308" spans="1:7" ht="15.75" hidden="1" thickBot="1" x14ac:dyDescent="0.3">
      <c r="A2308" s="113" t="str">
        <f t="shared" si="114"/>
        <v>nicht anzeigen</v>
      </c>
      <c r="B2308" s="123" t="str">
        <f>B2303</f>
        <v>nicht anzeigen</v>
      </c>
      <c r="C2308" s="115"/>
      <c r="D2308" s="30"/>
      <c r="E2308" s="124"/>
      <c r="F2308" s="30"/>
      <c r="G2308" s="30"/>
    </row>
    <row r="2309" spans="1:7" ht="80.25" hidden="1" thickBot="1" x14ac:dyDescent="0.3">
      <c r="A2309" s="42" t="str">
        <f>A2308</f>
        <v>nicht anzeigen</v>
      </c>
      <c r="B2309" s="49" t="s">
        <v>215</v>
      </c>
      <c r="C2309" s="58" t="str">
        <f>CONCATENATE(C2282,".",3,)</f>
        <v>62.3</v>
      </c>
      <c r="D2309" s="58"/>
      <c r="E2309" s="122" t="s">
        <v>688</v>
      </c>
      <c r="F2309" s="73"/>
      <c r="G2309" s="14" t="str">
        <f>CONCATENATE(COUNTIF(G2311:G2320,Listen!$C$3)+COUNTIF(G2311:G2320,Listen!$C$4)+COUNTIF(G2311:G2320,Listen!$C$5)," bewertete Maßnahmen")</f>
        <v>0 bewertete Maßnahmen</v>
      </c>
    </row>
    <row r="2310" spans="1:7" ht="28.5" hidden="1" thickBot="1" x14ac:dyDescent="0.3">
      <c r="A2310" s="42" t="str">
        <f t="shared" si="114"/>
        <v>nicht anzeigen</v>
      </c>
      <c r="B2310" s="45" t="str">
        <f t="shared" si="114"/>
        <v>nicht anzeigen</v>
      </c>
      <c r="C2310" s="9"/>
      <c r="D2310" s="58"/>
      <c r="E2310" s="25" t="s">
        <v>55</v>
      </c>
      <c r="F2310" s="25" t="s">
        <v>528</v>
      </c>
      <c r="G2310" s="118" t="s">
        <v>609</v>
      </c>
    </row>
    <row r="2311" spans="1:7" ht="24.75" hidden="1" thickBot="1" x14ac:dyDescent="0.3">
      <c r="A2311" s="42" t="str">
        <f>A2310</f>
        <v>nicht anzeigen</v>
      </c>
      <c r="B2311" s="45" t="str">
        <f>B2310</f>
        <v>nicht anzeigen</v>
      </c>
      <c r="C2311" s="111"/>
      <c r="D2311" s="121" t="s">
        <v>594</v>
      </c>
      <c r="E2311" s="7" t="s">
        <v>604</v>
      </c>
      <c r="F2311" s="135" t="s">
        <v>44</v>
      </c>
      <c r="G2311" s="135" t="s">
        <v>44</v>
      </c>
    </row>
    <row r="2312" spans="1:7" ht="24.75" hidden="1" thickBot="1" x14ac:dyDescent="0.3">
      <c r="A2312" s="42" t="str">
        <f t="shared" ref="A2312:B2321" si="115">A2311</f>
        <v>nicht anzeigen</v>
      </c>
      <c r="B2312" s="45" t="str">
        <f t="shared" si="115"/>
        <v>nicht anzeigen</v>
      </c>
      <c r="C2312" s="111"/>
      <c r="D2312" s="121" t="s">
        <v>594</v>
      </c>
      <c r="E2312" s="7" t="s">
        <v>603</v>
      </c>
      <c r="F2312" s="135"/>
      <c r="G2312" s="135"/>
    </row>
    <row r="2313" spans="1:7" ht="15.75" hidden="1" thickBot="1" x14ac:dyDescent="0.3">
      <c r="A2313" s="42" t="str">
        <f t="shared" si="115"/>
        <v>nicht anzeigen</v>
      </c>
      <c r="B2313" s="45" t="str">
        <f t="shared" si="115"/>
        <v>nicht anzeigen</v>
      </c>
      <c r="C2313" s="8"/>
      <c r="D2313" s="58"/>
      <c r="E2313" s="7"/>
      <c r="F2313" s="135"/>
      <c r="G2313" s="135"/>
    </row>
    <row r="2314" spans="1:7" ht="15.75" hidden="1" thickBot="1" x14ac:dyDescent="0.3">
      <c r="A2314" s="42" t="str">
        <f t="shared" si="115"/>
        <v>nicht anzeigen</v>
      </c>
      <c r="B2314" s="45" t="str">
        <f t="shared" si="115"/>
        <v>nicht anzeigen</v>
      </c>
      <c r="C2314" s="8"/>
      <c r="D2314" s="58"/>
      <c r="E2314" s="7"/>
      <c r="F2314" s="135"/>
      <c r="G2314" s="135"/>
    </row>
    <row r="2315" spans="1:7" ht="15.75" hidden="1" thickBot="1" x14ac:dyDescent="0.3">
      <c r="A2315" s="42" t="str">
        <f t="shared" si="115"/>
        <v>nicht anzeigen</v>
      </c>
      <c r="B2315" s="45" t="str">
        <f t="shared" si="115"/>
        <v>nicht anzeigen</v>
      </c>
      <c r="C2315" s="8"/>
      <c r="D2315" s="58"/>
      <c r="E2315" s="7"/>
      <c r="F2315" s="135"/>
      <c r="G2315" s="135"/>
    </row>
    <row r="2316" spans="1:7" ht="15.75" hidden="1" thickBot="1" x14ac:dyDescent="0.3">
      <c r="A2316" s="42" t="str">
        <f t="shared" si="115"/>
        <v>nicht anzeigen</v>
      </c>
      <c r="B2316" s="45" t="str">
        <f t="shared" si="115"/>
        <v>nicht anzeigen</v>
      </c>
      <c r="C2316" s="8"/>
      <c r="D2316" s="58"/>
      <c r="E2316" s="7"/>
      <c r="F2316" s="135"/>
      <c r="G2316" s="135"/>
    </row>
    <row r="2317" spans="1:7" ht="15.75" hidden="1" thickBot="1" x14ac:dyDescent="0.3">
      <c r="A2317" s="42" t="str">
        <f t="shared" si="115"/>
        <v>nicht anzeigen</v>
      </c>
      <c r="B2317" s="45" t="str">
        <f t="shared" si="115"/>
        <v>nicht anzeigen</v>
      </c>
      <c r="C2317" s="8"/>
      <c r="D2317" s="58"/>
      <c r="E2317" s="7"/>
      <c r="F2317" s="135"/>
      <c r="G2317" s="135"/>
    </row>
    <row r="2318" spans="1:7" ht="15.75" hidden="1" thickBot="1" x14ac:dyDescent="0.3">
      <c r="A2318" s="42" t="str">
        <f t="shared" si="115"/>
        <v>nicht anzeigen</v>
      </c>
      <c r="B2318" s="45" t="str">
        <f t="shared" si="115"/>
        <v>nicht anzeigen</v>
      </c>
      <c r="C2318" s="8"/>
      <c r="D2318" s="58"/>
      <c r="E2318" s="7"/>
      <c r="F2318" s="135"/>
      <c r="G2318" s="135"/>
    </row>
    <row r="2319" spans="1:7" ht="15.75" hidden="1" thickBot="1" x14ac:dyDescent="0.3">
      <c r="A2319" s="42" t="str">
        <f t="shared" si="115"/>
        <v>nicht anzeigen</v>
      </c>
      <c r="B2319" s="45" t="str">
        <f t="shared" si="115"/>
        <v>nicht anzeigen</v>
      </c>
      <c r="C2319" s="8"/>
      <c r="D2319" s="58"/>
      <c r="E2319" s="7"/>
      <c r="F2319" s="135"/>
      <c r="G2319" s="135"/>
    </row>
    <row r="2320" spans="1:7" ht="15.75" hidden="1" thickBot="1" x14ac:dyDescent="0.3">
      <c r="A2320" s="42" t="str">
        <f t="shared" si="115"/>
        <v>nicht anzeigen</v>
      </c>
      <c r="B2320" s="45" t="str">
        <f t="shared" si="115"/>
        <v>nicht anzeigen</v>
      </c>
      <c r="C2320" s="8"/>
      <c r="D2320" s="58"/>
      <c r="E2320" s="7"/>
      <c r="F2320" s="135"/>
      <c r="G2320" s="135"/>
    </row>
    <row r="2321" spans="1:7" ht="15.75" hidden="1" thickBot="1" x14ac:dyDescent="0.3">
      <c r="A2321" s="42" t="str">
        <f t="shared" si="115"/>
        <v>nicht anzeigen</v>
      </c>
      <c r="B2321" s="44" t="str">
        <f>A2282</f>
        <v>nicht anzeigen</v>
      </c>
      <c r="C2321" s="9"/>
      <c r="D2321" s="10"/>
      <c r="E2321" s="10"/>
      <c r="F2321" s="10"/>
    </row>
    <row r="2322" spans="1:7" ht="21.75" hidden="1" thickBot="1" x14ac:dyDescent="0.3">
      <c r="A2322" s="50" t="s">
        <v>215</v>
      </c>
      <c r="B2322" s="42" t="str">
        <f>A2322</f>
        <v>nicht anzeigen</v>
      </c>
      <c r="C2322" s="57">
        <v>63</v>
      </c>
      <c r="D2322" s="169" t="s">
        <v>431</v>
      </c>
      <c r="E2322" s="168"/>
      <c r="F2322" s="168"/>
      <c r="G2322" s="89"/>
    </row>
    <row r="2323" spans="1:7" ht="17.25" hidden="1" thickTop="1" thickBot="1" x14ac:dyDescent="0.3">
      <c r="A2323" s="113" t="str">
        <f>A2322</f>
        <v>nicht anzeigen</v>
      </c>
      <c r="B2323" s="42" t="str">
        <f>B2322</f>
        <v>nicht anzeigen</v>
      </c>
      <c r="C2323" s="9"/>
      <c r="D2323" s="11"/>
      <c r="E2323" s="12"/>
      <c r="F2323" s="12"/>
      <c r="G2323" s="19" t="s">
        <v>51</v>
      </c>
    </row>
    <row r="2324" spans="1:7" ht="32.25" hidden="1" thickBot="1" x14ac:dyDescent="0.3">
      <c r="A2324" s="42" t="str">
        <f t="shared" ref="A2324:B2350" si="116">A2323</f>
        <v>nicht anzeigen</v>
      </c>
      <c r="B2324" s="48" t="s">
        <v>215</v>
      </c>
      <c r="C2324" s="58" t="str">
        <f>CONCATENATE(C2322,".",1)</f>
        <v>63.1</v>
      </c>
      <c r="D2324" s="58"/>
      <c r="E2324" s="18" t="s">
        <v>595</v>
      </c>
      <c r="F2324" s="117" t="str">
        <f>CONCATENATE(ROUND(F2337/1680,2)," VBÄ")</f>
        <v>0 VBÄ</v>
      </c>
      <c r="G2324" s="14"/>
    </row>
    <row r="2325" spans="1:7" ht="15.75" hidden="1" thickBot="1" x14ac:dyDescent="0.3">
      <c r="A2325" s="42" t="str">
        <f t="shared" si="116"/>
        <v>nicht anzeigen</v>
      </c>
      <c r="B2325" s="43" t="str">
        <f>IF(E2325="",Listen!$I$7,B2324)</f>
        <v>nicht anzeigen</v>
      </c>
      <c r="C2325" s="8"/>
      <c r="D2325" s="59"/>
      <c r="E2325" s="166" t="s">
        <v>24</v>
      </c>
      <c r="F2325" s="167" t="s">
        <v>596</v>
      </c>
      <c r="G2325" s="32"/>
    </row>
    <row r="2326" spans="1:7" ht="15.75" hidden="1" thickBot="1" x14ac:dyDescent="0.3">
      <c r="A2326" s="113" t="str">
        <f t="shared" si="116"/>
        <v>nicht anzeigen</v>
      </c>
      <c r="B2326" s="114" t="str">
        <f>IF(E2326="",Listen!$I$7,B2325)</f>
        <v>nicht anzeigen</v>
      </c>
      <c r="C2326" s="115"/>
      <c r="D2326" s="134"/>
      <c r="E2326" s="112" t="s">
        <v>598</v>
      </c>
      <c r="F2326" s="117" t="s">
        <v>597</v>
      </c>
      <c r="G2326" s="119"/>
    </row>
    <row r="2327" spans="1:7" ht="15.75" hidden="1" thickBot="1" x14ac:dyDescent="0.3">
      <c r="A2327" s="42" t="str">
        <f t="shared" si="116"/>
        <v>nicht anzeigen</v>
      </c>
      <c r="B2327" s="43" t="s">
        <v>215</v>
      </c>
      <c r="C2327" s="60" t="str">
        <f>CONCATENATE(C2324,".",1)</f>
        <v>63.1.1</v>
      </c>
      <c r="D2327" s="180">
        <v>1</v>
      </c>
      <c r="E2327" s="15" t="s">
        <v>305</v>
      </c>
      <c r="F2327" s="100" t="s">
        <v>620</v>
      </c>
      <c r="G2327" s="120" t="s">
        <v>202</v>
      </c>
    </row>
    <row r="2328" spans="1:7" ht="15.75" hidden="1" thickBot="1" x14ac:dyDescent="0.3">
      <c r="A2328" s="42" t="str">
        <f t="shared" si="116"/>
        <v>nicht anzeigen</v>
      </c>
      <c r="B2328" s="43" t="s">
        <v>215</v>
      </c>
      <c r="C2328" s="60" t="str">
        <f>CONCATENATE(C2324,".",2)</f>
        <v>63.1.2</v>
      </c>
      <c r="D2328" s="180">
        <v>2</v>
      </c>
      <c r="E2328" s="16" t="s">
        <v>27</v>
      </c>
      <c r="F2328" s="100" t="s">
        <v>620</v>
      </c>
      <c r="G2328" s="120" t="s">
        <v>29</v>
      </c>
    </row>
    <row r="2329" spans="1:7" ht="15.75" hidden="1" thickBot="1" x14ac:dyDescent="0.3">
      <c r="A2329" s="42" t="str">
        <f t="shared" si="116"/>
        <v>nicht anzeigen</v>
      </c>
      <c r="B2329" s="43" t="s">
        <v>215</v>
      </c>
      <c r="C2329" s="60" t="str">
        <f>CONCATENATE(C2324,".",3)</f>
        <v>63.1.3</v>
      </c>
      <c r="D2329" s="180">
        <v>3</v>
      </c>
      <c r="E2329" s="15" t="s">
        <v>25</v>
      </c>
      <c r="F2329" s="100" t="s">
        <v>620</v>
      </c>
      <c r="G2329" s="120" t="s">
        <v>29</v>
      </c>
    </row>
    <row r="2330" spans="1:7" ht="15.75" hidden="1" thickBot="1" x14ac:dyDescent="0.3">
      <c r="A2330" s="42" t="str">
        <f t="shared" si="116"/>
        <v>nicht anzeigen</v>
      </c>
      <c r="B2330" s="43" t="s">
        <v>215</v>
      </c>
      <c r="C2330" s="60" t="str">
        <f>CONCATENATE(C2324,".",4)</f>
        <v>63.1.4</v>
      </c>
      <c r="D2330" s="180">
        <v>4</v>
      </c>
      <c r="E2330" s="15" t="s">
        <v>26</v>
      </c>
      <c r="F2330" s="100" t="s">
        <v>620</v>
      </c>
      <c r="G2330" s="120" t="s">
        <v>29</v>
      </c>
    </row>
    <row r="2331" spans="1:7" ht="15.75" hidden="1" thickBot="1" x14ac:dyDescent="0.3">
      <c r="A2331" s="42" t="str">
        <f t="shared" si="116"/>
        <v>nicht anzeigen</v>
      </c>
      <c r="B2331" s="43" t="s">
        <v>215</v>
      </c>
      <c r="C2331" s="60" t="str">
        <f>CONCATENATE(C2324,".",5)</f>
        <v>63.1.5</v>
      </c>
      <c r="D2331" s="180">
        <v>5</v>
      </c>
      <c r="E2331" s="15"/>
      <c r="F2331" s="100" t="s">
        <v>620</v>
      </c>
      <c r="G2331" s="120"/>
    </row>
    <row r="2332" spans="1:7" ht="15.75" hidden="1" thickBot="1" x14ac:dyDescent="0.3">
      <c r="A2332" s="42" t="str">
        <f t="shared" si="116"/>
        <v>nicht anzeigen</v>
      </c>
      <c r="B2332" s="43" t="s">
        <v>215</v>
      </c>
      <c r="C2332" s="60" t="str">
        <f>CONCATENATE(C2324,".",6)</f>
        <v>63.1.6</v>
      </c>
      <c r="D2332" s="180">
        <v>6</v>
      </c>
      <c r="E2332" s="15"/>
      <c r="F2332" s="100" t="s">
        <v>620</v>
      </c>
      <c r="G2332" s="120"/>
    </row>
    <row r="2333" spans="1:7" ht="15.75" hidden="1" thickBot="1" x14ac:dyDescent="0.3">
      <c r="A2333" s="42" t="str">
        <f t="shared" si="116"/>
        <v>nicht anzeigen</v>
      </c>
      <c r="B2333" s="43" t="s">
        <v>215</v>
      </c>
      <c r="C2333" s="60" t="str">
        <f>CONCATENATE(C2324,".",7)</f>
        <v>63.1.7</v>
      </c>
      <c r="D2333" s="180">
        <v>7</v>
      </c>
      <c r="E2333" s="15"/>
      <c r="F2333" s="100" t="s">
        <v>620</v>
      </c>
      <c r="G2333" s="120"/>
    </row>
    <row r="2334" spans="1:7" ht="15.75" hidden="1" thickBot="1" x14ac:dyDescent="0.3">
      <c r="A2334" s="42" t="str">
        <f t="shared" si="116"/>
        <v>nicht anzeigen</v>
      </c>
      <c r="B2334" s="43" t="s">
        <v>215</v>
      </c>
      <c r="C2334" s="60" t="str">
        <f>CONCATENATE(C2324,".",8)</f>
        <v>63.1.8</v>
      </c>
      <c r="D2334" s="180">
        <v>8</v>
      </c>
      <c r="E2334" s="15"/>
      <c r="F2334" s="100" t="s">
        <v>620</v>
      </c>
      <c r="G2334" s="120"/>
    </row>
    <row r="2335" spans="1:7" ht="15.75" hidden="1" thickBot="1" x14ac:dyDescent="0.3">
      <c r="A2335" s="42" t="str">
        <f>A2334</f>
        <v>nicht anzeigen</v>
      </c>
      <c r="B2335" s="43" t="s">
        <v>215</v>
      </c>
      <c r="C2335" s="60" t="str">
        <f>CONCATENATE(C2324,".",9)</f>
        <v>63.1.9</v>
      </c>
      <c r="D2335" s="180">
        <v>9</v>
      </c>
      <c r="E2335" s="15"/>
      <c r="F2335" s="100" t="s">
        <v>620</v>
      </c>
      <c r="G2335" s="120"/>
    </row>
    <row r="2336" spans="1:7" ht="15.75" hidden="1" thickBot="1" x14ac:dyDescent="0.3">
      <c r="A2336" s="42" t="str">
        <f t="shared" si="116"/>
        <v>nicht anzeigen</v>
      </c>
      <c r="B2336" s="43" t="s">
        <v>215</v>
      </c>
      <c r="C2336" s="60" t="str">
        <f>CONCATENATE(C2324,".",10)</f>
        <v>63.1.10</v>
      </c>
      <c r="D2336" s="180">
        <v>10</v>
      </c>
      <c r="E2336" s="33"/>
      <c r="F2336" s="100" t="s">
        <v>620</v>
      </c>
      <c r="G2336" s="120"/>
    </row>
    <row r="2337" spans="1:7" ht="15.75" hidden="1" thickBot="1" x14ac:dyDescent="0.3">
      <c r="A2337" s="113" t="str">
        <f t="shared" si="116"/>
        <v>nicht anzeigen</v>
      </c>
      <c r="B2337" s="114" t="str">
        <f>B2324</f>
        <v>nicht anzeigen</v>
      </c>
      <c r="C2337" s="115"/>
      <c r="D2337" s="29"/>
      <c r="E2337" s="125" t="s">
        <v>523</v>
      </c>
      <c r="F2337" s="126">
        <f>SUM(F2327:F2336)</f>
        <v>0</v>
      </c>
      <c r="G2337" s="30"/>
    </row>
    <row r="2338" spans="1:7" ht="15.75" hidden="1" thickBot="1" x14ac:dyDescent="0.3">
      <c r="A2338" s="42" t="str">
        <f t="shared" si="116"/>
        <v>nicht anzeigen</v>
      </c>
      <c r="B2338" s="46" t="str">
        <f>IF(OR(B2324=Listen!$I$5,B2324=Listen!$I$3), Listen!$I$5, IF(OR(B2324=Listen!$I$6, B2324=Listen!$I$4), Listen!$I$6, Listen!$I$7))</f>
        <v>nicht anzeigen</v>
      </c>
      <c r="C2338" s="9"/>
      <c r="D2338" s="30"/>
      <c r="E2338" s="164" t="s">
        <v>35</v>
      </c>
      <c r="F2338" s="165" t="s">
        <v>49</v>
      </c>
    </row>
    <row r="2339" spans="1:7" ht="15.75" hidden="1" thickBot="1" x14ac:dyDescent="0.3">
      <c r="A2339" s="42" t="str">
        <f t="shared" si="116"/>
        <v>nicht anzeigen</v>
      </c>
      <c r="B2339" s="46" t="str">
        <f>IF(OR(B2325=Listen!$I$5,B2325=Listen!$I$3), Listen!$I$5, IF(OR(B2325=Listen!$I$6, B2325=Listen!$I$4), Listen!$I$6, Listen!$I$7))</f>
        <v>nicht anzeigen</v>
      </c>
      <c r="C2339" s="9"/>
      <c r="D2339" s="28" t="s">
        <v>36</v>
      </c>
      <c r="E2339" s="20" t="s">
        <v>38</v>
      </c>
      <c r="F2339" s="137" t="s">
        <v>621</v>
      </c>
    </row>
    <row r="2340" spans="1:7" ht="15.75" hidden="1" thickBot="1" x14ac:dyDescent="0.3">
      <c r="A2340" s="42" t="str">
        <f t="shared" si="116"/>
        <v>nicht anzeigen</v>
      </c>
      <c r="B2340" s="46" t="str">
        <f>IF(OR(B2326=Listen!$I$5,B2326=Listen!$I$3), Listen!$I$5, IF(OR(B2326=Listen!$I$6, B2326=Listen!$I$4), Listen!$I$6, Listen!$I$7))</f>
        <v>nicht anzeigen</v>
      </c>
      <c r="C2340" s="9"/>
      <c r="D2340" s="28" t="s">
        <v>36</v>
      </c>
      <c r="E2340" s="17" t="s">
        <v>39</v>
      </c>
      <c r="F2340" s="137" t="s">
        <v>621</v>
      </c>
    </row>
    <row r="2341" spans="1:7" ht="51.75" hidden="1" thickBot="1" x14ac:dyDescent="0.3">
      <c r="A2341" s="42" t="str">
        <f t="shared" si="116"/>
        <v>nicht anzeigen</v>
      </c>
      <c r="B2341" s="43" t="str">
        <f>B2324</f>
        <v>nicht anzeigen</v>
      </c>
      <c r="C2341" s="9"/>
      <c r="D2341" s="22" t="s">
        <v>622</v>
      </c>
      <c r="E2341" s="6"/>
      <c r="F2341" s="10"/>
    </row>
    <row r="2342" spans="1:7" ht="15.75" hidden="1" thickBot="1" x14ac:dyDescent="0.3">
      <c r="A2342" s="113" t="str">
        <f t="shared" si="116"/>
        <v>nicht anzeigen</v>
      </c>
      <c r="B2342" s="114" t="str">
        <f>B2324</f>
        <v>nicht anzeigen</v>
      </c>
      <c r="C2342" s="115"/>
      <c r="D2342" s="30"/>
      <c r="E2342" s="30"/>
      <c r="F2342" s="30"/>
      <c r="G2342" s="30"/>
    </row>
    <row r="2343" spans="1:7" ht="16.5" hidden="1" thickBot="1" x14ac:dyDescent="0.3">
      <c r="A2343" s="42" t="str">
        <f t="shared" si="116"/>
        <v>nicht anzeigen</v>
      </c>
      <c r="B2343" s="56" t="str">
        <f>IF(B2344&lt;&gt;B2346, IF(AND(B2344&lt;&gt;Listen!I2327,B2346&lt;&gt;Listen!$I$7), CONCATENATE(B2344, "; ", B2346), IF(B2344=Listen!$I$7, B2346, B2344)), B2344)</f>
        <v>nicht anzeigen</v>
      </c>
      <c r="C2343" s="58" t="str">
        <f>CONCATENATE(C2322,".",2)</f>
        <v>63.2</v>
      </c>
      <c r="D2343" s="58"/>
      <c r="E2343" s="18" t="s">
        <v>605</v>
      </c>
      <c r="F2343" s="36"/>
    </row>
    <row r="2344" spans="1:7" ht="15.75" hidden="1" thickBot="1" x14ac:dyDescent="0.3">
      <c r="A2344" s="42" t="str">
        <f t="shared" si="116"/>
        <v>nicht anzeigen</v>
      </c>
      <c r="B2344" s="54" t="s">
        <v>215</v>
      </c>
      <c r="C2344" s="58" t="str">
        <f>CONCATENATE(C2322,".",2,".",1)</f>
        <v>63.2.1</v>
      </c>
      <c r="D2344" s="58"/>
      <c r="E2344" s="15" t="s">
        <v>606</v>
      </c>
      <c r="F2344" s="136" t="s">
        <v>44</v>
      </c>
    </row>
    <row r="2345" spans="1:7" ht="15.75" hidden="1" thickBot="1" x14ac:dyDescent="0.3">
      <c r="A2345" s="42" t="str">
        <f t="shared" si="116"/>
        <v>nicht anzeigen</v>
      </c>
      <c r="B2345" s="51" t="str">
        <f>B2344</f>
        <v>nicht anzeigen</v>
      </c>
      <c r="C2345" s="58" t="str">
        <f>CONCATENATE(C2322,".",2,".",2)</f>
        <v>63.2.2</v>
      </c>
      <c r="D2345" s="58"/>
      <c r="E2345" s="15" t="s">
        <v>607</v>
      </c>
      <c r="F2345" s="136" t="s">
        <v>44</v>
      </c>
    </row>
    <row r="2346" spans="1:7" ht="15.75" hidden="1" thickBot="1" x14ac:dyDescent="0.3">
      <c r="A2346" s="42" t="str">
        <f t="shared" si="116"/>
        <v>nicht anzeigen</v>
      </c>
      <c r="B2346" s="55" t="str">
        <f>IF(ISERROR(FIND(Listen!$I$2,A2322)),Listen!$I$7,IF(ISERROR(FIND(Listen!$I$2,B2344)),Listen!$I$2,Listen!$I$7))</f>
        <v>nicht anzeigen</v>
      </c>
      <c r="C2346" s="58" t="str">
        <f>CONCATENATE(C2322,".",2,".",3)</f>
        <v>63.2.3</v>
      </c>
      <c r="D2346" s="58"/>
      <c r="E2346" s="15" t="s">
        <v>612</v>
      </c>
      <c r="F2346" s="136" t="s">
        <v>44</v>
      </c>
    </row>
    <row r="2347" spans="1:7" ht="51.75" hidden="1" thickBot="1" x14ac:dyDescent="0.3">
      <c r="A2347" s="42" t="str">
        <f t="shared" si="116"/>
        <v>nicht anzeigen</v>
      </c>
      <c r="B2347" s="47" t="str">
        <f>B2343</f>
        <v>nicht anzeigen</v>
      </c>
      <c r="C2347" s="9"/>
      <c r="D2347" s="23" t="s">
        <v>316</v>
      </c>
      <c r="E2347" s="7"/>
    </row>
    <row r="2348" spans="1:7" ht="15.75" hidden="1" thickBot="1" x14ac:dyDescent="0.3">
      <c r="A2348" s="113" t="str">
        <f t="shared" si="116"/>
        <v>nicht anzeigen</v>
      </c>
      <c r="B2348" s="123" t="str">
        <f>B2343</f>
        <v>nicht anzeigen</v>
      </c>
      <c r="C2348" s="115"/>
      <c r="D2348" s="30"/>
      <c r="E2348" s="124"/>
      <c r="F2348" s="30"/>
      <c r="G2348" s="30"/>
    </row>
    <row r="2349" spans="1:7" ht="80.25" hidden="1" thickBot="1" x14ac:dyDescent="0.3">
      <c r="A2349" s="42" t="str">
        <f>A2348</f>
        <v>nicht anzeigen</v>
      </c>
      <c r="B2349" s="49" t="s">
        <v>215</v>
      </c>
      <c r="C2349" s="58" t="str">
        <f>CONCATENATE(C2322,".",3,)</f>
        <v>63.3</v>
      </c>
      <c r="D2349" s="58"/>
      <c r="E2349" s="122" t="s">
        <v>688</v>
      </c>
      <c r="F2349" s="73"/>
      <c r="G2349" s="14" t="str">
        <f>CONCATENATE(COUNTIF(G2351:G2360,Listen!$C$3)+COUNTIF(G2351:G2360,Listen!$C$4)+COUNTIF(G2351:G2360,Listen!$C$5)," bewertete Maßnahmen")</f>
        <v>0 bewertete Maßnahmen</v>
      </c>
    </row>
    <row r="2350" spans="1:7" ht="28.5" hidden="1" thickBot="1" x14ac:dyDescent="0.3">
      <c r="A2350" s="42" t="str">
        <f t="shared" si="116"/>
        <v>nicht anzeigen</v>
      </c>
      <c r="B2350" s="45" t="str">
        <f t="shared" si="116"/>
        <v>nicht anzeigen</v>
      </c>
      <c r="C2350" s="9"/>
      <c r="D2350" s="58"/>
      <c r="E2350" s="25" t="s">
        <v>55</v>
      </c>
      <c r="F2350" s="25" t="s">
        <v>528</v>
      </c>
      <c r="G2350" s="118" t="s">
        <v>609</v>
      </c>
    </row>
    <row r="2351" spans="1:7" ht="24.75" hidden="1" thickBot="1" x14ac:dyDescent="0.3">
      <c r="A2351" s="42" t="str">
        <f>A2350</f>
        <v>nicht anzeigen</v>
      </c>
      <c r="B2351" s="45" t="str">
        <f>B2350</f>
        <v>nicht anzeigen</v>
      </c>
      <c r="C2351" s="111"/>
      <c r="D2351" s="121" t="s">
        <v>594</v>
      </c>
      <c r="E2351" s="7" t="s">
        <v>604</v>
      </c>
      <c r="F2351" s="135" t="s">
        <v>44</v>
      </c>
      <c r="G2351" s="135" t="s">
        <v>44</v>
      </c>
    </row>
    <row r="2352" spans="1:7" ht="24.75" hidden="1" thickBot="1" x14ac:dyDescent="0.3">
      <c r="A2352" s="42" t="str">
        <f t="shared" ref="A2352:B2361" si="117">A2351</f>
        <v>nicht anzeigen</v>
      </c>
      <c r="B2352" s="45" t="str">
        <f t="shared" si="117"/>
        <v>nicht anzeigen</v>
      </c>
      <c r="C2352" s="111"/>
      <c r="D2352" s="121" t="s">
        <v>594</v>
      </c>
      <c r="E2352" s="7" t="s">
        <v>603</v>
      </c>
      <c r="F2352" s="135"/>
      <c r="G2352" s="135"/>
    </row>
    <row r="2353" spans="1:7" ht="15.75" hidden="1" thickBot="1" x14ac:dyDescent="0.3">
      <c r="A2353" s="42" t="str">
        <f t="shared" si="117"/>
        <v>nicht anzeigen</v>
      </c>
      <c r="B2353" s="45" t="str">
        <f t="shared" si="117"/>
        <v>nicht anzeigen</v>
      </c>
      <c r="C2353" s="8"/>
      <c r="D2353" s="58"/>
      <c r="E2353" s="7"/>
      <c r="F2353" s="135"/>
      <c r="G2353" s="135"/>
    </row>
    <row r="2354" spans="1:7" ht="15.75" hidden="1" thickBot="1" x14ac:dyDescent="0.3">
      <c r="A2354" s="42" t="str">
        <f t="shared" si="117"/>
        <v>nicht anzeigen</v>
      </c>
      <c r="B2354" s="45" t="str">
        <f t="shared" si="117"/>
        <v>nicht anzeigen</v>
      </c>
      <c r="C2354" s="8"/>
      <c r="D2354" s="58"/>
      <c r="E2354" s="7"/>
      <c r="F2354" s="135"/>
      <c r="G2354" s="135"/>
    </row>
    <row r="2355" spans="1:7" ht="15.75" hidden="1" thickBot="1" x14ac:dyDescent="0.3">
      <c r="A2355" s="42" t="str">
        <f t="shared" si="117"/>
        <v>nicht anzeigen</v>
      </c>
      <c r="B2355" s="45" t="str">
        <f t="shared" si="117"/>
        <v>nicht anzeigen</v>
      </c>
      <c r="C2355" s="8"/>
      <c r="D2355" s="58"/>
      <c r="E2355" s="7"/>
      <c r="F2355" s="135"/>
      <c r="G2355" s="135"/>
    </row>
    <row r="2356" spans="1:7" ht="15.75" hidden="1" thickBot="1" x14ac:dyDescent="0.3">
      <c r="A2356" s="42" t="str">
        <f t="shared" si="117"/>
        <v>nicht anzeigen</v>
      </c>
      <c r="B2356" s="45" t="str">
        <f t="shared" si="117"/>
        <v>nicht anzeigen</v>
      </c>
      <c r="C2356" s="8"/>
      <c r="D2356" s="58"/>
      <c r="E2356" s="7"/>
      <c r="F2356" s="135"/>
      <c r="G2356" s="135"/>
    </row>
    <row r="2357" spans="1:7" ht="15.75" hidden="1" thickBot="1" x14ac:dyDescent="0.3">
      <c r="A2357" s="42" t="str">
        <f t="shared" si="117"/>
        <v>nicht anzeigen</v>
      </c>
      <c r="B2357" s="45" t="str">
        <f t="shared" si="117"/>
        <v>nicht anzeigen</v>
      </c>
      <c r="C2357" s="8"/>
      <c r="D2357" s="58"/>
      <c r="E2357" s="7"/>
      <c r="F2357" s="135"/>
      <c r="G2357" s="135"/>
    </row>
    <row r="2358" spans="1:7" ht="15.75" hidden="1" thickBot="1" x14ac:dyDescent="0.3">
      <c r="A2358" s="42" t="str">
        <f t="shared" si="117"/>
        <v>nicht anzeigen</v>
      </c>
      <c r="B2358" s="45" t="str">
        <f t="shared" si="117"/>
        <v>nicht anzeigen</v>
      </c>
      <c r="C2358" s="8"/>
      <c r="D2358" s="58"/>
      <c r="E2358" s="7"/>
      <c r="F2358" s="135"/>
      <c r="G2358" s="135"/>
    </row>
    <row r="2359" spans="1:7" ht="15.75" hidden="1" thickBot="1" x14ac:dyDescent="0.3">
      <c r="A2359" s="42" t="str">
        <f t="shared" si="117"/>
        <v>nicht anzeigen</v>
      </c>
      <c r="B2359" s="45" t="str">
        <f t="shared" si="117"/>
        <v>nicht anzeigen</v>
      </c>
      <c r="C2359" s="8"/>
      <c r="D2359" s="58"/>
      <c r="E2359" s="7"/>
      <c r="F2359" s="135"/>
      <c r="G2359" s="135"/>
    </row>
    <row r="2360" spans="1:7" ht="15.75" hidden="1" thickBot="1" x14ac:dyDescent="0.3">
      <c r="A2360" s="42" t="str">
        <f t="shared" si="117"/>
        <v>nicht anzeigen</v>
      </c>
      <c r="B2360" s="45" t="str">
        <f t="shared" si="117"/>
        <v>nicht anzeigen</v>
      </c>
      <c r="C2360" s="8"/>
      <c r="D2360" s="58"/>
      <c r="E2360" s="7"/>
      <c r="F2360" s="135"/>
      <c r="G2360" s="135"/>
    </row>
    <row r="2361" spans="1:7" ht="15.75" hidden="1" thickBot="1" x14ac:dyDescent="0.3">
      <c r="A2361" s="42" t="str">
        <f t="shared" si="117"/>
        <v>nicht anzeigen</v>
      </c>
      <c r="B2361" s="44" t="str">
        <f>A2322</f>
        <v>nicht anzeigen</v>
      </c>
      <c r="C2361" s="9"/>
      <c r="D2361" s="10"/>
      <c r="E2361" s="10"/>
      <c r="F2361" s="10"/>
    </row>
    <row r="2362" spans="1:7" ht="21.75" hidden="1" thickBot="1" x14ac:dyDescent="0.3">
      <c r="A2362" s="50" t="s">
        <v>215</v>
      </c>
      <c r="B2362" s="42" t="str">
        <f>A2362</f>
        <v>nicht anzeigen</v>
      </c>
      <c r="C2362" s="57">
        <v>64</v>
      </c>
      <c r="D2362" s="169" t="s">
        <v>430</v>
      </c>
      <c r="E2362" s="168"/>
      <c r="F2362" s="168"/>
      <c r="G2362" s="89"/>
    </row>
    <row r="2363" spans="1:7" ht="17.25" hidden="1" thickTop="1" thickBot="1" x14ac:dyDescent="0.3">
      <c r="A2363" s="113" t="str">
        <f>A2362</f>
        <v>nicht anzeigen</v>
      </c>
      <c r="B2363" s="42" t="str">
        <f>B2362</f>
        <v>nicht anzeigen</v>
      </c>
      <c r="C2363" s="9"/>
      <c r="D2363" s="11"/>
      <c r="E2363" s="12"/>
      <c r="F2363" s="12"/>
      <c r="G2363" s="19" t="s">
        <v>51</v>
      </c>
    </row>
    <row r="2364" spans="1:7" ht="32.25" hidden="1" thickBot="1" x14ac:dyDescent="0.3">
      <c r="A2364" s="42" t="str">
        <f t="shared" ref="A2364:B2390" si="118">A2363</f>
        <v>nicht anzeigen</v>
      </c>
      <c r="B2364" s="48" t="s">
        <v>215</v>
      </c>
      <c r="C2364" s="58" t="str">
        <f>CONCATENATE(C2362,".",1)</f>
        <v>64.1</v>
      </c>
      <c r="D2364" s="58"/>
      <c r="E2364" s="18" t="s">
        <v>595</v>
      </c>
      <c r="F2364" s="117" t="str">
        <f>CONCATENATE(ROUND(F2377/1680,2)," VBÄ")</f>
        <v>0 VBÄ</v>
      </c>
      <c r="G2364" s="14"/>
    </row>
    <row r="2365" spans="1:7" ht="15.75" hidden="1" thickBot="1" x14ac:dyDescent="0.3">
      <c r="A2365" s="42" t="str">
        <f t="shared" si="118"/>
        <v>nicht anzeigen</v>
      </c>
      <c r="B2365" s="43" t="str">
        <f>IF(E2365="",Listen!$I$7,B2364)</f>
        <v>nicht anzeigen</v>
      </c>
      <c r="C2365" s="8"/>
      <c r="D2365" s="59"/>
      <c r="E2365" s="166" t="s">
        <v>24</v>
      </c>
      <c r="F2365" s="167" t="s">
        <v>596</v>
      </c>
      <c r="G2365" s="32"/>
    </row>
    <row r="2366" spans="1:7" ht="15.75" hidden="1" thickBot="1" x14ac:dyDescent="0.3">
      <c r="A2366" s="113" t="str">
        <f t="shared" si="118"/>
        <v>nicht anzeigen</v>
      </c>
      <c r="B2366" s="114" t="str">
        <f>IF(E2366="",Listen!$I$7,B2365)</f>
        <v>nicht anzeigen</v>
      </c>
      <c r="C2366" s="115"/>
      <c r="D2366" s="134"/>
      <c r="E2366" s="112" t="s">
        <v>598</v>
      </c>
      <c r="F2366" s="117" t="s">
        <v>597</v>
      </c>
      <c r="G2366" s="119"/>
    </row>
    <row r="2367" spans="1:7" ht="15.75" hidden="1" thickBot="1" x14ac:dyDescent="0.3">
      <c r="A2367" s="42" t="str">
        <f t="shared" si="118"/>
        <v>nicht anzeigen</v>
      </c>
      <c r="B2367" s="43" t="s">
        <v>215</v>
      </c>
      <c r="C2367" s="60" t="str">
        <f>CONCATENATE(C2364,".",1)</f>
        <v>64.1.1</v>
      </c>
      <c r="D2367" s="180">
        <v>1</v>
      </c>
      <c r="E2367" s="15" t="s">
        <v>305</v>
      </c>
      <c r="F2367" s="100" t="s">
        <v>620</v>
      </c>
      <c r="G2367" s="120" t="s">
        <v>202</v>
      </c>
    </row>
    <row r="2368" spans="1:7" ht="15.75" hidden="1" thickBot="1" x14ac:dyDescent="0.3">
      <c r="A2368" s="42" t="str">
        <f t="shared" si="118"/>
        <v>nicht anzeigen</v>
      </c>
      <c r="B2368" s="43" t="s">
        <v>215</v>
      </c>
      <c r="C2368" s="60" t="str">
        <f>CONCATENATE(C2364,".",2)</f>
        <v>64.1.2</v>
      </c>
      <c r="D2368" s="180">
        <v>2</v>
      </c>
      <c r="E2368" s="16" t="s">
        <v>27</v>
      </c>
      <c r="F2368" s="100" t="s">
        <v>620</v>
      </c>
      <c r="G2368" s="120" t="s">
        <v>29</v>
      </c>
    </row>
    <row r="2369" spans="1:7" ht="15.75" hidden="1" thickBot="1" x14ac:dyDescent="0.3">
      <c r="A2369" s="42" t="str">
        <f t="shared" si="118"/>
        <v>nicht anzeigen</v>
      </c>
      <c r="B2369" s="43" t="s">
        <v>215</v>
      </c>
      <c r="C2369" s="60" t="str">
        <f>CONCATENATE(C2364,".",3)</f>
        <v>64.1.3</v>
      </c>
      <c r="D2369" s="180">
        <v>3</v>
      </c>
      <c r="E2369" s="15" t="s">
        <v>25</v>
      </c>
      <c r="F2369" s="100" t="s">
        <v>620</v>
      </c>
      <c r="G2369" s="120" t="s">
        <v>29</v>
      </c>
    </row>
    <row r="2370" spans="1:7" ht="15.75" hidden="1" thickBot="1" x14ac:dyDescent="0.3">
      <c r="A2370" s="42" t="str">
        <f t="shared" si="118"/>
        <v>nicht anzeigen</v>
      </c>
      <c r="B2370" s="43" t="s">
        <v>215</v>
      </c>
      <c r="C2370" s="60" t="str">
        <f>CONCATENATE(C2364,".",4)</f>
        <v>64.1.4</v>
      </c>
      <c r="D2370" s="180">
        <v>4</v>
      </c>
      <c r="E2370" s="15" t="s">
        <v>26</v>
      </c>
      <c r="F2370" s="100" t="s">
        <v>620</v>
      </c>
      <c r="G2370" s="120" t="s">
        <v>29</v>
      </c>
    </row>
    <row r="2371" spans="1:7" ht="15.75" hidden="1" thickBot="1" x14ac:dyDescent="0.3">
      <c r="A2371" s="42" t="str">
        <f t="shared" si="118"/>
        <v>nicht anzeigen</v>
      </c>
      <c r="B2371" s="43" t="s">
        <v>215</v>
      </c>
      <c r="C2371" s="60" t="str">
        <f>CONCATENATE(C2364,".",5)</f>
        <v>64.1.5</v>
      </c>
      <c r="D2371" s="180">
        <v>5</v>
      </c>
      <c r="E2371" s="15"/>
      <c r="F2371" s="100" t="s">
        <v>620</v>
      </c>
      <c r="G2371" s="120"/>
    </row>
    <row r="2372" spans="1:7" ht="15.75" hidden="1" thickBot="1" x14ac:dyDescent="0.3">
      <c r="A2372" s="42" t="str">
        <f t="shared" si="118"/>
        <v>nicht anzeigen</v>
      </c>
      <c r="B2372" s="43" t="s">
        <v>215</v>
      </c>
      <c r="C2372" s="60" t="str">
        <f>CONCATENATE(C2364,".",6)</f>
        <v>64.1.6</v>
      </c>
      <c r="D2372" s="180">
        <v>6</v>
      </c>
      <c r="E2372" s="15"/>
      <c r="F2372" s="100" t="s">
        <v>620</v>
      </c>
      <c r="G2372" s="120"/>
    </row>
    <row r="2373" spans="1:7" ht="15.75" hidden="1" thickBot="1" x14ac:dyDescent="0.3">
      <c r="A2373" s="42" t="str">
        <f t="shared" si="118"/>
        <v>nicht anzeigen</v>
      </c>
      <c r="B2373" s="43" t="s">
        <v>215</v>
      </c>
      <c r="C2373" s="60" t="str">
        <f>CONCATENATE(C2364,".",7)</f>
        <v>64.1.7</v>
      </c>
      <c r="D2373" s="180">
        <v>7</v>
      </c>
      <c r="E2373" s="15"/>
      <c r="F2373" s="100" t="s">
        <v>620</v>
      </c>
      <c r="G2373" s="120"/>
    </row>
    <row r="2374" spans="1:7" ht="15.75" hidden="1" thickBot="1" x14ac:dyDescent="0.3">
      <c r="A2374" s="42" t="str">
        <f t="shared" si="118"/>
        <v>nicht anzeigen</v>
      </c>
      <c r="B2374" s="43" t="s">
        <v>215</v>
      </c>
      <c r="C2374" s="60" t="str">
        <f>CONCATENATE(C2364,".",8)</f>
        <v>64.1.8</v>
      </c>
      <c r="D2374" s="180">
        <v>8</v>
      </c>
      <c r="E2374" s="15"/>
      <c r="F2374" s="100" t="s">
        <v>620</v>
      </c>
      <c r="G2374" s="120"/>
    </row>
    <row r="2375" spans="1:7" ht="15.75" hidden="1" thickBot="1" x14ac:dyDescent="0.3">
      <c r="A2375" s="42" t="str">
        <f>A2374</f>
        <v>nicht anzeigen</v>
      </c>
      <c r="B2375" s="43" t="s">
        <v>215</v>
      </c>
      <c r="C2375" s="60" t="str">
        <f>CONCATENATE(C2364,".",9)</f>
        <v>64.1.9</v>
      </c>
      <c r="D2375" s="180">
        <v>9</v>
      </c>
      <c r="E2375" s="15"/>
      <c r="F2375" s="100" t="s">
        <v>620</v>
      </c>
      <c r="G2375" s="120"/>
    </row>
    <row r="2376" spans="1:7" ht="15.75" hidden="1" thickBot="1" x14ac:dyDescent="0.3">
      <c r="A2376" s="42" t="str">
        <f t="shared" si="118"/>
        <v>nicht anzeigen</v>
      </c>
      <c r="B2376" s="43" t="s">
        <v>215</v>
      </c>
      <c r="C2376" s="60" t="str">
        <f>CONCATENATE(C2364,".",10)</f>
        <v>64.1.10</v>
      </c>
      <c r="D2376" s="180">
        <v>10</v>
      </c>
      <c r="E2376" s="33"/>
      <c r="F2376" s="100" t="s">
        <v>620</v>
      </c>
      <c r="G2376" s="120"/>
    </row>
    <row r="2377" spans="1:7" ht="15.75" hidden="1" thickBot="1" x14ac:dyDescent="0.3">
      <c r="A2377" s="113" t="str">
        <f t="shared" si="118"/>
        <v>nicht anzeigen</v>
      </c>
      <c r="B2377" s="114" t="str">
        <f>B2364</f>
        <v>nicht anzeigen</v>
      </c>
      <c r="C2377" s="115"/>
      <c r="D2377" s="29"/>
      <c r="E2377" s="125" t="s">
        <v>523</v>
      </c>
      <c r="F2377" s="126">
        <f>SUM(F2367:F2376)</f>
        <v>0</v>
      </c>
      <c r="G2377" s="30"/>
    </row>
    <row r="2378" spans="1:7" ht="15.75" hidden="1" thickBot="1" x14ac:dyDescent="0.3">
      <c r="A2378" s="42" t="str">
        <f t="shared" si="118"/>
        <v>nicht anzeigen</v>
      </c>
      <c r="B2378" s="46" t="str">
        <f>IF(OR(B2364=Listen!$I$5,B2364=Listen!$I$3), Listen!$I$5, IF(OR(B2364=Listen!$I$6, B2364=Listen!$I$4), Listen!$I$6, Listen!$I$7))</f>
        <v>nicht anzeigen</v>
      </c>
      <c r="C2378" s="9"/>
      <c r="D2378" s="30"/>
      <c r="E2378" s="164" t="s">
        <v>35</v>
      </c>
      <c r="F2378" s="165" t="s">
        <v>49</v>
      </c>
    </row>
    <row r="2379" spans="1:7" ht="15.75" hidden="1" thickBot="1" x14ac:dyDescent="0.3">
      <c r="A2379" s="42" t="str">
        <f t="shared" si="118"/>
        <v>nicht anzeigen</v>
      </c>
      <c r="B2379" s="46" t="str">
        <f>IF(OR(B2365=Listen!$I$5,B2365=Listen!$I$3), Listen!$I$5, IF(OR(B2365=Listen!$I$6, B2365=Listen!$I$4), Listen!$I$6, Listen!$I$7))</f>
        <v>nicht anzeigen</v>
      </c>
      <c r="C2379" s="9"/>
      <c r="D2379" s="28" t="s">
        <v>36</v>
      </c>
      <c r="E2379" s="20" t="s">
        <v>38</v>
      </c>
      <c r="F2379" s="137" t="s">
        <v>621</v>
      </c>
    </row>
    <row r="2380" spans="1:7" ht="15.75" hidden="1" thickBot="1" x14ac:dyDescent="0.3">
      <c r="A2380" s="42" t="str">
        <f t="shared" si="118"/>
        <v>nicht anzeigen</v>
      </c>
      <c r="B2380" s="46" t="str">
        <f>IF(OR(B2366=Listen!$I$5,B2366=Listen!$I$3), Listen!$I$5, IF(OR(B2366=Listen!$I$6, B2366=Listen!$I$4), Listen!$I$6, Listen!$I$7))</f>
        <v>nicht anzeigen</v>
      </c>
      <c r="C2380" s="9"/>
      <c r="D2380" s="28" t="s">
        <v>36</v>
      </c>
      <c r="E2380" s="17" t="s">
        <v>39</v>
      </c>
      <c r="F2380" s="137" t="s">
        <v>621</v>
      </c>
    </row>
    <row r="2381" spans="1:7" ht="51.75" hidden="1" thickBot="1" x14ac:dyDescent="0.3">
      <c r="A2381" s="42" t="str">
        <f t="shared" si="118"/>
        <v>nicht anzeigen</v>
      </c>
      <c r="B2381" s="43" t="str">
        <f>B2364</f>
        <v>nicht anzeigen</v>
      </c>
      <c r="C2381" s="9"/>
      <c r="D2381" s="22" t="s">
        <v>622</v>
      </c>
      <c r="E2381" s="6"/>
      <c r="F2381" s="10"/>
    </row>
    <row r="2382" spans="1:7" ht="15.75" hidden="1" thickBot="1" x14ac:dyDescent="0.3">
      <c r="A2382" s="113" t="str">
        <f t="shared" si="118"/>
        <v>nicht anzeigen</v>
      </c>
      <c r="B2382" s="114" t="str">
        <f>B2364</f>
        <v>nicht anzeigen</v>
      </c>
      <c r="C2382" s="115"/>
      <c r="D2382" s="30"/>
      <c r="E2382" s="30"/>
      <c r="F2382" s="30"/>
      <c r="G2382" s="30"/>
    </row>
    <row r="2383" spans="1:7" ht="16.5" hidden="1" thickBot="1" x14ac:dyDescent="0.3">
      <c r="A2383" s="42" t="str">
        <f t="shared" si="118"/>
        <v>nicht anzeigen</v>
      </c>
      <c r="B2383" s="56" t="str">
        <f>IF(B2384&lt;&gt;B2386, IF(AND(B2384&lt;&gt;Listen!I2367,B2386&lt;&gt;Listen!$I$7), CONCATENATE(B2384, "; ", B2386), IF(B2384=Listen!$I$7, B2386, B2384)), B2384)</f>
        <v>nicht anzeigen</v>
      </c>
      <c r="C2383" s="58" t="str">
        <f>CONCATENATE(C2362,".",2)</f>
        <v>64.2</v>
      </c>
      <c r="D2383" s="58"/>
      <c r="E2383" s="18" t="s">
        <v>605</v>
      </c>
      <c r="F2383" s="36"/>
    </row>
    <row r="2384" spans="1:7" ht="15.75" hidden="1" thickBot="1" x14ac:dyDescent="0.3">
      <c r="A2384" s="42" t="str">
        <f t="shared" si="118"/>
        <v>nicht anzeigen</v>
      </c>
      <c r="B2384" s="54" t="s">
        <v>215</v>
      </c>
      <c r="C2384" s="58" t="str">
        <f>CONCATENATE(C2362,".",2,".",1)</f>
        <v>64.2.1</v>
      </c>
      <c r="D2384" s="58"/>
      <c r="E2384" s="15" t="s">
        <v>606</v>
      </c>
      <c r="F2384" s="136" t="s">
        <v>44</v>
      </c>
    </row>
    <row r="2385" spans="1:7" ht="15.75" hidden="1" thickBot="1" x14ac:dyDescent="0.3">
      <c r="A2385" s="42" t="str">
        <f t="shared" si="118"/>
        <v>nicht anzeigen</v>
      </c>
      <c r="B2385" s="51" t="str">
        <f>B2384</f>
        <v>nicht anzeigen</v>
      </c>
      <c r="C2385" s="58" t="str">
        <f>CONCATENATE(C2362,".",2,".",2)</f>
        <v>64.2.2</v>
      </c>
      <c r="D2385" s="58"/>
      <c r="E2385" s="15" t="s">
        <v>607</v>
      </c>
      <c r="F2385" s="136" t="s">
        <v>44</v>
      </c>
    </row>
    <row r="2386" spans="1:7" ht="15.75" hidden="1" thickBot="1" x14ac:dyDescent="0.3">
      <c r="A2386" s="42" t="str">
        <f t="shared" si="118"/>
        <v>nicht anzeigen</v>
      </c>
      <c r="B2386" s="55" t="str">
        <f>IF(ISERROR(FIND(Listen!$I$2,A2362)),Listen!$I$7,IF(ISERROR(FIND(Listen!$I$2,B2384)),Listen!$I$2,Listen!$I$7))</f>
        <v>nicht anzeigen</v>
      </c>
      <c r="C2386" s="58" t="str">
        <f>CONCATENATE(C2362,".",2,".",3)</f>
        <v>64.2.3</v>
      </c>
      <c r="D2386" s="58"/>
      <c r="E2386" s="15" t="s">
        <v>612</v>
      </c>
      <c r="F2386" s="136" t="s">
        <v>44</v>
      </c>
    </row>
    <row r="2387" spans="1:7" ht="51.75" hidden="1" thickBot="1" x14ac:dyDescent="0.3">
      <c r="A2387" s="42" t="str">
        <f t="shared" si="118"/>
        <v>nicht anzeigen</v>
      </c>
      <c r="B2387" s="47" t="str">
        <f>B2383</f>
        <v>nicht anzeigen</v>
      </c>
      <c r="C2387" s="9"/>
      <c r="D2387" s="23" t="s">
        <v>316</v>
      </c>
      <c r="E2387" s="7"/>
    </row>
    <row r="2388" spans="1:7" ht="15.75" hidden="1" thickBot="1" x14ac:dyDescent="0.3">
      <c r="A2388" s="113" t="str">
        <f t="shared" si="118"/>
        <v>nicht anzeigen</v>
      </c>
      <c r="B2388" s="123" t="str">
        <f>B2383</f>
        <v>nicht anzeigen</v>
      </c>
      <c r="C2388" s="115"/>
      <c r="D2388" s="30"/>
      <c r="E2388" s="124"/>
      <c r="F2388" s="30"/>
      <c r="G2388" s="30"/>
    </row>
    <row r="2389" spans="1:7" ht="80.25" hidden="1" thickBot="1" x14ac:dyDescent="0.3">
      <c r="A2389" s="42" t="str">
        <f>A2388</f>
        <v>nicht anzeigen</v>
      </c>
      <c r="B2389" s="49" t="s">
        <v>215</v>
      </c>
      <c r="C2389" s="58" t="str">
        <f>CONCATENATE(C2362,".",3,)</f>
        <v>64.3</v>
      </c>
      <c r="D2389" s="58"/>
      <c r="E2389" s="122" t="s">
        <v>688</v>
      </c>
      <c r="F2389" s="73"/>
      <c r="G2389" s="14" t="str">
        <f>CONCATENATE(COUNTIF(G2391:G2400,Listen!$C$3)+COUNTIF(G2391:G2400,Listen!$C$4)+COUNTIF(G2391:G2400,Listen!$C$5)," bewertete Maßnahmen")</f>
        <v>0 bewertete Maßnahmen</v>
      </c>
    </row>
    <row r="2390" spans="1:7" ht="28.5" hidden="1" thickBot="1" x14ac:dyDescent="0.3">
      <c r="A2390" s="42" t="str">
        <f t="shared" si="118"/>
        <v>nicht anzeigen</v>
      </c>
      <c r="B2390" s="45" t="str">
        <f t="shared" si="118"/>
        <v>nicht anzeigen</v>
      </c>
      <c r="C2390" s="9"/>
      <c r="D2390" s="58"/>
      <c r="E2390" s="25" t="s">
        <v>55</v>
      </c>
      <c r="F2390" s="25" t="s">
        <v>528</v>
      </c>
      <c r="G2390" s="118" t="s">
        <v>609</v>
      </c>
    </row>
    <row r="2391" spans="1:7" ht="24.75" hidden="1" thickBot="1" x14ac:dyDescent="0.3">
      <c r="A2391" s="42" t="str">
        <f>A2390</f>
        <v>nicht anzeigen</v>
      </c>
      <c r="B2391" s="45" t="str">
        <f>B2390</f>
        <v>nicht anzeigen</v>
      </c>
      <c r="C2391" s="111"/>
      <c r="D2391" s="121" t="s">
        <v>594</v>
      </c>
      <c r="E2391" s="7" t="s">
        <v>604</v>
      </c>
      <c r="F2391" s="135" t="s">
        <v>44</v>
      </c>
      <c r="G2391" s="135" t="s">
        <v>44</v>
      </c>
    </row>
    <row r="2392" spans="1:7" ht="24.75" hidden="1" thickBot="1" x14ac:dyDescent="0.3">
      <c r="A2392" s="42" t="str">
        <f t="shared" ref="A2392:B2401" si="119">A2391</f>
        <v>nicht anzeigen</v>
      </c>
      <c r="B2392" s="45" t="str">
        <f t="shared" si="119"/>
        <v>nicht anzeigen</v>
      </c>
      <c r="C2392" s="111"/>
      <c r="D2392" s="121" t="s">
        <v>594</v>
      </c>
      <c r="E2392" s="7" t="s">
        <v>603</v>
      </c>
      <c r="F2392" s="135"/>
      <c r="G2392" s="135"/>
    </row>
    <row r="2393" spans="1:7" ht="15.75" hidden="1" thickBot="1" x14ac:dyDescent="0.3">
      <c r="A2393" s="42" t="str">
        <f t="shared" si="119"/>
        <v>nicht anzeigen</v>
      </c>
      <c r="B2393" s="45" t="str">
        <f t="shared" si="119"/>
        <v>nicht anzeigen</v>
      </c>
      <c r="C2393" s="8"/>
      <c r="D2393" s="58"/>
      <c r="E2393" s="7"/>
      <c r="F2393" s="135"/>
      <c r="G2393" s="135"/>
    </row>
    <row r="2394" spans="1:7" ht="15.75" hidden="1" thickBot="1" x14ac:dyDescent="0.3">
      <c r="A2394" s="42" t="str">
        <f t="shared" si="119"/>
        <v>nicht anzeigen</v>
      </c>
      <c r="B2394" s="45" t="str">
        <f t="shared" si="119"/>
        <v>nicht anzeigen</v>
      </c>
      <c r="C2394" s="8"/>
      <c r="D2394" s="58"/>
      <c r="E2394" s="7"/>
      <c r="F2394" s="135"/>
      <c r="G2394" s="135"/>
    </row>
    <row r="2395" spans="1:7" ht="15.75" hidden="1" thickBot="1" x14ac:dyDescent="0.3">
      <c r="A2395" s="42" t="str">
        <f t="shared" si="119"/>
        <v>nicht anzeigen</v>
      </c>
      <c r="B2395" s="45" t="str">
        <f t="shared" si="119"/>
        <v>nicht anzeigen</v>
      </c>
      <c r="C2395" s="8"/>
      <c r="D2395" s="58"/>
      <c r="E2395" s="7"/>
      <c r="F2395" s="135"/>
      <c r="G2395" s="135"/>
    </row>
    <row r="2396" spans="1:7" ht="15.75" hidden="1" thickBot="1" x14ac:dyDescent="0.3">
      <c r="A2396" s="42" t="str">
        <f t="shared" si="119"/>
        <v>nicht anzeigen</v>
      </c>
      <c r="B2396" s="45" t="str">
        <f t="shared" si="119"/>
        <v>nicht anzeigen</v>
      </c>
      <c r="C2396" s="8"/>
      <c r="D2396" s="58"/>
      <c r="E2396" s="7"/>
      <c r="F2396" s="135"/>
      <c r="G2396" s="135"/>
    </row>
    <row r="2397" spans="1:7" ht="15.75" hidden="1" thickBot="1" x14ac:dyDescent="0.3">
      <c r="A2397" s="42" t="str">
        <f t="shared" si="119"/>
        <v>nicht anzeigen</v>
      </c>
      <c r="B2397" s="45" t="str">
        <f t="shared" si="119"/>
        <v>nicht anzeigen</v>
      </c>
      <c r="C2397" s="8"/>
      <c r="D2397" s="58"/>
      <c r="E2397" s="7"/>
      <c r="F2397" s="135"/>
      <c r="G2397" s="135"/>
    </row>
    <row r="2398" spans="1:7" ht="15.75" hidden="1" thickBot="1" x14ac:dyDescent="0.3">
      <c r="A2398" s="42" t="str">
        <f t="shared" si="119"/>
        <v>nicht anzeigen</v>
      </c>
      <c r="B2398" s="45" t="str">
        <f t="shared" si="119"/>
        <v>nicht anzeigen</v>
      </c>
      <c r="C2398" s="8"/>
      <c r="D2398" s="58"/>
      <c r="E2398" s="7"/>
      <c r="F2398" s="135"/>
      <c r="G2398" s="135"/>
    </row>
    <row r="2399" spans="1:7" ht="15.75" hidden="1" thickBot="1" x14ac:dyDescent="0.3">
      <c r="A2399" s="42" t="str">
        <f t="shared" si="119"/>
        <v>nicht anzeigen</v>
      </c>
      <c r="B2399" s="45" t="str">
        <f t="shared" si="119"/>
        <v>nicht anzeigen</v>
      </c>
      <c r="C2399" s="8"/>
      <c r="D2399" s="58"/>
      <c r="E2399" s="7"/>
      <c r="F2399" s="135"/>
      <c r="G2399" s="135"/>
    </row>
    <row r="2400" spans="1:7" ht="15.75" hidden="1" thickBot="1" x14ac:dyDescent="0.3">
      <c r="A2400" s="42" t="str">
        <f t="shared" si="119"/>
        <v>nicht anzeigen</v>
      </c>
      <c r="B2400" s="45" t="str">
        <f t="shared" si="119"/>
        <v>nicht anzeigen</v>
      </c>
      <c r="C2400" s="8"/>
      <c r="D2400" s="58"/>
      <c r="E2400" s="7"/>
      <c r="F2400" s="135"/>
      <c r="G2400" s="135"/>
    </row>
    <row r="2401" spans="1:7" ht="15.75" hidden="1" thickBot="1" x14ac:dyDescent="0.3">
      <c r="A2401" s="42" t="str">
        <f t="shared" si="119"/>
        <v>nicht anzeigen</v>
      </c>
      <c r="B2401" s="44" t="str">
        <f>A2362</f>
        <v>nicht anzeigen</v>
      </c>
      <c r="C2401" s="9"/>
      <c r="D2401" s="10"/>
      <c r="E2401" s="10"/>
      <c r="F2401" s="10"/>
    </row>
    <row r="2402" spans="1:7" ht="21.75" thickBot="1" x14ac:dyDescent="0.3">
      <c r="A2402" s="50" t="s">
        <v>646</v>
      </c>
      <c r="B2402" s="42" t="str">
        <f>A2402</f>
        <v>BKA; S_II; HHLO_alle</v>
      </c>
      <c r="C2402" s="57">
        <v>40</v>
      </c>
      <c r="D2402" s="169" t="s">
        <v>439</v>
      </c>
      <c r="E2402" s="168"/>
      <c r="F2402" s="168"/>
      <c r="G2402" s="89"/>
    </row>
    <row r="2403" spans="1:7" ht="17.25" thickTop="1" thickBot="1" x14ac:dyDescent="0.3">
      <c r="A2403" s="113" t="str">
        <f>A2402</f>
        <v>BKA; S_II; HHLO_alle</v>
      </c>
      <c r="B2403" s="42" t="str">
        <f>B2402</f>
        <v>BKA; S_II; HHLO_alle</v>
      </c>
      <c r="C2403" s="9"/>
      <c r="D2403" s="11"/>
      <c r="E2403" s="12"/>
      <c r="F2403" s="12"/>
      <c r="G2403" s="19" t="s">
        <v>51</v>
      </c>
    </row>
    <row r="2404" spans="1:7" ht="64.5" hidden="1" thickTop="1" thickBot="1" x14ac:dyDescent="0.3">
      <c r="A2404" s="42" t="str">
        <f t="shared" ref="A2404:B2430" si="120">A2403</f>
        <v>BKA; S_II; HHLO_alle</v>
      </c>
      <c r="B2404" s="48" t="s">
        <v>645</v>
      </c>
      <c r="C2404" s="58" t="str">
        <f>CONCATENATE(C2402,".",1)</f>
        <v>40.1</v>
      </c>
      <c r="D2404" s="58"/>
      <c r="E2404" s="18" t="s">
        <v>629</v>
      </c>
      <c r="F2404" s="117" t="str">
        <f>CONCATENATE(ROUND(F2417/1680,2)," VBÄ")</f>
        <v>0 VBÄ</v>
      </c>
      <c r="G2404" s="14"/>
    </row>
    <row r="2405" spans="1:7" ht="15.75" hidden="1" thickTop="1" x14ac:dyDescent="0.25">
      <c r="A2405" s="42" t="str">
        <f t="shared" si="120"/>
        <v>BKA; S_II; HHLO_alle</v>
      </c>
      <c r="B2405" s="43" t="str">
        <f>IF(E2405="",Listen!$I$7,B2404)</f>
        <v>BKA; S_II</v>
      </c>
      <c r="C2405" s="8"/>
      <c r="D2405" s="59"/>
      <c r="E2405" s="166" t="s">
        <v>24</v>
      </c>
      <c r="F2405" s="167" t="s">
        <v>596</v>
      </c>
      <c r="G2405" s="32"/>
    </row>
    <row r="2406" spans="1:7" ht="15.75" hidden="1" thickTop="1" x14ac:dyDescent="0.25">
      <c r="A2406" s="113" t="str">
        <f t="shared" si="120"/>
        <v>BKA; S_II; HHLO_alle</v>
      </c>
      <c r="B2406" s="114" t="str">
        <f>IF(E2406="",Listen!$I$7,B2405)</f>
        <v>BKA; S_II</v>
      </c>
      <c r="C2406" s="115"/>
      <c r="D2406" s="134"/>
      <c r="E2406" s="112" t="s">
        <v>598</v>
      </c>
      <c r="F2406" s="117" t="s">
        <v>597</v>
      </c>
      <c r="G2406" s="119"/>
    </row>
    <row r="2407" spans="1:7" ht="15.75" hidden="1" thickTop="1" x14ac:dyDescent="0.25">
      <c r="A2407" s="42" t="str">
        <f t="shared" si="120"/>
        <v>BKA; S_II; HHLO_alle</v>
      </c>
      <c r="B2407" s="43" t="s">
        <v>6</v>
      </c>
      <c r="C2407" s="60" t="str">
        <f>CONCATENATE(C2404,".",1)</f>
        <v>40.1.1</v>
      </c>
      <c r="D2407" s="180">
        <v>1</v>
      </c>
      <c r="E2407" s="15" t="s">
        <v>305</v>
      </c>
      <c r="F2407" s="100" t="s">
        <v>620</v>
      </c>
      <c r="G2407" s="120" t="s">
        <v>202</v>
      </c>
    </row>
    <row r="2408" spans="1:7" ht="15.75" hidden="1" thickTop="1" x14ac:dyDescent="0.25">
      <c r="A2408" s="42" t="str">
        <f t="shared" si="120"/>
        <v>BKA; S_II; HHLO_alle</v>
      </c>
      <c r="B2408" s="43" t="s">
        <v>6</v>
      </c>
      <c r="C2408" s="60" t="str">
        <f>CONCATENATE(C2404,".",2)</f>
        <v>40.1.2</v>
      </c>
      <c r="D2408" s="180">
        <v>2</v>
      </c>
      <c r="E2408" s="16" t="s">
        <v>27</v>
      </c>
      <c r="F2408" s="100" t="s">
        <v>620</v>
      </c>
      <c r="G2408" s="120" t="s">
        <v>29</v>
      </c>
    </row>
    <row r="2409" spans="1:7" ht="15.75" hidden="1" thickTop="1" x14ac:dyDescent="0.25">
      <c r="A2409" s="42" t="str">
        <f t="shared" si="120"/>
        <v>BKA; S_II; HHLO_alle</v>
      </c>
      <c r="B2409" s="43" t="s">
        <v>6</v>
      </c>
      <c r="C2409" s="60" t="str">
        <f>CONCATENATE(C2404,".",3)</f>
        <v>40.1.3</v>
      </c>
      <c r="D2409" s="180">
        <v>3</v>
      </c>
      <c r="E2409" s="15" t="s">
        <v>25</v>
      </c>
      <c r="F2409" s="100" t="s">
        <v>620</v>
      </c>
      <c r="G2409" s="120" t="s">
        <v>29</v>
      </c>
    </row>
    <row r="2410" spans="1:7" ht="15.75" hidden="1" thickTop="1" x14ac:dyDescent="0.25">
      <c r="A2410" s="42" t="str">
        <f t="shared" si="120"/>
        <v>BKA; S_II; HHLO_alle</v>
      </c>
      <c r="B2410" s="43" t="s">
        <v>6</v>
      </c>
      <c r="C2410" s="60" t="str">
        <f>CONCATENATE(C2404,".",4)</f>
        <v>40.1.4</v>
      </c>
      <c r="D2410" s="180">
        <v>4</v>
      </c>
      <c r="E2410" s="15" t="s">
        <v>26</v>
      </c>
      <c r="F2410" s="100" t="s">
        <v>620</v>
      </c>
      <c r="G2410" s="120" t="s">
        <v>29</v>
      </c>
    </row>
    <row r="2411" spans="1:7" ht="15.75" hidden="1" thickTop="1" x14ac:dyDescent="0.25">
      <c r="A2411" s="42" t="str">
        <f t="shared" si="120"/>
        <v>BKA; S_II; HHLO_alle</v>
      </c>
      <c r="B2411" s="43" t="s">
        <v>6</v>
      </c>
      <c r="C2411" s="60" t="str">
        <f>CONCATENATE(C2404,".",5)</f>
        <v>40.1.5</v>
      </c>
      <c r="D2411" s="180">
        <v>5</v>
      </c>
      <c r="E2411" s="15" t="s">
        <v>658</v>
      </c>
      <c r="F2411" s="100" t="s">
        <v>620</v>
      </c>
      <c r="G2411" s="120" t="s">
        <v>202</v>
      </c>
    </row>
    <row r="2412" spans="1:7" ht="15.75" hidden="1" thickTop="1" x14ac:dyDescent="0.25">
      <c r="A2412" s="42" t="str">
        <f t="shared" si="120"/>
        <v>BKA; S_II; HHLO_alle</v>
      </c>
      <c r="B2412" s="43" t="s">
        <v>6</v>
      </c>
      <c r="C2412" s="60" t="str">
        <f>CONCATENATE(C2404,".",6)</f>
        <v>40.1.6</v>
      </c>
      <c r="D2412" s="180">
        <v>6</v>
      </c>
      <c r="E2412" s="15" t="s">
        <v>659</v>
      </c>
      <c r="F2412" s="100" t="s">
        <v>620</v>
      </c>
      <c r="G2412" s="120" t="s">
        <v>29</v>
      </c>
    </row>
    <row r="2413" spans="1:7" ht="15.75" hidden="1" thickTop="1" x14ac:dyDescent="0.25">
      <c r="A2413" s="42" t="str">
        <f t="shared" si="120"/>
        <v>BKA; S_II; HHLO_alle</v>
      </c>
      <c r="B2413" s="43" t="s">
        <v>201</v>
      </c>
      <c r="C2413" s="60" t="str">
        <f>CONCATENATE(C2404,".",7)</f>
        <v>40.1.7</v>
      </c>
      <c r="D2413" s="180">
        <v>7</v>
      </c>
      <c r="E2413" s="15" t="s">
        <v>654</v>
      </c>
      <c r="F2413" s="100" t="s">
        <v>620</v>
      </c>
      <c r="G2413" s="120" t="s">
        <v>202</v>
      </c>
    </row>
    <row r="2414" spans="1:7" ht="15.75" hidden="1" thickTop="1" x14ac:dyDescent="0.25">
      <c r="A2414" s="42" t="str">
        <f t="shared" si="120"/>
        <v>BKA; S_II; HHLO_alle</v>
      </c>
      <c r="B2414" s="43" t="s">
        <v>201</v>
      </c>
      <c r="C2414" s="60" t="str">
        <f>CONCATENATE(C2404,".",8)</f>
        <v>40.1.8</v>
      </c>
      <c r="D2414" s="180">
        <v>8</v>
      </c>
      <c r="E2414" s="15" t="s">
        <v>655</v>
      </c>
      <c r="F2414" s="100" t="s">
        <v>620</v>
      </c>
      <c r="G2414" s="120" t="s">
        <v>29</v>
      </c>
    </row>
    <row r="2415" spans="1:7" ht="15.75" hidden="1" thickTop="1" x14ac:dyDescent="0.25">
      <c r="A2415" s="42" t="str">
        <f>A2414</f>
        <v>BKA; S_II; HHLO_alle</v>
      </c>
      <c r="B2415" s="43" t="s">
        <v>215</v>
      </c>
      <c r="C2415" s="60" t="str">
        <f>CONCATENATE(C2404,".",9)</f>
        <v>40.1.9</v>
      </c>
      <c r="D2415" s="180">
        <v>9</v>
      </c>
      <c r="E2415" s="15"/>
      <c r="F2415" s="100" t="s">
        <v>620</v>
      </c>
      <c r="G2415" s="120"/>
    </row>
    <row r="2416" spans="1:7" ht="15.75" hidden="1" thickTop="1" x14ac:dyDescent="0.25">
      <c r="A2416" s="42" t="str">
        <f t="shared" si="120"/>
        <v>BKA; S_II; HHLO_alle</v>
      </c>
      <c r="B2416" s="43" t="s">
        <v>215</v>
      </c>
      <c r="C2416" s="60" t="str">
        <f>CONCATENATE(C2404,".",10)</f>
        <v>40.1.10</v>
      </c>
      <c r="D2416" s="180">
        <v>10</v>
      </c>
      <c r="E2416" s="33"/>
      <c r="F2416" s="100" t="s">
        <v>620</v>
      </c>
      <c r="G2416" s="120"/>
    </row>
    <row r="2417" spans="1:7" ht="15.75" hidden="1" thickTop="1" x14ac:dyDescent="0.25">
      <c r="A2417" s="113" t="str">
        <f t="shared" si="120"/>
        <v>BKA; S_II; HHLO_alle</v>
      </c>
      <c r="B2417" s="114" t="str">
        <f>B2404</f>
        <v>BKA; S_II</v>
      </c>
      <c r="C2417" s="115"/>
      <c r="D2417" s="29"/>
      <c r="E2417" s="125" t="s">
        <v>523</v>
      </c>
      <c r="F2417" s="126">
        <f>SUM(F2407:F2416)</f>
        <v>0</v>
      </c>
      <c r="G2417" s="30"/>
    </row>
    <row r="2418" spans="1:7" ht="15.75" hidden="1" thickTop="1" x14ac:dyDescent="0.25">
      <c r="A2418" s="42" t="str">
        <f t="shared" si="120"/>
        <v>BKA; S_II; HHLO_alle</v>
      </c>
      <c r="B2418" s="46" t="str">
        <f>IF(OR(B2404=Listen!$I$5,B2404=Listen!$I$3), Listen!$I$5, IF(OR(B2404=Listen!$I$6, B2404=Listen!$I$4), Listen!$I$6, Listen!$I$7))</f>
        <v>nicht anzeigen</v>
      </c>
      <c r="C2418" s="9"/>
      <c r="D2418" s="30"/>
      <c r="E2418" s="164" t="s">
        <v>35</v>
      </c>
      <c r="F2418" s="165" t="s">
        <v>49</v>
      </c>
    </row>
    <row r="2419" spans="1:7" ht="15.75" hidden="1" thickTop="1" x14ac:dyDescent="0.25">
      <c r="A2419" s="42" t="str">
        <f t="shared" si="120"/>
        <v>BKA; S_II; HHLO_alle</v>
      </c>
      <c r="B2419" s="46" t="str">
        <f>IF(OR(B2405=Listen!$I$5,B2405=Listen!$I$3), Listen!$I$5, IF(OR(B2405=Listen!$I$6, B2405=Listen!$I$4), Listen!$I$6, Listen!$I$7))</f>
        <v>nicht anzeigen</v>
      </c>
      <c r="C2419" s="9"/>
      <c r="D2419" s="28" t="s">
        <v>36</v>
      </c>
      <c r="E2419" s="20" t="s">
        <v>38</v>
      </c>
      <c r="F2419" s="137" t="s">
        <v>621</v>
      </c>
    </row>
    <row r="2420" spans="1:7" ht="15.75" hidden="1" thickTop="1" x14ac:dyDescent="0.25">
      <c r="A2420" s="42" t="str">
        <f t="shared" si="120"/>
        <v>BKA; S_II; HHLO_alle</v>
      </c>
      <c r="B2420" s="46" t="str">
        <f>IF(OR(B2406=Listen!$I$5,B2406=Listen!$I$3), Listen!$I$5, IF(OR(B2406=Listen!$I$6, B2406=Listen!$I$4), Listen!$I$6, Listen!$I$7))</f>
        <v>nicht anzeigen</v>
      </c>
      <c r="C2420" s="9"/>
      <c r="D2420" s="28" t="s">
        <v>36</v>
      </c>
      <c r="E2420" s="17" t="s">
        <v>39</v>
      </c>
      <c r="F2420" s="137" t="s">
        <v>621</v>
      </c>
    </row>
    <row r="2421" spans="1:7" ht="51.75" hidden="1" thickTop="1" x14ac:dyDescent="0.25">
      <c r="A2421" s="42" t="str">
        <f t="shared" si="120"/>
        <v>BKA; S_II; HHLO_alle</v>
      </c>
      <c r="B2421" s="43" t="str">
        <f>B2404</f>
        <v>BKA; S_II</v>
      </c>
      <c r="C2421" s="9"/>
      <c r="D2421" s="22" t="s">
        <v>622</v>
      </c>
      <c r="E2421" s="6"/>
      <c r="F2421" s="10"/>
    </row>
    <row r="2422" spans="1:7" ht="15.75" hidden="1" thickTop="1" x14ac:dyDescent="0.25">
      <c r="A2422" s="113" t="str">
        <f t="shared" si="120"/>
        <v>BKA; S_II; HHLO_alle</v>
      </c>
      <c r="B2422" s="114" t="str">
        <f>B2404</f>
        <v>BKA; S_II</v>
      </c>
      <c r="C2422" s="115"/>
      <c r="D2422" s="30"/>
      <c r="E2422" s="30"/>
      <c r="F2422" s="30"/>
      <c r="G2422" s="30"/>
    </row>
    <row r="2423" spans="1:7" ht="17.25" thickTop="1" thickBot="1" x14ac:dyDescent="0.3">
      <c r="A2423" s="42" t="str">
        <f t="shared" si="120"/>
        <v>BKA; S_II; HHLO_alle</v>
      </c>
      <c r="B2423" s="56" t="str">
        <f>IF(B2424&lt;&gt;B2426, IF(AND(B2424&lt;&gt;Listen!I2407,B2426&lt;&gt;Listen!$I$7), CONCATENATE(B2424, "; ", B2426), IF(B2424=Listen!$I$7, B2426, B2424)), B2424)</f>
        <v>HHLO_alle</v>
      </c>
      <c r="C2423" s="58" t="str">
        <f>CONCATENATE(C2402,".",2)</f>
        <v>40.2</v>
      </c>
      <c r="D2423" s="58"/>
      <c r="E2423" s="18" t="s">
        <v>605</v>
      </c>
      <c r="F2423" s="36"/>
    </row>
    <row r="2424" spans="1:7" ht="15.75" thickBot="1" x14ac:dyDescent="0.3">
      <c r="A2424" s="42" t="str">
        <f t="shared" si="120"/>
        <v>BKA; S_II; HHLO_alle</v>
      </c>
      <c r="B2424" s="54" t="s">
        <v>212</v>
      </c>
      <c r="C2424" s="58" t="str">
        <f>CONCATENATE(C2402,".",2,".",1)</f>
        <v>40.2.1</v>
      </c>
      <c r="D2424" s="58"/>
      <c r="E2424" s="15" t="s">
        <v>606</v>
      </c>
      <c r="F2424" s="136" t="s">
        <v>44</v>
      </c>
    </row>
    <row r="2425" spans="1:7" x14ac:dyDescent="0.25">
      <c r="A2425" s="42" t="str">
        <f t="shared" si="120"/>
        <v>BKA; S_II; HHLO_alle</v>
      </c>
      <c r="B2425" s="51" t="str">
        <f>B2424</f>
        <v>HHLO_alle</v>
      </c>
      <c r="C2425" s="58" t="str">
        <f>CONCATENATE(C2402,".",2,".",2)</f>
        <v>40.2.2</v>
      </c>
      <c r="D2425" s="58"/>
      <c r="E2425" s="15" t="s">
        <v>607</v>
      </c>
      <c r="F2425" s="136" t="s">
        <v>44</v>
      </c>
    </row>
    <row r="2426" spans="1:7" hidden="1" x14ac:dyDescent="0.25">
      <c r="A2426" s="42" t="str">
        <f t="shared" si="120"/>
        <v>BKA; S_II; HHLO_alle</v>
      </c>
      <c r="B2426" s="55" t="str">
        <f>IF(ISERROR(FIND(Listen!$I$2,A2402)),Listen!$I$7,IF(ISERROR(FIND(Listen!$I$2,B2424)),Listen!$I$2,Listen!$I$7))</f>
        <v>nicht anzeigen</v>
      </c>
      <c r="C2426" s="58" t="str">
        <f>CONCATENATE(C2402,".",2,".",3)</f>
        <v>40.2.3</v>
      </c>
      <c r="D2426" s="58"/>
      <c r="E2426" s="15" t="s">
        <v>612</v>
      </c>
      <c r="F2426" s="136" t="s">
        <v>44</v>
      </c>
    </row>
    <row r="2427" spans="1:7" ht="51" x14ac:dyDescent="0.25">
      <c r="A2427" s="42" t="str">
        <f t="shared" si="120"/>
        <v>BKA; S_II; HHLO_alle</v>
      </c>
      <c r="B2427" s="47" t="str">
        <f>B2423</f>
        <v>HHLO_alle</v>
      </c>
      <c r="C2427" s="9"/>
      <c r="D2427" s="23" t="s">
        <v>316</v>
      </c>
      <c r="E2427" s="7"/>
    </row>
    <row r="2428" spans="1:7" ht="15.75" thickBot="1" x14ac:dyDescent="0.3">
      <c r="A2428" s="113" t="str">
        <f t="shared" si="120"/>
        <v>BKA; S_II; HHLO_alle</v>
      </c>
      <c r="B2428" s="123" t="str">
        <f>B2423</f>
        <v>HHLO_alle</v>
      </c>
      <c r="C2428" s="115"/>
      <c r="D2428" s="30"/>
      <c r="E2428" s="124"/>
      <c r="F2428" s="30"/>
      <c r="G2428" s="30"/>
    </row>
    <row r="2429" spans="1:7" ht="80.25" thickBot="1" x14ac:dyDescent="0.3">
      <c r="A2429" s="42" t="str">
        <f>A2428</f>
        <v>BKA; S_II; HHLO_alle</v>
      </c>
      <c r="B2429" s="49" t="s">
        <v>214</v>
      </c>
      <c r="C2429" s="58" t="str">
        <f>CONCATENATE(C2402,".",3,)</f>
        <v>40.3</v>
      </c>
      <c r="D2429" s="58"/>
      <c r="E2429" s="122" t="s">
        <v>688</v>
      </c>
      <c r="F2429" s="73"/>
      <c r="G2429" s="14" t="str">
        <f>CONCATENATE(COUNTIF(G2431:G2440,Listen!$C$3)+COUNTIF(G2431:G2440,Listen!$C$4)+COUNTIF(G2431:G2440,Listen!$C$5)," bewertete Maßnahmen")</f>
        <v>0 bewertete Maßnahmen</v>
      </c>
    </row>
    <row r="2430" spans="1:7" ht="27.75" x14ac:dyDescent="0.25">
      <c r="A2430" s="42" t="str">
        <f t="shared" si="120"/>
        <v>BKA; S_II; HHLO_alle</v>
      </c>
      <c r="B2430" s="45" t="str">
        <f t="shared" si="120"/>
        <v>BKA; HHLO_alle</v>
      </c>
      <c r="C2430" s="9"/>
      <c r="D2430" s="58"/>
      <c r="E2430" s="25" t="s">
        <v>55</v>
      </c>
      <c r="F2430" s="25" t="s">
        <v>528</v>
      </c>
      <c r="G2430" s="118" t="s">
        <v>609</v>
      </c>
    </row>
    <row r="2431" spans="1:7" ht="24" x14ac:dyDescent="0.25">
      <c r="A2431" s="42" t="str">
        <f>A2430</f>
        <v>BKA; S_II; HHLO_alle</v>
      </c>
      <c r="B2431" s="45" t="str">
        <f>B2430</f>
        <v>BKA; HHLO_alle</v>
      </c>
      <c r="C2431" s="111"/>
      <c r="D2431" s="121" t="s">
        <v>594</v>
      </c>
      <c r="E2431" s="7" t="s">
        <v>604</v>
      </c>
      <c r="F2431" s="135" t="s">
        <v>44</v>
      </c>
      <c r="G2431" s="135" t="s">
        <v>44</v>
      </c>
    </row>
    <row r="2432" spans="1:7" ht="24" x14ac:dyDescent="0.25">
      <c r="A2432" s="42" t="str">
        <f t="shared" ref="A2432:B2441" si="121">A2431</f>
        <v>BKA; S_II; HHLO_alle</v>
      </c>
      <c r="B2432" s="45" t="str">
        <f t="shared" si="121"/>
        <v>BKA; HHLO_alle</v>
      </c>
      <c r="C2432" s="111"/>
      <c r="D2432" s="121" t="s">
        <v>594</v>
      </c>
      <c r="E2432" s="7" t="s">
        <v>603</v>
      </c>
      <c r="F2432" s="135"/>
      <c r="G2432" s="135"/>
    </row>
    <row r="2433" spans="1:7" x14ac:dyDescent="0.25">
      <c r="A2433" s="42" t="str">
        <f t="shared" si="121"/>
        <v>BKA; S_II; HHLO_alle</v>
      </c>
      <c r="B2433" s="45" t="str">
        <f t="shared" si="121"/>
        <v>BKA; HHLO_alle</v>
      </c>
      <c r="C2433" s="8"/>
      <c r="D2433" s="58"/>
      <c r="E2433" s="7"/>
      <c r="F2433" s="135"/>
      <c r="G2433" s="135"/>
    </row>
    <row r="2434" spans="1:7" x14ac:dyDescent="0.25">
      <c r="A2434" s="42" t="str">
        <f t="shared" si="121"/>
        <v>BKA; S_II; HHLO_alle</v>
      </c>
      <c r="B2434" s="45" t="str">
        <f t="shared" si="121"/>
        <v>BKA; HHLO_alle</v>
      </c>
      <c r="C2434" s="8"/>
      <c r="D2434" s="58"/>
      <c r="E2434" s="7"/>
      <c r="F2434" s="135"/>
      <c r="G2434" s="135"/>
    </row>
    <row r="2435" spans="1:7" x14ac:dyDescent="0.25">
      <c r="A2435" s="42" t="str">
        <f t="shared" si="121"/>
        <v>BKA; S_II; HHLO_alle</v>
      </c>
      <c r="B2435" s="45" t="str">
        <f t="shared" si="121"/>
        <v>BKA; HHLO_alle</v>
      </c>
      <c r="C2435" s="8"/>
      <c r="D2435" s="58"/>
      <c r="E2435" s="7"/>
      <c r="F2435" s="135"/>
      <c r="G2435" s="135"/>
    </row>
    <row r="2436" spans="1:7" x14ac:dyDescent="0.25">
      <c r="A2436" s="42" t="str">
        <f t="shared" si="121"/>
        <v>BKA; S_II; HHLO_alle</v>
      </c>
      <c r="B2436" s="45" t="str">
        <f t="shared" si="121"/>
        <v>BKA; HHLO_alle</v>
      </c>
      <c r="C2436" s="8"/>
      <c r="D2436" s="58"/>
      <c r="E2436" s="7"/>
      <c r="F2436" s="135"/>
      <c r="G2436" s="135"/>
    </row>
    <row r="2437" spans="1:7" x14ac:dyDescent="0.25">
      <c r="A2437" s="42" t="str">
        <f t="shared" si="121"/>
        <v>BKA; S_II; HHLO_alle</v>
      </c>
      <c r="B2437" s="45" t="str">
        <f t="shared" si="121"/>
        <v>BKA; HHLO_alle</v>
      </c>
      <c r="C2437" s="8"/>
      <c r="D2437" s="58"/>
      <c r="E2437" s="7"/>
      <c r="F2437" s="135"/>
      <c r="G2437" s="135"/>
    </row>
    <row r="2438" spans="1:7" x14ac:dyDescent="0.25">
      <c r="A2438" s="42" t="str">
        <f t="shared" si="121"/>
        <v>BKA; S_II; HHLO_alle</v>
      </c>
      <c r="B2438" s="45" t="str">
        <f t="shared" si="121"/>
        <v>BKA; HHLO_alle</v>
      </c>
      <c r="C2438" s="8"/>
      <c r="D2438" s="58"/>
      <c r="E2438" s="7"/>
      <c r="F2438" s="135"/>
      <c r="G2438" s="135"/>
    </row>
    <row r="2439" spans="1:7" x14ac:dyDescent="0.25">
      <c r="A2439" s="42" t="str">
        <f t="shared" si="121"/>
        <v>BKA; S_II; HHLO_alle</v>
      </c>
      <c r="B2439" s="45" t="str">
        <f t="shared" si="121"/>
        <v>BKA; HHLO_alle</v>
      </c>
      <c r="C2439" s="8"/>
      <c r="D2439" s="58"/>
      <c r="E2439" s="7"/>
      <c r="F2439" s="135"/>
      <c r="G2439" s="135"/>
    </row>
    <row r="2440" spans="1:7" x14ac:dyDescent="0.25">
      <c r="A2440" s="42" t="str">
        <f t="shared" si="121"/>
        <v>BKA; S_II; HHLO_alle</v>
      </c>
      <c r="B2440" s="45" t="str">
        <f t="shared" si="121"/>
        <v>BKA; HHLO_alle</v>
      </c>
      <c r="C2440" s="8"/>
      <c r="D2440" s="58"/>
      <c r="E2440" s="7"/>
      <c r="F2440" s="135"/>
      <c r="G2440" s="135"/>
    </row>
    <row r="2441" spans="1:7" ht="15.75" thickBot="1" x14ac:dyDescent="0.3">
      <c r="A2441" s="42" t="str">
        <f t="shared" si="121"/>
        <v>BKA; S_II; HHLO_alle</v>
      </c>
      <c r="B2441" s="44" t="str">
        <f>A2402</f>
        <v>BKA; S_II; HHLO_alle</v>
      </c>
      <c r="C2441" s="9"/>
      <c r="D2441" s="10"/>
      <c r="E2441" s="10"/>
      <c r="F2441" s="10"/>
    </row>
    <row r="2442" spans="1:7" ht="21.75" thickBot="1" x14ac:dyDescent="0.3">
      <c r="A2442" s="50" t="s">
        <v>646</v>
      </c>
      <c r="B2442" s="42" t="str">
        <f>A2442</f>
        <v>BKA; S_II; HHLO_alle</v>
      </c>
      <c r="C2442" s="57">
        <v>41</v>
      </c>
      <c r="D2442" s="169" t="s">
        <v>437</v>
      </c>
      <c r="E2442" s="168"/>
      <c r="F2442" s="168"/>
      <c r="G2442" s="89"/>
    </row>
    <row r="2443" spans="1:7" ht="17.25" thickTop="1" thickBot="1" x14ac:dyDescent="0.3">
      <c r="A2443" s="113" t="str">
        <f>A2442</f>
        <v>BKA; S_II; HHLO_alle</v>
      </c>
      <c r="B2443" s="42" t="str">
        <f>B2442</f>
        <v>BKA; S_II; HHLO_alle</v>
      </c>
      <c r="C2443" s="9"/>
      <c r="D2443" s="11"/>
      <c r="E2443" s="12"/>
      <c r="F2443" s="12"/>
      <c r="G2443" s="19" t="s">
        <v>51</v>
      </c>
    </row>
    <row r="2444" spans="1:7" ht="33" hidden="1" thickTop="1" thickBot="1" x14ac:dyDescent="0.3">
      <c r="A2444" s="42" t="str">
        <f t="shared" ref="A2444:B2470" si="122">A2443</f>
        <v>BKA; S_II; HHLO_alle</v>
      </c>
      <c r="B2444" s="48" t="s">
        <v>645</v>
      </c>
      <c r="C2444" s="58" t="str">
        <f>CONCATENATE(C2442,".",1)</f>
        <v>41.1</v>
      </c>
      <c r="D2444" s="58"/>
      <c r="E2444" s="18" t="s">
        <v>623</v>
      </c>
      <c r="F2444" s="117" t="str">
        <f>CONCATENATE(ROUND(F2457/1680,2)," VBÄ")</f>
        <v>0 VBÄ</v>
      </c>
      <c r="G2444" s="14"/>
    </row>
    <row r="2445" spans="1:7" ht="15.75" hidden="1" thickTop="1" x14ac:dyDescent="0.25">
      <c r="A2445" s="42" t="str">
        <f t="shared" si="122"/>
        <v>BKA; S_II; HHLO_alle</v>
      </c>
      <c r="B2445" s="43" t="str">
        <f>IF(E2445="",Listen!$I$7,B2444)</f>
        <v>BKA; S_II</v>
      </c>
      <c r="C2445" s="8"/>
      <c r="D2445" s="59"/>
      <c r="E2445" s="166" t="s">
        <v>24</v>
      </c>
      <c r="F2445" s="167" t="s">
        <v>596</v>
      </c>
      <c r="G2445" s="32"/>
    </row>
    <row r="2446" spans="1:7" ht="15.75" hidden="1" thickTop="1" x14ac:dyDescent="0.25">
      <c r="A2446" s="113" t="str">
        <f t="shared" si="122"/>
        <v>BKA; S_II; HHLO_alle</v>
      </c>
      <c r="B2446" s="114" t="str">
        <f>IF(E2446="",Listen!$I$7,B2445)</f>
        <v>BKA; S_II</v>
      </c>
      <c r="C2446" s="115"/>
      <c r="D2446" s="134"/>
      <c r="E2446" s="112" t="s">
        <v>598</v>
      </c>
      <c r="F2446" s="117" t="s">
        <v>597</v>
      </c>
      <c r="G2446" s="119"/>
    </row>
    <row r="2447" spans="1:7" ht="15.75" hidden="1" thickTop="1" x14ac:dyDescent="0.25">
      <c r="A2447" s="42" t="str">
        <f t="shared" si="122"/>
        <v>BKA; S_II; HHLO_alle</v>
      </c>
      <c r="B2447" s="43" t="s">
        <v>6</v>
      </c>
      <c r="C2447" s="60" t="str">
        <f>CONCATENATE(C2444,".",1)</f>
        <v>41.1.1</v>
      </c>
      <c r="D2447" s="180">
        <v>1</v>
      </c>
      <c r="E2447" s="15" t="s">
        <v>305</v>
      </c>
      <c r="F2447" s="100" t="s">
        <v>620</v>
      </c>
      <c r="G2447" s="120" t="s">
        <v>202</v>
      </c>
    </row>
    <row r="2448" spans="1:7" ht="15.75" hidden="1" thickTop="1" x14ac:dyDescent="0.25">
      <c r="A2448" s="42" t="str">
        <f t="shared" si="122"/>
        <v>BKA; S_II; HHLO_alle</v>
      </c>
      <c r="B2448" s="43" t="s">
        <v>6</v>
      </c>
      <c r="C2448" s="60" t="str">
        <f>CONCATENATE(C2444,".",2)</f>
        <v>41.1.2</v>
      </c>
      <c r="D2448" s="180">
        <v>2</v>
      </c>
      <c r="E2448" s="16" t="s">
        <v>27</v>
      </c>
      <c r="F2448" s="100" t="s">
        <v>620</v>
      </c>
      <c r="G2448" s="120" t="s">
        <v>29</v>
      </c>
    </row>
    <row r="2449" spans="1:7" ht="15.75" hidden="1" thickTop="1" x14ac:dyDescent="0.25">
      <c r="A2449" s="42" t="str">
        <f t="shared" si="122"/>
        <v>BKA; S_II; HHLO_alle</v>
      </c>
      <c r="B2449" s="43" t="s">
        <v>6</v>
      </c>
      <c r="C2449" s="60" t="str">
        <f>CONCATENATE(C2444,".",3)</f>
        <v>41.1.3</v>
      </c>
      <c r="D2449" s="180">
        <v>3</v>
      </c>
      <c r="E2449" s="15" t="s">
        <v>25</v>
      </c>
      <c r="F2449" s="100" t="s">
        <v>620</v>
      </c>
      <c r="G2449" s="120" t="s">
        <v>29</v>
      </c>
    </row>
    <row r="2450" spans="1:7" ht="15.75" hidden="1" thickTop="1" x14ac:dyDescent="0.25">
      <c r="A2450" s="42" t="str">
        <f t="shared" si="122"/>
        <v>BKA; S_II; HHLO_alle</v>
      </c>
      <c r="B2450" s="43" t="s">
        <v>6</v>
      </c>
      <c r="C2450" s="60" t="str">
        <f>CONCATENATE(C2444,".",4)</f>
        <v>41.1.4</v>
      </c>
      <c r="D2450" s="180">
        <v>4</v>
      </c>
      <c r="E2450" s="15" t="s">
        <v>26</v>
      </c>
      <c r="F2450" s="100" t="s">
        <v>620</v>
      </c>
      <c r="G2450" s="120" t="s">
        <v>29</v>
      </c>
    </row>
    <row r="2451" spans="1:7" ht="15.75" hidden="1" thickTop="1" x14ac:dyDescent="0.25">
      <c r="A2451" s="42" t="str">
        <f t="shared" si="122"/>
        <v>BKA; S_II; HHLO_alle</v>
      </c>
      <c r="B2451" s="43" t="s">
        <v>6</v>
      </c>
      <c r="C2451" s="60" t="str">
        <f>CONCATENATE(C2444,".",5)</f>
        <v>41.1.5</v>
      </c>
      <c r="D2451" s="180">
        <v>5</v>
      </c>
      <c r="E2451" s="15" t="s">
        <v>658</v>
      </c>
      <c r="F2451" s="100" t="s">
        <v>620</v>
      </c>
      <c r="G2451" s="120" t="s">
        <v>202</v>
      </c>
    </row>
    <row r="2452" spans="1:7" ht="15.75" hidden="1" thickTop="1" x14ac:dyDescent="0.25">
      <c r="A2452" s="42" t="str">
        <f t="shared" si="122"/>
        <v>BKA; S_II; HHLO_alle</v>
      </c>
      <c r="B2452" s="43" t="s">
        <v>6</v>
      </c>
      <c r="C2452" s="60" t="str">
        <f>CONCATENATE(C2444,".",6)</f>
        <v>41.1.6</v>
      </c>
      <c r="D2452" s="180">
        <v>6</v>
      </c>
      <c r="E2452" s="15" t="s">
        <v>659</v>
      </c>
      <c r="F2452" s="100" t="s">
        <v>620</v>
      </c>
      <c r="G2452" s="120" t="s">
        <v>29</v>
      </c>
    </row>
    <row r="2453" spans="1:7" ht="15.75" hidden="1" thickTop="1" x14ac:dyDescent="0.25">
      <c r="A2453" s="42" t="str">
        <f t="shared" si="122"/>
        <v>BKA; S_II; HHLO_alle</v>
      </c>
      <c r="B2453" s="43" t="s">
        <v>201</v>
      </c>
      <c r="C2453" s="60" t="str">
        <f>CONCATENATE(C2444,".",7)</f>
        <v>41.1.7</v>
      </c>
      <c r="D2453" s="180">
        <v>7</v>
      </c>
      <c r="E2453" s="15" t="s">
        <v>654</v>
      </c>
      <c r="F2453" s="100" t="s">
        <v>620</v>
      </c>
      <c r="G2453" s="120" t="s">
        <v>202</v>
      </c>
    </row>
    <row r="2454" spans="1:7" ht="15.75" hidden="1" thickTop="1" x14ac:dyDescent="0.25">
      <c r="A2454" s="42" t="str">
        <f t="shared" si="122"/>
        <v>BKA; S_II; HHLO_alle</v>
      </c>
      <c r="B2454" s="43" t="s">
        <v>201</v>
      </c>
      <c r="C2454" s="60" t="str">
        <f>CONCATENATE(C2444,".",8)</f>
        <v>41.1.8</v>
      </c>
      <c r="D2454" s="180">
        <v>8</v>
      </c>
      <c r="E2454" s="15" t="s">
        <v>655</v>
      </c>
      <c r="F2454" s="100" t="s">
        <v>620</v>
      </c>
      <c r="G2454" s="120" t="s">
        <v>29</v>
      </c>
    </row>
    <row r="2455" spans="1:7" ht="15.75" hidden="1" thickTop="1" x14ac:dyDescent="0.25">
      <c r="A2455" s="42" t="str">
        <f>A2454</f>
        <v>BKA; S_II; HHLO_alle</v>
      </c>
      <c r="B2455" s="43" t="s">
        <v>215</v>
      </c>
      <c r="C2455" s="60" t="str">
        <f>CONCATENATE(C2444,".",9)</f>
        <v>41.1.9</v>
      </c>
      <c r="D2455" s="180">
        <v>9</v>
      </c>
      <c r="E2455" s="15"/>
      <c r="F2455" s="100" t="s">
        <v>620</v>
      </c>
      <c r="G2455" s="120"/>
    </row>
    <row r="2456" spans="1:7" ht="15.75" hidden="1" thickTop="1" x14ac:dyDescent="0.25">
      <c r="A2456" s="42" t="str">
        <f t="shared" si="122"/>
        <v>BKA; S_II; HHLO_alle</v>
      </c>
      <c r="B2456" s="43" t="s">
        <v>215</v>
      </c>
      <c r="C2456" s="60" t="str">
        <f>CONCATENATE(C2444,".",10)</f>
        <v>41.1.10</v>
      </c>
      <c r="D2456" s="180">
        <v>10</v>
      </c>
      <c r="E2456" s="33"/>
      <c r="F2456" s="100" t="s">
        <v>620</v>
      </c>
      <c r="G2456" s="120"/>
    </row>
    <row r="2457" spans="1:7" ht="15.75" hidden="1" thickTop="1" x14ac:dyDescent="0.25">
      <c r="A2457" s="113" t="str">
        <f t="shared" si="122"/>
        <v>BKA; S_II; HHLO_alle</v>
      </c>
      <c r="B2457" s="114" t="str">
        <f>B2444</f>
        <v>BKA; S_II</v>
      </c>
      <c r="C2457" s="115"/>
      <c r="D2457" s="29"/>
      <c r="E2457" s="125" t="s">
        <v>523</v>
      </c>
      <c r="F2457" s="126">
        <f>SUM(F2447:F2456)</f>
        <v>0</v>
      </c>
      <c r="G2457" s="30"/>
    </row>
    <row r="2458" spans="1:7" ht="15.75" hidden="1" thickTop="1" x14ac:dyDescent="0.25">
      <c r="A2458" s="42" t="str">
        <f t="shared" si="122"/>
        <v>BKA; S_II; HHLO_alle</v>
      </c>
      <c r="B2458" s="46" t="str">
        <f>IF(OR(B2444=Listen!$I$5,B2444=Listen!$I$3), Listen!$I$5, IF(OR(B2444=Listen!$I$6, B2444=Listen!$I$4), Listen!$I$6, Listen!$I$7))</f>
        <v>nicht anzeigen</v>
      </c>
      <c r="C2458" s="9"/>
      <c r="D2458" s="30"/>
      <c r="E2458" s="164" t="s">
        <v>35</v>
      </c>
      <c r="F2458" s="165" t="s">
        <v>49</v>
      </c>
    </row>
    <row r="2459" spans="1:7" ht="15.75" hidden="1" thickTop="1" x14ac:dyDescent="0.25">
      <c r="A2459" s="42" t="str">
        <f t="shared" si="122"/>
        <v>BKA; S_II; HHLO_alle</v>
      </c>
      <c r="B2459" s="46" t="str">
        <f>IF(OR(B2445=Listen!$I$5,B2445=Listen!$I$3), Listen!$I$5, IF(OR(B2445=Listen!$I$6, B2445=Listen!$I$4), Listen!$I$6, Listen!$I$7))</f>
        <v>nicht anzeigen</v>
      </c>
      <c r="C2459" s="9"/>
      <c r="D2459" s="28" t="s">
        <v>36</v>
      </c>
      <c r="E2459" s="20" t="s">
        <v>38</v>
      </c>
      <c r="F2459" s="137" t="s">
        <v>621</v>
      </c>
    </row>
    <row r="2460" spans="1:7" ht="15.75" hidden="1" thickTop="1" x14ac:dyDescent="0.25">
      <c r="A2460" s="42" t="str">
        <f t="shared" si="122"/>
        <v>BKA; S_II; HHLO_alle</v>
      </c>
      <c r="B2460" s="46" t="str">
        <f>IF(OR(B2446=Listen!$I$5,B2446=Listen!$I$3), Listen!$I$5, IF(OR(B2446=Listen!$I$6, B2446=Listen!$I$4), Listen!$I$6, Listen!$I$7))</f>
        <v>nicht anzeigen</v>
      </c>
      <c r="C2460" s="9"/>
      <c r="D2460" s="28" t="s">
        <v>36</v>
      </c>
      <c r="E2460" s="17" t="s">
        <v>39</v>
      </c>
      <c r="F2460" s="137" t="s">
        <v>621</v>
      </c>
    </row>
    <row r="2461" spans="1:7" ht="51.75" hidden="1" thickTop="1" x14ac:dyDescent="0.25">
      <c r="A2461" s="42" t="str">
        <f t="shared" si="122"/>
        <v>BKA; S_II; HHLO_alle</v>
      </c>
      <c r="B2461" s="43" t="str">
        <f>B2444</f>
        <v>BKA; S_II</v>
      </c>
      <c r="C2461" s="9"/>
      <c r="D2461" s="22" t="s">
        <v>622</v>
      </c>
      <c r="E2461" s="6"/>
      <c r="F2461" s="10"/>
    </row>
    <row r="2462" spans="1:7" ht="15.75" hidden="1" thickTop="1" x14ac:dyDescent="0.25">
      <c r="A2462" s="113" t="str">
        <f t="shared" si="122"/>
        <v>BKA; S_II; HHLO_alle</v>
      </c>
      <c r="B2462" s="114" t="str">
        <f>B2444</f>
        <v>BKA; S_II</v>
      </c>
      <c r="C2462" s="115"/>
      <c r="D2462" s="30"/>
      <c r="E2462" s="30"/>
      <c r="F2462" s="30"/>
      <c r="G2462" s="30"/>
    </row>
    <row r="2463" spans="1:7" ht="17.25" thickTop="1" thickBot="1" x14ac:dyDescent="0.3">
      <c r="A2463" s="42" t="str">
        <f t="shared" si="122"/>
        <v>BKA; S_II; HHLO_alle</v>
      </c>
      <c r="B2463" s="56" t="str">
        <f>IF(B2464&lt;&gt;B2466, IF(AND(B2464&lt;&gt;Listen!I2447,B2466&lt;&gt;Listen!$I$7), CONCATENATE(B2464, "; ", B2466), IF(B2464=Listen!$I$7, B2466, B2464)), B2464)</f>
        <v>HHLO_alle</v>
      </c>
      <c r="C2463" s="58" t="str">
        <f>CONCATENATE(C2442,".",2)</f>
        <v>41.2</v>
      </c>
      <c r="D2463" s="58"/>
      <c r="E2463" s="18" t="s">
        <v>605</v>
      </c>
      <c r="F2463" s="36"/>
    </row>
    <row r="2464" spans="1:7" ht="15.75" thickBot="1" x14ac:dyDescent="0.3">
      <c r="A2464" s="42" t="str">
        <f t="shared" si="122"/>
        <v>BKA; S_II; HHLO_alle</v>
      </c>
      <c r="B2464" s="54" t="s">
        <v>212</v>
      </c>
      <c r="C2464" s="58" t="str">
        <f>CONCATENATE(C2442,".",2,".",1)</f>
        <v>41.2.1</v>
      </c>
      <c r="D2464" s="58"/>
      <c r="E2464" s="15" t="s">
        <v>606</v>
      </c>
      <c r="F2464" s="136" t="s">
        <v>44</v>
      </c>
    </row>
    <row r="2465" spans="1:7" x14ac:dyDescent="0.25">
      <c r="A2465" s="42" t="str">
        <f t="shared" si="122"/>
        <v>BKA; S_II; HHLO_alle</v>
      </c>
      <c r="B2465" s="51" t="str">
        <f>B2464</f>
        <v>HHLO_alle</v>
      </c>
      <c r="C2465" s="58" t="str">
        <f>CONCATENATE(C2442,".",2,".",2)</f>
        <v>41.2.2</v>
      </c>
      <c r="D2465" s="58"/>
      <c r="E2465" s="15" t="s">
        <v>607</v>
      </c>
      <c r="F2465" s="136" t="s">
        <v>44</v>
      </c>
    </row>
    <row r="2466" spans="1:7" hidden="1" x14ac:dyDescent="0.25">
      <c r="A2466" s="42" t="str">
        <f t="shared" si="122"/>
        <v>BKA; S_II; HHLO_alle</v>
      </c>
      <c r="B2466" s="55" t="str">
        <f>IF(ISERROR(FIND(Listen!$I$2,A2442)),Listen!$I$7,IF(ISERROR(FIND(Listen!$I$2,B2464)),Listen!$I$2,Listen!$I$7))</f>
        <v>nicht anzeigen</v>
      </c>
      <c r="C2466" s="58" t="str">
        <f>CONCATENATE(C2442,".",2,".",3)</f>
        <v>41.2.3</v>
      </c>
      <c r="D2466" s="58"/>
      <c r="E2466" s="15" t="s">
        <v>612</v>
      </c>
      <c r="F2466" s="136" t="s">
        <v>44</v>
      </c>
    </row>
    <row r="2467" spans="1:7" ht="51" x14ac:dyDescent="0.25">
      <c r="A2467" s="42" t="str">
        <f t="shared" si="122"/>
        <v>BKA; S_II; HHLO_alle</v>
      </c>
      <c r="B2467" s="47" t="str">
        <f>B2463</f>
        <v>HHLO_alle</v>
      </c>
      <c r="C2467" s="9"/>
      <c r="D2467" s="23" t="s">
        <v>316</v>
      </c>
      <c r="E2467" s="7"/>
    </row>
    <row r="2468" spans="1:7" ht="15.75" thickBot="1" x14ac:dyDescent="0.3">
      <c r="A2468" s="113" t="str">
        <f t="shared" si="122"/>
        <v>BKA; S_II; HHLO_alle</v>
      </c>
      <c r="B2468" s="123" t="str">
        <f>B2463</f>
        <v>HHLO_alle</v>
      </c>
      <c r="C2468" s="115"/>
      <c r="D2468" s="30"/>
      <c r="E2468" s="124"/>
      <c r="F2468" s="30"/>
      <c r="G2468" s="30"/>
    </row>
    <row r="2469" spans="1:7" ht="80.25" thickBot="1" x14ac:dyDescent="0.3">
      <c r="A2469" s="42" t="str">
        <f>A2468</f>
        <v>BKA; S_II; HHLO_alle</v>
      </c>
      <c r="B2469" s="49" t="s">
        <v>214</v>
      </c>
      <c r="C2469" s="58" t="str">
        <f>CONCATENATE(C2442,".",3,)</f>
        <v>41.3</v>
      </c>
      <c r="D2469" s="58"/>
      <c r="E2469" s="122" t="s">
        <v>688</v>
      </c>
      <c r="F2469" s="73"/>
      <c r="G2469" s="14" t="str">
        <f>CONCATENATE(COUNTIF(G2471:G2480,Listen!$C$3)+COUNTIF(G2471:G2480,Listen!$C$4)+COUNTIF(G2471:G2480,Listen!$C$5)," bewertete Maßnahmen")</f>
        <v>0 bewertete Maßnahmen</v>
      </c>
    </row>
    <row r="2470" spans="1:7" ht="27.75" x14ac:dyDescent="0.25">
      <c r="A2470" s="42" t="str">
        <f t="shared" si="122"/>
        <v>BKA; S_II; HHLO_alle</v>
      </c>
      <c r="B2470" s="45" t="str">
        <f t="shared" si="122"/>
        <v>BKA; HHLO_alle</v>
      </c>
      <c r="C2470" s="9"/>
      <c r="D2470" s="58"/>
      <c r="E2470" s="25" t="s">
        <v>55</v>
      </c>
      <c r="F2470" s="25" t="s">
        <v>528</v>
      </c>
      <c r="G2470" s="118" t="s">
        <v>609</v>
      </c>
    </row>
    <row r="2471" spans="1:7" ht="24" x14ac:dyDescent="0.25">
      <c r="A2471" s="42" t="str">
        <f>A2470</f>
        <v>BKA; S_II; HHLO_alle</v>
      </c>
      <c r="B2471" s="45" t="str">
        <f>B2470</f>
        <v>BKA; HHLO_alle</v>
      </c>
      <c r="C2471" s="111"/>
      <c r="D2471" s="121" t="s">
        <v>594</v>
      </c>
      <c r="E2471" s="7" t="s">
        <v>604</v>
      </c>
      <c r="F2471" s="135" t="s">
        <v>44</v>
      </c>
      <c r="G2471" s="135" t="s">
        <v>44</v>
      </c>
    </row>
    <row r="2472" spans="1:7" ht="24" x14ac:dyDescent="0.25">
      <c r="A2472" s="42" t="str">
        <f t="shared" ref="A2472:B2481" si="123">A2471</f>
        <v>BKA; S_II; HHLO_alle</v>
      </c>
      <c r="B2472" s="45" t="str">
        <f t="shared" si="123"/>
        <v>BKA; HHLO_alle</v>
      </c>
      <c r="C2472" s="111"/>
      <c r="D2472" s="121" t="s">
        <v>594</v>
      </c>
      <c r="E2472" s="7" t="s">
        <v>603</v>
      </c>
      <c r="F2472" s="135"/>
      <c r="G2472" s="135"/>
    </row>
    <row r="2473" spans="1:7" x14ac:dyDescent="0.25">
      <c r="A2473" s="42" t="str">
        <f t="shared" si="123"/>
        <v>BKA; S_II; HHLO_alle</v>
      </c>
      <c r="B2473" s="45" t="str">
        <f t="shared" si="123"/>
        <v>BKA; HHLO_alle</v>
      </c>
      <c r="C2473" s="8"/>
      <c r="D2473" s="58"/>
      <c r="E2473" s="7"/>
      <c r="F2473" s="135"/>
      <c r="G2473" s="135"/>
    </row>
    <row r="2474" spans="1:7" x14ac:dyDescent="0.25">
      <c r="A2474" s="42" t="str">
        <f t="shared" si="123"/>
        <v>BKA; S_II; HHLO_alle</v>
      </c>
      <c r="B2474" s="45" t="str">
        <f t="shared" si="123"/>
        <v>BKA; HHLO_alle</v>
      </c>
      <c r="C2474" s="8"/>
      <c r="D2474" s="58"/>
      <c r="E2474" s="7"/>
      <c r="F2474" s="135"/>
      <c r="G2474" s="135"/>
    </row>
    <row r="2475" spans="1:7" x14ac:dyDescent="0.25">
      <c r="A2475" s="42" t="str">
        <f t="shared" si="123"/>
        <v>BKA; S_II; HHLO_alle</v>
      </c>
      <c r="B2475" s="45" t="str">
        <f t="shared" si="123"/>
        <v>BKA; HHLO_alle</v>
      </c>
      <c r="C2475" s="8"/>
      <c r="D2475" s="58"/>
      <c r="E2475" s="7"/>
      <c r="F2475" s="135"/>
      <c r="G2475" s="135"/>
    </row>
    <row r="2476" spans="1:7" x14ac:dyDescent="0.25">
      <c r="A2476" s="42" t="str">
        <f t="shared" si="123"/>
        <v>BKA; S_II; HHLO_alle</v>
      </c>
      <c r="B2476" s="45" t="str">
        <f t="shared" si="123"/>
        <v>BKA; HHLO_alle</v>
      </c>
      <c r="C2476" s="8"/>
      <c r="D2476" s="58"/>
      <c r="E2476" s="7"/>
      <c r="F2476" s="135"/>
      <c r="G2476" s="135"/>
    </row>
    <row r="2477" spans="1:7" x14ac:dyDescent="0.25">
      <c r="A2477" s="42" t="str">
        <f t="shared" si="123"/>
        <v>BKA; S_II; HHLO_alle</v>
      </c>
      <c r="B2477" s="45" t="str">
        <f t="shared" si="123"/>
        <v>BKA; HHLO_alle</v>
      </c>
      <c r="C2477" s="8"/>
      <c r="D2477" s="58"/>
      <c r="E2477" s="7"/>
      <c r="F2477" s="135"/>
      <c r="G2477" s="135"/>
    </row>
    <row r="2478" spans="1:7" x14ac:dyDescent="0.25">
      <c r="A2478" s="42" t="str">
        <f t="shared" si="123"/>
        <v>BKA; S_II; HHLO_alle</v>
      </c>
      <c r="B2478" s="45" t="str">
        <f t="shared" si="123"/>
        <v>BKA; HHLO_alle</v>
      </c>
      <c r="C2478" s="8"/>
      <c r="D2478" s="58"/>
      <c r="E2478" s="7"/>
      <c r="F2478" s="135"/>
      <c r="G2478" s="135"/>
    </row>
    <row r="2479" spans="1:7" x14ac:dyDescent="0.25">
      <c r="A2479" s="42" t="str">
        <f t="shared" si="123"/>
        <v>BKA; S_II; HHLO_alle</v>
      </c>
      <c r="B2479" s="45" t="str">
        <f t="shared" si="123"/>
        <v>BKA; HHLO_alle</v>
      </c>
      <c r="C2479" s="8"/>
      <c r="D2479" s="58"/>
      <c r="E2479" s="7"/>
      <c r="F2479" s="135"/>
      <c r="G2479" s="135"/>
    </row>
    <row r="2480" spans="1:7" x14ac:dyDescent="0.25">
      <c r="A2480" s="42" t="str">
        <f t="shared" si="123"/>
        <v>BKA; S_II; HHLO_alle</v>
      </c>
      <c r="B2480" s="45" t="str">
        <f t="shared" si="123"/>
        <v>BKA; HHLO_alle</v>
      </c>
      <c r="C2480" s="8"/>
      <c r="D2480" s="58"/>
      <c r="E2480" s="7"/>
      <c r="F2480" s="135"/>
      <c r="G2480" s="135"/>
    </row>
    <row r="2481" spans="1:7" ht="15.75" thickBot="1" x14ac:dyDescent="0.3">
      <c r="A2481" s="42" t="str">
        <f t="shared" si="123"/>
        <v>BKA; S_II; HHLO_alle</v>
      </c>
      <c r="B2481" s="44" t="str">
        <f>A2442</f>
        <v>BKA; S_II; HHLO_alle</v>
      </c>
      <c r="C2481" s="9"/>
      <c r="D2481" s="10"/>
      <c r="E2481" s="10"/>
      <c r="F2481" s="10"/>
    </row>
    <row r="2482" spans="1:7" ht="21.75" hidden="1" thickBot="1" x14ac:dyDescent="0.3">
      <c r="A2482" s="50" t="s">
        <v>215</v>
      </c>
      <c r="B2482" s="42" t="str">
        <f>A2482</f>
        <v>nicht anzeigen</v>
      </c>
      <c r="C2482" s="57">
        <v>42</v>
      </c>
      <c r="D2482" s="169" t="s">
        <v>438</v>
      </c>
      <c r="E2482" s="168"/>
      <c r="F2482" s="168"/>
      <c r="G2482" s="89"/>
    </row>
    <row r="2483" spans="1:7" ht="17.25" hidden="1" thickTop="1" thickBot="1" x14ac:dyDescent="0.3">
      <c r="A2483" s="113" t="str">
        <f>A2482</f>
        <v>nicht anzeigen</v>
      </c>
      <c r="B2483" s="42" t="str">
        <f>B2482</f>
        <v>nicht anzeigen</v>
      </c>
      <c r="C2483" s="9"/>
      <c r="D2483" s="11"/>
      <c r="E2483" s="12"/>
      <c r="F2483" s="12"/>
      <c r="G2483" s="19" t="s">
        <v>51</v>
      </c>
    </row>
    <row r="2484" spans="1:7" ht="32.25" hidden="1" thickBot="1" x14ac:dyDescent="0.3">
      <c r="A2484" s="42" t="str">
        <f t="shared" ref="A2484:B2510" si="124">A2483</f>
        <v>nicht anzeigen</v>
      </c>
      <c r="B2484" s="48" t="s">
        <v>215</v>
      </c>
      <c r="C2484" s="58" t="str">
        <f>CONCATENATE(C2482,".",1)</f>
        <v>42.1</v>
      </c>
      <c r="D2484" s="58"/>
      <c r="E2484" s="18" t="s">
        <v>595</v>
      </c>
      <c r="F2484" s="117" t="str">
        <f>CONCATENATE(ROUND(F2497/1680,2)," VBÄ")</f>
        <v>0 VBÄ</v>
      </c>
      <c r="G2484" s="14"/>
    </row>
    <row r="2485" spans="1:7" ht="15.75" hidden="1" thickBot="1" x14ac:dyDescent="0.3">
      <c r="A2485" s="42" t="str">
        <f t="shared" si="124"/>
        <v>nicht anzeigen</v>
      </c>
      <c r="B2485" s="43" t="str">
        <f>IF(E2485="",Listen!$I$7,B2484)</f>
        <v>nicht anzeigen</v>
      </c>
      <c r="C2485" s="8"/>
      <c r="D2485" s="59"/>
      <c r="E2485" s="166" t="s">
        <v>24</v>
      </c>
      <c r="F2485" s="167" t="s">
        <v>596</v>
      </c>
      <c r="G2485" s="32"/>
    </row>
    <row r="2486" spans="1:7" ht="15.75" hidden="1" thickBot="1" x14ac:dyDescent="0.3">
      <c r="A2486" s="113" t="str">
        <f t="shared" si="124"/>
        <v>nicht anzeigen</v>
      </c>
      <c r="B2486" s="114" t="str">
        <f>IF(E2486="",Listen!$I$7,B2485)</f>
        <v>nicht anzeigen</v>
      </c>
      <c r="C2486" s="115"/>
      <c r="D2486" s="134"/>
      <c r="E2486" s="112" t="s">
        <v>598</v>
      </c>
      <c r="F2486" s="117" t="s">
        <v>597</v>
      </c>
      <c r="G2486" s="119"/>
    </row>
    <row r="2487" spans="1:7" ht="15.75" hidden="1" thickBot="1" x14ac:dyDescent="0.3">
      <c r="A2487" s="42" t="str">
        <f t="shared" si="124"/>
        <v>nicht anzeigen</v>
      </c>
      <c r="B2487" s="43" t="s">
        <v>215</v>
      </c>
      <c r="C2487" s="60" t="str">
        <f>CONCATENATE(C2484,".",1)</f>
        <v>42.1.1</v>
      </c>
      <c r="D2487" s="180">
        <v>1</v>
      </c>
      <c r="E2487" s="15" t="s">
        <v>305</v>
      </c>
      <c r="F2487" s="100" t="s">
        <v>620</v>
      </c>
      <c r="G2487" s="120" t="s">
        <v>202</v>
      </c>
    </row>
    <row r="2488" spans="1:7" ht="15.75" hidden="1" thickBot="1" x14ac:dyDescent="0.3">
      <c r="A2488" s="42" t="str">
        <f t="shared" si="124"/>
        <v>nicht anzeigen</v>
      </c>
      <c r="B2488" s="43" t="s">
        <v>215</v>
      </c>
      <c r="C2488" s="60" t="str">
        <f>CONCATENATE(C2484,".",2)</f>
        <v>42.1.2</v>
      </c>
      <c r="D2488" s="180">
        <v>2</v>
      </c>
      <c r="E2488" s="16" t="s">
        <v>27</v>
      </c>
      <c r="F2488" s="100" t="s">
        <v>620</v>
      </c>
      <c r="G2488" s="120" t="s">
        <v>29</v>
      </c>
    </row>
    <row r="2489" spans="1:7" ht="15.75" hidden="1" thickBot="1" x14ac:dyDescent="0.3">
      <c r="A2489" s="42" t="str">
        <f t="shared" si="124"/>
        <v>nicht anzeigen</v>
      </c>
      <c r="B2489" s="43" t="s">
        <v>215</v>
      </c>
      <c r="C2489" s="60" t="str">
        <f>CONCATENATE(C2484,".",3)</f>
        <v>42.1.3</v>
      </c>
      <c r="D2489" s="180">
        <v>3</v>
      </c>
      <c r="E2489" s="15" t="s">
        <v>25</v>
      </c>
      <c r="F2489" s="100" t="s">
        <v>620</v>
      </c>
      <c r="G2489" s="120" t="s">
        <v>29</v>
      </c>
    </row>
    <row r="2490" spans="1:7" ht="15.75" hidden="1" thickBot="1" x14ac:dyDescent="0.3">
      <c r="A2490" s="42" t="str">
        <f t="shared" si="124"/>
        <v>nicht anzeigen</v>
      </c>
      <c r="B2490" s="43" t="s">
        <v>215</v>
      </c>
      <c r="C2490" s="60" t="str">
        <f>CONCATENATE(C2484,".",4)</f>
        <v>42.1.4</v>
      </c>
      <c r="D2490" s="180">
        <v>4</v>
      </c>
      <c r="E2490" s="15" t="s">
        <v>26</v>
      </c>
      <c r="F2490" s="100" t="s">
        <v>620</v>
      </c>
      <c r="G2490" s="120" t="s">
        <v>29</v>
      </c>
    </row>
    <row r="2491" spans="1:7" ht="15.75" hidden="1" thickBot="1" x14ac:dyDescent="0.3">
      <c r="A2491" s="42" t="str">
        <f t="shared" si="124"/>
        <v>nicht anzeigen</v>
      </c>
      <c r="B2491" s="43" t="s">
        <v>215</v>
      </c>
      <c r="C2491" s="60" t="str">
        <f>CONCATENATE(C2484,".",5)</f>
        <v>42.1.5</v>
      </c>
      <c r="D2491" s="180">
        <v>5</v>
      </c>
      <c r="E2491" s="15"/>
      <c r="F2491" s="100" t="s">
        <v>620</v>
      </c>
      <c r="G2491" s="120"/>
    </row>
    <row r="2492" spans="1:7" ht="15.75" hidden="1" thickBot="1" x14ac:dyDescent="0.3">
      <c r="A2492" s="42" t="str">
        <f t="shared" si="124"/>
        <v>nicht anzeigen</v>
      </c>
      <c r="B2492" s="43" t="s">
        <v>215</v>
      </c>
      <c r="C2492" s="60" t="str">
        <f>CONCATENATE(C2484,".",6)</f>
        <v>42.1.6</v>
      </c>
      <c r="D2492" s="180">
        <v>6</v>
      </c>
      <c r="E2492" s="15"/>
      <c r="F2492" s="100" t="s">
        <v>620</v>
      </c>
      <c r="G2492" s="120"/>
    </row>
    <row r="2493" spans="1:7" ht="15.75" hidden="1" thickBot="1" x14ac:dyDescent="0.3">
      <c r="A2493" s="42" t="str">
        <f t="shared" si="124"/>
        <v>nicht anzeigen</v>
      </c>
      <c r="B2493" s="43" t="s">
        <v>215</v>
      </c>
      <c r="C2493" s="60" t="str">
        <f>CONCATENATE(C2484,".",7)</f>
        <v>42.1.7</v>
      </c>
      <c r="D2493" s="180">
        <v>7</v>
      </c>
      <c r="E2493" s="15"/>
      <c r="F2493" s="100" t="s">
        <v>620</v>
      </c>
      <c r="G2493" s="120"/>
    </row>
    <row r="2494" spans="1:7" ht="15.75" hidden="1" thickBot="1" x14ac:dyDescent="0.3">
      <c r="A2494" s="42" t="str">
        <f t="shared" si="124"/>
        <v>nicht anzeigen</v>
      </c>
      <c r="B2494" s="43" t="s">
        <v>215</v>
      </c>
      <c r="C2494" s="60" t="str">
        <f>CONCATENATE(C2484,".",8)</f>
        <v>42.1.8</v>
      </c>
      <c r="D2494" s="180">
        <v>8</v>
      </c>
      <c r="E2494" s="15"/>
      <c r="F2494" s="100" t="s">
        <v>620</v>
      </c>
      <c r="G2494" s="120"/>
    </row>
    <row r="2495" spans="1:7" ht="15.75" hidden="1" thickBot="1" x14ac:dyDescent="0.3">
      <c r="A2495" s="42" t="str">
        <f>A2494</f>
        <v>nicht anzeigen</v>
      </c>
      <c r="B2495" s="43" t="s">
        <v>215</v>
      </c>
      <c r="C2495" s="60" t="str">
        <f>CONCATENATE(C2484,".",9)</f>
        <v>42.1.9</v>
      </c>
      <c r="D2495" s="180">
        <v>9</v>
      </c>
      <c r="E2495" s="15"/>
      <c r="F2495" s="100" t="s">
        <v>620</v>
      </c>
      <c r="G2495" s="120"/>
    </row>
    <row r="2496" spans="1:7" ht="15.75" hidden="1" thickBot="1" x14ac:dyDescent="0.3">
      <c r="A2496" s="42" t="str">
        <f t="shared" si="124"/>
        <v>nicht anzeigen</v>
      </c>
      <c r="B2496" s="43" t="s">
        <v>215</v>
      </c>
      <c r="C2496" s="60" t="str">
        <f>CONCATENATE(C2484,".",10)</f>
        <v>42.1.10</v>
      </c>
      <c r="D2496" s="180">
        <v>10</v>
      </c>
      <c r="E2496" s="33"/>
      <c r="F2496" s="100" t="s">
        <v>620</v>
      </c>
      <c r="G2496" s="120"/>
    </row>
    <row r="2497" spans="1:7" ht="15.75" hidden="1" thickBot="1" x14ac:dyDescent="0.3">
      <c r="A2497" s="113" t="str">
        <f t="shared" si="124"/>
        <v>nicht anzeigen</v>
      </c>
      <c r="B2497" s="114" t="str">
        <f>B2484</f>
        <v>nicht anzeigen</v>
      </c>
      <c r="C2497" s="115"/>
      <c r="D2497" s="29"/>
      <c r="E2497" s="125" t="s">
        <v>523</v>
      </c>
      <c r="F2497" s="126">
        <f>SUM(F2487:F2496)</f>
        <v>0</v>
      </c>
      <c r="G2497" s="30"/>
    </row>
    <row r="2498" spans="1:7" ht="15.75" hidden="1" thickBot="1" x14ac:dyDescent="0.3">
      <c r="A2498" s="42" t="str">
        <f t="shared" si="124"/>
        <v>nicht anzeigen</v>
      </c>
      <c r="B2498" s="46" t="str">
        <f>IF(OR(B2484=Listen!$I$5,B2484=Listen!$I$3), Listen!$I$5, IF(OR(B2484=Listen!$I$6, B2484=Listen!$I$4), Listen!$I$6, Listen!$I$7))</f>
        <v>nicht anzeigen</v>
      </c>
      <c r="C2498" s="9"/>
      <c r="D2498" s="30"/>
      <c r="E2498" s="164" t="s">
        <v>35</v>
      </c>
      <c r="F2498" s="165" t="s">
        <v>49</v>
      </c>
    </row>
    <row r="2499" spans="1:7" ht="15.75" hidden="1" thickBot="1" x14ac:dyDescent="0.3">
      <c r="A2499" s="42" t="str">
        <f t="shared" si="124"/>
        <v>nicht anzeigen</v>
      </c>
      <c r="B2499" s="46" t="str">
        <f>IF(OR(B2485=Listen!$I$5,B2485=Listen!$I$3), Listen!$I$5, IF(OR(B2485=Listen!$I$6, B2485=Listen!$I$4), Listen!$I$6, Listen!$I$7))</f>
        <v>nicht anzeigen</v>
      </c>
      <c r="C2499" s="9"/>
      <c r="D2499" s="28" t="s">
        <v>36</v>
      </c>
      <c r="E2499" s="20" t="s">
        <v>38</v>
      </c>
      <c r="F2499" s="137" t="s">
        <v>621</v>
      </c>
    </row>
    <row r="2500" spans="1:7" ht="15.75" hidden="1" thickBot="1" x14ac:dyDescent="0.3">
      <c r="A2500" s="42" t="str">
        <f t="shared" si="124"/>
        <v>nicht anzeigen</v>
      </c>
      <c r="B2500" s="46" t="str">
        <f>IF(OR(B2486=Listen!$I$5,B2486=Listen!$I$3), Listen!$I$5, IF(OR(B2486=Listen!$I$6, B2486=Listen!$I$4), Listen!$I$6, Listen!$I$7))</f>
        <v>nicht anzeigen</v>
      </c>
      <c r="C2500" s="9"/>
      <c r="D2500" s="28" t="s">
        <v>36</v>
      </c>
      <c r="E2500" s="17" t="s">
        <v>39</v>
      </c>
      <c r="F2500" s="137" t="s">
        <v>621</v>
      </c>
    </row>
    <row r="2501" spans="1:7" ht="51.75" hidden="1" thickBot="1" x14ac:dyDescent="0.3">
      <c r="A2501" s="42" t="str">
        <f t="shared" si="124"/>
        <v>nicht anzeigen</v>
      </c>
      <c r="B2501" s="43" t="str">
        <f>B2484</f>
        <v>nicht anzeigen</v>
      </c>
      <c r="C2501" s="9"/>
      <c r="D2501" s="22" t="s">
        <v>622</v>
      </c>
      <c r="E2501" s="6"/>
      <c r="F2501" s="10"/>
    </row>
    <row r="2502" spans="1:7" ht="15.75" hidden="1" thickBot="1" x14ac:dyDescent="0.3">
      <c r="A2502" s="113" t="str">
        <f t="shared" si="124"/>
        <v>nicht anzeigen</v>
      </c>
      <c r="B2502" s="114" t="str">
        <f>B2484</f>
        <v>nicht anzeigen</v>
      </c>
      <c r="C2502" s="115"/>
      <c r="D2502" s="30"/>
      <c r="E2502" s="30"/>
      <c r="F2502" s="30"/>
      <c r="G2502" s="30"/>
    </row>
    <row r="2503" spans="1:7" ht="16.5" hidden="1" thickBot="1" x14ac:dyDescent="0.3">
      <c r="A2503" s="42" t="str">
        <f t="shared" si="124"/>
        <v>nicht anzeigen</v>
      </c>
      <c r="B2503" s="56" t="str">
        <f>IF(B2504&lt;&gt;B2506, IF(AND(B2504&lt;&gt;Listen!I2487,B2506&lt;&gt;Listen!$I$7), CONCATENATE(B2504, "; ", B2506), IF(B2504=Listen!$I$7, B2506, B2504)), B2504)</f>
        <v>nicht anzeigen</v>
      </c>
      <c r="C2503" s="58" t="str">
        <f>CONCATENATE(C2482,".",2)</f>
        <v>42.2</v>
      </c>
      <c r="D2503" s="58"/>
      <c r="E2503" s="18" t="s">
        <v>605</v>
      </c>
      <c r="F2503" s="36"/>
    </row>
    <row r="2504" spans="1:7" ht="15.75" hidden="1" thickBot="1" x14ac:dyDescent="0.3">
      <c r="A2504" s="42" t="str">
        <f t="shared" si="124"/>
        <v>nicht anzeigen</v>
      </c>
      <c r="B2504" s="54" t="s">
        <v>215</v>
      </c>
      <c r="C2504" s="58" t="str">
        <f>CONCATENATE(C2482,".",2,".",1)</f>
        <v>42.2.1</v>
      </c>
      <c r="D2504" s="58"/>
      <c r="E2504" s="15" t="s">
        <v>606</v>
      </c>
      <c r="F2504" s="136" t="s">
        <v>44</v>
      </c>
    </row>
    <row r="2505" spans="1:7" ht="15.75" hidden="1" thickBot="1" x14ac:dyDescent="0.3">
      <c r="A2505" s="42" t="str">
        <f t="shared" si="124"/>
        <v>nicht anzeigen</v>
      </c>
      <c r="B2505" s="51" t="str">
        <f>B2504</f>
        <v>nicht anzeigen</v>
      </c>
      <c r="C2505" s="58" t="str">
        <f>CONCATENATE(C2482,".",2,".",2)</f>
        <v>42.2.2</v>
      </c>
      <c r="D2505" s="58"/>
      <c r="E2505" s="15" t="s">
        <v>607</v>
      </c>
      <c r="F2505" s="136" t="s">
        <v>44</v>
      </c>
    </row>
    <row r="2506" spans="1:7" ht="15.75" hidden="1" thickBot="1" x14ac:dyDescent="0.3">
      <c r="A2506" s="42" t="str">
        <f t="shared" si="124"/>
        <v>nicht anzeigen</v>
      </c>
      <c r="B2506" s="55" t="str">
        <f>IF(ISERROR(FIND(Listen!$I$2,A2482)),Listen!$I$7,IF(ISERROR(FIND(Listen!$I$2,B2504)),Listen!$I$2,Listen!$I$7))</f>
        <v>nicht anzeigen</v>
      </c>
      <c r="C2506" s="58" t="str">
        <f>CONCATENATE(C2482,".",2,".",3)</f>
        <v>42.2.3</v>
      </c>
      <c r="D2506" s="58"/>
      <c r="E2506" s="15" t="s">
        <v>612</v>
      </c>
      <c r="F2506" s="136" t="s">
        <v>44</v>
      </c>
    </row>
    <row r="2507" spans="1:7" ht="51.75" hidden="1" thickBot="1" x14ac:dyDescent="0.3">
      <c r="A2507" s="42" t="str">
        <f t="shared" si="124"/>
        <v>nicht anzeigen</v>
      </c>
      <c r="B2507" s="47" t="str">
        <f>B2503</f>
        <v>nicht anzeigen</v>
      </c>
      <c r="C2507" s="9"/>
      <c r="D2507" s="23" t="s">
        <v>316</v>
      </c>
      <c r="E2507" s="7"/>
    </row>
    <row r="2508" spans="1:7" ht="15.75" hidden="1" thickBot="1" x14ac:dyDescent="0.3">
      <c r="A2508" s="113" t="str">
        <f t="shared" si="124"/>
        <v>nicht anzeigen</v>
      </c>
      <c r="B2508" s="123" t="str">
        <f>B2503</f>
        <v>nicht anzeigen</v>
      </c>
      <c r="C2508" s="115"/>
      <c r="D2508" s="30"/>
      <c r="E2508" s="124"/>
      <c r="F2508" s="30"/>
      <c r="G2508" s="30"/>
    </row>
    <row r="2509" spans="1:7" ht="80.25" hidden="1" thickBot="1" x14ac:dyDescent="0.3">
      <c r="A2509" s="42" t="str">
        <f>A2508</f>
        <v>nicht anzeigen</v>
      </c>
      <c r="B2509" s="49" t="s">
        <v>215</v>
      </c>
      <c r="C2509" s="58" t="str">
        <f>CONCATENATE(C2482,".",3,)</f>
        <v>42.3</v>
      </c>
      <c r="D2509" s="58"/>
      <c r="E2509" s="122" t="s">
        <v>688</v>
      </c>
      <c r="F2509" s="73"/>
      <c r="G2509" s="14" t="str">
        <f>CONCATENATE(COUNTIF(G2511:G2520,Listen!$C$3)+COUNTIF(G2511:G2520,Listen!$C$4)+COUNTIF(G2511:G2520,Listen!$C$5)," bewertete Maßnahmen")</f>
        <v>0 bewertete Maßnahmen</v>
      </c>
    </row>
    <row r="2510" spans="1:7" ht="28.5" hidden="1" thickBot="1" x14ac:dyDescent="0.3">
      <c r="A2510" s="42" t="str">
        <f t="shared" si="124"/>
        <v>nicht anzeigen</v>
      </c>
      <c r="B2510" s="45" t="str">
        <f t="shared" si="124"/>
        <v>nicht anzeigen</v>
      </c>
      <c r="C2510" s="9"/>
      <c r="D2510" s="58"/>
      <c r="E2510" s="25" t="s">
        <v>55</v>
      </c>
      <c r="F2510" s="25" t="s">
        <v>528</v>
      </c>
      <c r="G2510" s="118" t="s">
        <v>609</v>
      </c>
    </row>
    <row r="2511" spans="1:7" ht="24.75" hidden="1" thickBot="1" x14ac:dyDescent="0.3">
      <c r="A2511" s="42" t="str">
        <f>A2510</f>
        <v>nicht anzeigen</v>
      </c>
      <c r="B2511" s="45" t="str">
        <f>B2510</f>
        <v>nicht anzeigen</v>
      </c>
      <c r="C2511" s="111"/>
      <c r="D2511" s="121" t="s">
        <v>594</v>
      </c>
      <c r="E2511" s="7" t="s">
        <v>604</v>
      </c>
      <c r="F2511" s="135" t="s">
        <v>44</v>
      </c>
      <c r="G2511" s="135" t="s">
        <v>44</v>
      </c>
    </row>
    <row r="2512" spans="1:7" ht="24.75" hidden="1" thickBot="1" x14ac:dyDescent="0.3">
      <c r="A2512" s="42" t="str">
        <f t="shared" ref="A2512:B2521" si="125">A2511</f>
        <v>nicht anzeigen</v>
      </c>
      <c r="B2512" s="45" t="str">
        <f t="shared" si="125"/>
        <v>nicht anzeigen</v>
      </c>
      <c r="C2512" s="111"/>
      <c r="D2512" s="121" t="s">
        <v>594</v>
      </c>
      <c r="E2512" s="7" t="s">
        <v>603</v>
      </c>
      <c r="F2512" s="135"/>
      <c r="G2512" s="135"/>
    </row>
    <row r="2513" spans="1:7" ht="15.75" hidden="1" thickBot="1" x14ac:dyDescent="0.3">
      <c r="A2513" s="42" t="str">
        <f t="shared" si="125"/>
        <v>nicht anzeigen</v>
      </c>
      <c r="B2513" s="45" t="str">
        <f t="shared" si="125"/>
        <v>nicht anzeigen</v>
      </c>
      <c r="C2513" s="8"/>
      <c r="D2513" s="58"/>
      <c r="E2513" s="7"/>
      <c r="F2513" s="135"/>
      <c r="G2513" s="135"/>
    </row>
    <row r="2514" spans="1:7" ht="15.75" hidden="1" thickBot="1" x14ac:dyDescent="0.3">
      <c r="A2514" s="42" t="str">
        <f t="shared" si="125"/>
        <v>nicht anzeigen</v>
      </c>
      <c r="B2514" s="45" t="str">
        <f t="shared" si="125"/>
        <v>nicht anzeigen</v>
      </c>
      <c r="C2514" s="8"/>
      <c r="D2514" s="58"/>
      <c r="E2514" s="7"/>
      <c r="F2514" s="135"/>
      <c r="G2514" s="135"/>
    </row>
    <row r="2515" spans="1:7" ht="15.75" hidden="1" thickBot="1" x14ac:dyDescent="0.3">
      <c r="A2515" s="42" t="str">
        <f t="shared" si="125"/>
        <v>nicht anzeigen</v>
      </c>
      <c r="B2515" s="45" t="str">
        <f t="shared" si="125"/>
        <v>nicht anzeigen</v>
      </c>
      <c r="C2515" s="8"/>
      <c r="D2515" s="58"/>
      <c r="E2515" s="7"/>
      <c r="F2515" s="135"/>
      <c r="G2515" s="135"/>
    </row>
    <row r="2516" spans="1:7" ht="15.75" hidden="1" thickBot="1" x14ac:dyDescent="0.3">
      <c r="A2516" s="42" t="str">
        <f t="shared" si="125"/>
        <v>nicht anzeigen</v>
      </c>
      <c r="B2516" s="45" t="str">
        <f t="shared" si="125"/>
        <v>nicht anzeigen</v>
      </c>
      <c r="C2516" s="8"/>
      <c r="D2516" s="58"/>
      <c r="E2516" s="7"/>
      <c r="F2516" s="135"/>
      <c r="G2516" s="135"/>
    </row>
    <row r="2517" spans="1:7" ht="15.75" hidden="1" thickBot="1" x14ac:dyDescent="0.3">
      <c r="A2517" s="42" t="str">
        <f t="shared" si="125"/>
        <v>nicht anzeigen</v>
      </c>
      <c r="B2517" s="45" t="str">
        <f t="shared" si="125"/>
        <v>nicht anzeigen</v>
      </c>
      <c r="C2517" s="8"/>
      <c r="D2517" s="58"/>
      <c r="E2517" s="7"/>
      <c r="F2517" s="135"/>
      <c r="G2517" s="135"/>
    </row>
    <row r="2518" spans="1:7" ht="15.75" hidden="1" thickBot="1" x14ac:dyDescent="0.3">
      <c r="A2518" s="42" t="str">
        <f t="shared" si="125"/>
        <v>nicht anzeigen</v>
      </c>
      <c r="B2518" s="45" t="str">
        <f t="shared" si="125"/>
        <v>nicht anzeigen</v>
      </c>
      <c r="C2518" s="8"/>
      <c r="D2518" s="58"/>
      <c r="E2518" s="7"/>
      <c r="F2518" s="135"/>
      <c r="G2518" s="135"/>
    </row>
    <row r="2519" spans="1:7" ht="15.75" hidden="1" thickBot="1" x14ac:dyDescent="0.3">
      <c r="A2519" s="42" t="str">
        <f t="shared" si="125"/>
        <v>nicht anzeigen</v>
      </c>
      <c r="B2519" s="45" t="str">
        <f t="shared" si="125"/>
        <v>nicht anzeigen</v>
      </c>
      <c r="C2519" s="8"/>
      <c r="D2519" s="58"/>
      <c r="E2519" s="7"/>
      <c r="F2519" s="135"/>
      <c r="G2519" s="135"/>
    </row>
    <row r="2520" spans="1:7" ht="15.75" hidden="1" thickBot="1" x14ac:dyDescent="0.3">
      <c r="A2520" s="42" t="str">
        <f t="shared" si="125"/>
        <v>nicht anzeigen</v>
      </c>
      <c r="B2520" s="45" t="str">
        <f t="shared" si="125"/>
        <v>nicht anzeigen</v>
      </c>
      <c r="C2520" s="8"/>
      <c r="D2520" s="58"/>
      <c r="E2520" s="7"/>
      <c r="F2520" s="135"/>
      <c r="G2520" s="135"/>
    </row>
    <row r="2521" spans="1:7" ht="15.75" hidden="1" thickBot="1" x14ac:dyDescent="0.3">
      <c r="A2521" s="42" t="str">
        <f t="shared" si="125"/>
        <v>nicht anzeigen</v>
      </c>
      <c r="B2521" s="44" t="str">
        <f>A2482</f>
        <v>nicht anzeigen</v>
      </c>
      <c r="C2521" s="9"/>
      <c r="D2521" s="10"/>
      <c r="E2521" s="10"/>
      <c r="F2521" s="10"/>
    </row>
    <row r="2522" spans="1:7" ht="21.75" thickBot="1" x14ac:dyDescent="0.3">
      <c r="A2522" s="50" t="s">
        <v>646</v>
      </c>
      <c r="B2522" s="42" t="str">
        <f>A2522</f>
        <v>BKA; S_II; HHLO_alle</v>
      </c>
      <c r="C2522" s="57">
        <v>43</v>
      </c>
      <c r="D2522" s="169" t="s">
        <v>440</v>
      </c>
      <c r="E2522" s="168"/>
      <c r="F2522" s="168"/>
      <c r="G2522" s="89"/>
    </row>
    <row r="2523" spans="1:7" ht="17.25" thickTop="1" thickBot="1" x14ac:dyDescent="0.3">
      <c r="A2523" s="113" t="str">
        <f>A2522</f>
        <v>BKA; S_II; HHLO_alle</v>
      </c>
      <c r="B2523" s="42" t="str">
        <f>B2522</f>
        <v>BKA; S_II; HHLO_alle</v>
      </c>
      <c r="C2523" s="9"/>
      <c r="D2523" s="11"/>
      <c r="E2523" s="12"/>
      <c r="F2523" s="12"/>
      <c r="G2523" s="19" t="s">
        <v>51</v>
      </c>
    </row>
    <row r="2524" spans="1:7" ht="64.5" hidden="1" thickTop="1" thickBot="1" x14ac:dyDescent="0.3">
      <c r="A2524" s="42" t="str">
        <f t="shared" ref="A2524:B2550" si="126">A2523</f>
        <v>BKA; S_II; HHLO_alle</v>
      </c>
      <c r="B2524" s="48" t="s">
        <v>645</v>
      </c>
      <c r="C2524" s="58" t="str">
        <f>CONCATENATE(C2522,".",1)</f>
        <v>43.1</v>
      </c>
      <c r="D2524" s="58"/>
      <c r="E2524" s="18" t="s">
        <v>629</v>
      </c>
      <c r="F2524" s="117" t="str">
        <f>CONCATENATE(ROUND(F2537/1680,2)," VBÄ")</f>
        <v>0 VBÄ</v>
      </c>
      <c r="G2524" s="14"/>
    </row>
    <row r="2525" spans="1:7" ht="15.75" hidden="1" thickTop="1" x14ac:dyDescent="0.25">
      <c r="A2525" s="42" t="str">
        <f t="shared" si="126"/>
        <v>BKA; S_II; HHLO_alle</v>
      </c>
      <c r="B2525" s="43" t="str">
        <f>IF(E2525="",Listen!$I$7,B2524)</f>
        <v>BKA; S_II</v>
      </c>
      <c r="C2525" s="8"/>
      <c r="D2525" s="59"/>
      <c r="E2525" s="166" t="s">
        <v>24</v>
      </c>
      <c r="F2525" s="167" t="s">
        <v>596</v>
      </c>
      <c r="G2525" s="32"/>
    </row>
    <row r="2526" spans="1:7" ht="15.75" hidden="1" thickTop="1" x14ac:dyDescent="0.25">
      <c r="A2526" s="113" t="str">
        <f t="shared" si="126"/>
        <v>BKA; S_II; HHLO_alle</v>
      </c>
      <c r="B2526" s="114" t="str">
        <f>IF(E2526="",Listen!$I$7,B2525)</f>
        <v>BKA; S_II</v>
      </c>
      <c r="C2526" s="115"/>
      <c r="D2526" s="134"/>
      <c r="E2526" s="112" t="s">
        <v>598</v>
      </c>
      <c r="F2526" s="117" t="s">
        <v>597</v>
      </c>
      <c r="G2526" s="119"/>
    </row>
    <row r="2527" spans="1:7" ht="15.75" hidden="1" thickTop="1" x14ac:dyDescent="0.25">
      <c r="A2527" s="42" t="str">
        <f t="shared" si="126"/>
        <v>BKA; S_II; HHLO_alle</v>
      </c>
      <c r="B2527" s="43" t="s">
        <v>6</v>
      </c>
      <c r="C2527" s="60" t="str">
        <f>CONCATENATE(C2524,".",1)</f>
        <v>43.1.1</v>
      </c>
      <c r="D2527" s="180">
        <v>1</v>
      </c>
      <c r="E2527" s="15" t="s">
        <v>305</v>
      </c>
      <c r="F2527" s="100" t="s">
        <v>620</v>
      </c>
      <c r="G2527" s="120" t="s">
        <v>202</v>
      </c>
    </row>
    <row r="2528" spans="1:7" ht="15.75" hidden="1" thickTop="1" x14ac:dyDescent="0.25">
      <c r="A2528" s="42" t="str">
        <f t="shared" si="126"/>
        <v>BKA; S_II; HHLO_alle</v>
      </c>
      <c r="B2528" s="43" t="s">
        <v>6</v>
      </c>
      <c r="C2528" s="60" t="str">
        <f>CONCATENATE(C2524,".",2)</f>
        <v>43.1.2</v>
      </c>
      <c r="D2528" s="180">
        <v>2</v>
      </c>
      <c r="E2528" s="16" t="s">
        <v>27</v>
      </c>
      <c r="F2528" s="100" t="s">
        <v>620</v>
      </c>
      <c r="G2528" s="120" t="s">
        <v>29</v>
      </c>
    </row>
    <row r="2529" spans="1:7" ht="15.75" hidden="1" thickTop="1" x14ac:dyDescent="0.25">
      <c r="A2529" s="42" t="str">
        <f t="shared" si="126"/>
        <v>BKA; S_II; HHLO_alle</v>
      </c>
      <c r="B2529" s="43" t="s">
        <v>6</v>
      </c>
      <c r="C2529" s="60" t="str">
        <f>CONCATENATE(C2524,".",3)</f>
        <v>43.1.3</v>
      </c>
      <c r="D2529" s="180">
        <v>3</v>
      </c>
      <c r="E2529" s="15" t="s">
        <v>25</v>
      </c>
      <c r="F2529" s="100" t="s">
        <v>620</v>
      </c>
      <c r="G2529" s="120" t="s">
        <v>29</v>
      </c>
    </row>
    <row r="2530" spans="1:7" ht="15.75" hidden="1" thickTop="1" x14ac:dyDescent="0.25">
      <c r="A2530" s="42" t="str">
        <f t="shared" si="126"/>
        <v>BKA; S_II; HHLO_alle</v>
      </c>
      <c r="B2530" s="43" t="s">
        <v>6</v>
      </c>
      <c r="C2530" s="60" t="str">
        <f>CONCATENATE(C2524,".",4)</f>
        <v>43.1.4</v>
      </c>
      <c r="D2530" s="180">
        <v>4</v>
      </c>
      <c r="E2530" s="15" t="s">
        <v>26</v>
      </c>
      <c r="F2530" s="100" t="s">
        <v>620</v>
      </c>
      <c r="G2530" s="120" t="s">
        <v>29</v>
      </c>
    </row>
    <row r="2531" spans="1:7" ht="15.75" hidden="1" thickTop="1" x14ac:dyDescent="0.25">
      <c r="A2531" s="42" t="str">
        <f t="shared" si="126"/>
        <v>BKA; S_II; HHLO_alle</v>
      </c>
      <c r="B2531" s="43" t="s">
        <v>6</v>
      </c>
      <c r="C2531" s="60" t="str">
        <f>CONCATENATE(C2524,".",5)</f>
        <v>43.1.5</v>
      </c>
      <c r="D2531" s="180">
        <v>5</v>
      </c>
      <c r="E2531" s="15" t="s">
        <v>658</v>
      </c>
      <c r="F2531" s="100" t="s">
        <v>620</v>
      </c>
      <c r="G2531" s="120" t="s">
        <v>202</v>
      </c>
    </row>
    <row r="2532" spans="1:7" ht="15.75" hidden="1" thickTop="1" x14ac:dyDescent="0.25">
      <c r="A2532" s="42" t="str">
        <f t="shared" si="126"/>
        <v>BKA; S_II; HHLO_alle</v>
      </c>
      <c r="B2532" s="43" t="s">
        <v>6</v>
      </c>
      <c r="C2532" s="60" t="str">
        <f>CONCATENATE(C2524,".",6)</f>
        <v>43.1.6</v>
      </c>
      <c r="D2532" s="180">
        <v>6</v>
      </c>
      <c r="E2532" s="15" t="s">
        <v>659</v>
      </c>
      <c r="F2532" s="100" t="s">
        <v>620</v>
      </c>
      <c r="G2532" s="120" t="s">
        <v>29</v>
      </c>
    </row>
    <row r="2533" spans="1:7" ht="15.75" hidden="1" thickTop="1" x14ac:dyDescent="0.25">
      <c r="A2533" s="42" t="str">
        <f t="shared" si="126"/>
        <v>BKA; S_II; HHLO_alle</v>
      </c>
      <c r="B2533" s="43" t="s">
        <v>201</v>
      </c>
      <c r="C2533" s="60" t="str">
        <f>CONCATENATE(C2524,".",7)</f>
        <v>43.1.7</v>
      </c>
      <c r="D2533" s="180">
        <v>7</v>
      </c>
      <c r="E2533" s="15" t="s">
        <v>654</v>
      </c>
      <c r="F2533" s="100" t="s">
        <v>620</v>
      </c>
      <c r="G2533" s="120" t="s">
        <v>202</v>
      </c>
    </row>
    <row r="2534" spans="1:7" ht="15.75" hidden="1" thickTop="1" x14ac:dyDescent="0.25">
      <c r="A2534" s="42" t="str">
        <f t="shared" si="126"/>
        <v>BKA; S_II; HHLO_alle</v>
      </c>
      <c r="B2534" s="43" t="s">
        <v>201</v>
      </c>
      <c r="C2534" s="60" t="str">
        <f>CONCATENATE(C2524,".",8)</f>
        <v>43.1.8</v>
      </c>
      <c r="D2534" s="180">
        <v>8</v>
      </c>
      <c r="E2534" s="15" t="s">
        <v>655</v>
      </c>
      <c r="F2534" s="100" t="s">
        <v>620</v>
      </c>
      <c r="G2534" s="120" t="s">
        <v>29</v>
      </c>
    </row>
    <row r="2535" spans="1:7" ht="15.75" hidden="1" thickTop="1" x14ac:dyDescent="0.25">
      <c r="A2535" s="42" t="str">
        <f>A2534</f>
        <v>BKA; S_II; HHLO_alle</v>
      </c>
      <c r="B2535" s="43" t="s">
        <v>215</v>
      </c>
      <c r="C2535" s="60" t="str">
        <f>CONCATENATE(C2524,".",9)</f>
        <v>43.1.9</v>
      </c>
      <c r="D2535" s="180">
        <v>9</v>
      </c>
      <c r="E2535" s="15"/>
      <c r="F2535" s="100" t="s">
        <v>620</v>
      </c>
      <c r="G2535" s="120"/>
    </row>
    <row r="2536" spans="1:7" ht="15.75" hidden="1" thickTop="1" x14ac:dyDescent="0.25">
      <c r="A2536" s="42" t="str">
        <f t="shared" si="126"/>
        <v>BKA; S_II; HHLO_alle</v>
      </c>
      <c r="B2536" s="43" t="s">
        <v>215</v>
      </c>
      <c r="C2536" s="60" t="str">
        <f>CONCATENATE(C2524,".",10)</f>
        <v>43.1.10</v>
      </c>
      <c r="D2536" s="180">
        <v>10</v>
      </c>
      <c r="E2536" s="33"/>
      <c r="F2536" s="100" t="s">
        <v>620</v>
      </c>
      <c r="G2536" s="120"/>
    </row>
    <row r="2537" spans="1:7" ht="15.75" hidden="1" thickTop="1" x14ac:dyDescent="0.25">
      <c r="A2537" s="113" t="str">
        <f t="shared" si="126"/>
        <v>BKA; S_II; HHLO_alle</v>
      </c>
      <c r="B2537" s="114" t="str">
        <f>B2524</f>
        <v>BKA; S_II</v>
      </c>
      <c r="C2537" s="115"/>
      <c r="D2537" s="29"/>
      <c r="E2537" s="125" t="s">
        <v>523</v>
      </c>
      <c r="F2537" s="126">
        <f>SUM(F2527:F2536)</f>
        <v>0</v>
      </c>
      <c r="G2537" s="30"/>
    </row>
    <row r="2538" spans="1:7" ht="15.75" hidden="1" thickTop="1" x14ac:dyDescent="0.25">
      <c r="A2538" s="42" t="str">
        <f t="shared" si="126"/>
        <v>BKA; S_II; HHLO_alle</v>
      </c>
      <c r="B2538" s="46" t="str">
        <f>IF(OR(B2524=Listen!$I$5,B2524=Listen!$I$3), Listen!$I$5, IF(OR(B2524=Listen!$I$6, B2524=Listen!$I$4), Listen!$I$6, Listen!$I$7))</f>
        <v>nicht anzeigen</v>
      </c>
      <c r="C2538" s="9"/>
      <c r="D2538" s="30"/>
      <c r="E2538" s="164" t="s">
        <v>35</v>
      </c>
      <c r="F2538" s="165" t="s">
        <v>49</v>
      </c>
    </row>
    <row r="2539" spans="1:7" ht="15.75" hidden="1" thickTop="1" x14ac:dyDescent="0.25">
      <c r="A2539" s="42" t="str">
        <f t="shared" si="126"/>
        <v>BKA; S_II; HHLO_alle</v>
      </c>
      <c r="B2539" s="46" t="str">
        <f>IF(OR(B2525=Listen!$I$5,B2525=Listen!$I$3), Listen!$I$5, IF(OR(B2525=Listen!$I$6, B2525=Listen!$I$4), Listen!$I$6, Listen!$I$7))</f>
        <v>nicht anzeigen</v>
      </c>
      <c r="C2539" s="9"/>
      <c r="D2539" s="28" t="s">
        <v>36</v>
      </c>
      <c r="E2539" s="20" t="s">
        <v>38</v>
      </c>
      <c r="F2539" s="137" t="s">
        <v>621</v>
      </c>
    </row>
    <row r="2540" spans="1:7" ht="15.75" hidden="1" thickTop="1" x14ac:dyDescent="0.25">
      <c r="A2540" s="42" t="str">
        <f t="shared" si="126"/>
        <v>BKA; S_II; HHLO_alle</v>
      </c>
      <c r="B2540" s="46" t="str">
        <f>IF(OR(B2526=Listen!$I$5,B2526=Listen!$I$3), Listen!$I$5, IF(OR(B2526=Listen!$I$6, B2526=Listen!$I$4), Listen!$I$6, Listen!$I$7))</f>
        <v>nicht anzeigen</v>
      </c>
      <c r="C2540" s="9"/>
      <c r="D2540" s="28" t="s">
        <v>36</v>
      </c>
      <c r="E2540" s="17" t="s">
        <v>39</v>
      </c>
      <c r="F2540" s="137" t="s">
        <v>621</v>
      </c>
    </row>
    <row r="2541" spans="1:7" ht="51.75" hidden="1" thickTop="1" x14ac:dyDescent="0.25">
      <c r="A2541" s="42" t="str">
        <f t="shared" si="126"/>
        <v>BKA; S_II; HHLO_alle</v>
      </c>
      <c r="B2541" s="43" t="str">
        <f>B2524</f>
        <v>BKA; S_II</v>
      </c>
      <c r="C2541" s="9"/>
      <c r="D2541" s="22" t="s">
        <v>622</v>
      </c>
      <c r="E2541" s="6"/>
      <c r="F2541" s="10"/>
    </row>
    <row r="2542" spans="1:7" ht="15.75" hidden="1" thickTop="1" x14ac:dyDescent="0.25">
      <c r="A2542" s="113" t="str">
        <f t="shared" si="126"/>
        <v>BKA; S_II; HHLO_alle</v>
      </c>
      <c r="B2542" s="114" t="str">
        <f>B2524</f>
        <v>BKA; S_II</v>
      </c>
      <c r="C2542" s="115"/>
      <c r="D2542" s="30"/>
      <c r="E2542" s="30"/>
      <c r="F2542" s="30"/>
      <c r="G2542" s="30"/>
    </row>
    <row r="2543" spans="1:7" ht="17.25" thickTop="1" thickBot="1" x14ac:dyDescent="0.3">
      <c r="A2543" s="42" t="str">
        <f t="shared" si="126"/>
        <v>BKA; S_II; HHLO_alle</v>
      </c>
      <c r="B2543" s="56" t="str">
        <f>IF(B2544&lt;&gt;B2546, IF(AND(B2544&lt;&gt;Listen!I2527,B2546&lt;&gt;Listen!$I$7), CONCATENATE(B2544, "; ", B2546), IF(B2544=Listen!$I$7, B2546, B2544)), B2544)</f>
        <v>HHLO_alle</v>
      </c>
      <c r="C2543" s="58" t="str">
        <f>CONCATENATE(C2522,".",2)</f>
        <v>43.2</v>
      </c>
      <c r="D2543" s="58"/>
      <c r="E2543" s="18" t="s">
        <v>605</v>
      </c>
      <c r="F2543" s="36"/>
    </row>
    <row r="2544" spans="1:7" ht="15.75" thickBot="1" x14ac:dyDescent="0.3">
      <c r="A2544" s="42" t="str">
        <f t="shared" si="126"/>
        <v>BKA; S_II; HHLO_alle</v>
      </c>
      <c r="B2544" s="54" t="s">
        <v>212</v>
      </c>
      <c r="C2544" s="58" t="str">
        <f>CONCATENATE(C2522,".",2,".",1)</f>
        <v>43.2.1</v>
      </c>
      <c r="D2544" s="58"/>
      <c r="E2544" s="15" t="s">
        <v>606</v>
      </c>
      <c r="F2544" s="136" t="s">
        <v>44</v>
      </c>
    </row>
    <row r="2545" spans="1:7" x14ac:dyDescent="0.25">
      <c r="A2545" s="42" t="str">
        <f t="shared" si="126"/>
        <v>BKA; S_II; HHLO_alle</v>
      </c>
      <c r="B2545" s="51" t="str">
        <f>B2544</f>
        <v>HHLO_alle</v>
      </c>
      <c r="C2545" s="58" t="str">
        <f>CONCATENATE(C2522,".",2,".",2)</f>
        <v>43.2.2</v>
      </c>
      <c r="D2545" s="58"/>
      <c r="E2545" s="15" t="s">
        <v>607</v>
      </c>
      <c r="F2545" s="136" t="s">
        <v>44</v>
      </c>
    </row>
    <row r="2546" spans="1:7" hidden="1" x14ac:dyDescent="0.25">
      <c r="A2546" s="42" t="str">
        <f t="shared" si="126"/>
        <v>BKA; S_II; HHLO_alle</v>
      </c>
      <c r="B2546" s="55" t="str">
        <f>IF(ISERROR(FIND(Listen!$I$2,A2522)),Listen!$I$7,IF(ISERROR(FIND(Listen!$I$2,B2544)),Listen!$I$2,Listen!$I$7))</f>
        <v>nicht anzeigen</v>
      </c>
      <c r="C2546" s="58" t="str">
        <f>CONCATENATE(C2522,".",2,".",3)</f>
        <v>43.2.3</v>
      </c>
      <c r="D2546" s="58"/>
      <c r="E2546" s="15" t="s">
        <v>612</v>
      </c>
      <c r="F2546" s="136" t="s">
        <v>44</v>
      </c>
    </row>
    <row r="2547" spans="1:7" ht="51" x14ac:dyDescent="0.25">
      <c r="A2547" s="42" t="str">
        <f t="shared" si="126"/>
        <v>BKA; S_II; HHLO_alle</v>
      </c>
      <c r="B2547" s="47" t="str">
        <f>B2543</f>
        <v>HHLO_alle</v>
      </c>
      <c r="C2547" s="9"/>
      <c r="D2547" s="23" t="s">
        <v>316</v>
      </c>
      <c r="E2547" s="7"/>
    </row>
    <row r="2548" spans="1:7" ht="15.75" thickBot="1" x14ac:dyDescent="0.3">
      <c r="A2548" s="113" t="str">
        <f t="shared" si="126"/>
        <v>BKA; S_II; HHLO_alle</v>
      </c>
      <c r="B2548" s="123" t="str">
        <f>B2543</f>
        <v>HHLO_alle</v>
      </c>
      <c r="C2548" s="115"/>
      <c r="D2548" s="30"/>
      <c r="E2548" s="124"/>
      <c r="F2548" s="30"/>
      <c r="G2548" s="30"/>
    </row>
    <row r="2549" spans="1:7" ht="80.25" thickBot="1" x14ac:dyDescent="0.3">
      <c r="A2549" s="42" t="str">
        <f>A2548</f>
        <v>BKA; S_II; HHLO_alle</v>
      </c>
      <c r="B2549" s="49" t="s">
        <v>214</v>
      </c>
      <c r="C2549" s="58" t="str">
        <f>CONCATENATE(C2522,".",3,)</f>
        <v>43.3</v>
      </c>
      <c r="D2549" s="58"/>
      <c r="E2549" s="122" t="s">
        <v>688</v>
      </c>
      <c r="F2549" s="73"/>
      <c r="G2549" s="14" t="str">
        <f>CONCATENATE(COUNTIF(G2551:G2560,Listen!$C$3)+COUNTIF(G2551:G2560,Listen!$C$4)+COUNTIF(G2551:G2560,Listen!$C$5)," bewertete Maßnahmen")</f>
        <v>0 bewertete Maßnahmen</v>
      </c>
    </row>
    <row r="2550" spans="1:7" ht="27.75" x14ac:dyDescent="0.25">
      <c r="A2550" s="42" t="str">
        <f t="shared" si="126"/>
        <v>BKA; S_II; HHLO_alle</v>
      </c>
      <c r="B2550" s="45" t="str">
        <f t="shared" si="126"/>
        <v>BKA; HHLO_alle</v>
      </c>
      <c r="C2550" s="9"/>
      <c r="D2550" s="58"/>
      <c r="E2550" s="25" t="s">
        <v>55</v>
      </c>
      <c r="F2550" s="25" t="s">
        <v>528</v>
      </c>
      <c r="G2550" s="118" t="s">
        <v>609</v>
      </c>
    </row>
    <row r="2551" spans="1:7" ht="24" x14ac:dyDescent="0.25">
      <c r="A2551" s="42" t="str">
        <f>A2550</f>
        <v>BKA; S_II; HHLO_alle</v>
      </c>
      <c r="B2551" s="45" t="str">
        <f>B2550</f>
        <v>BKA; HHLO_alle</v>
      </c>
      <c r="C2551" s="111"/>
      <c r="D2551" s="121" t="s">
        <v>594</v>
      </c>
      <c r="E2551" s="7" t="s">
        <v>604</v>
      </c>
      <c r="F2551" s="135" t="s">
        <v>44</v>
      </c>
      <c r="G2551" s="135" t="s">
        <v>44</v>
      </c>
    </row>
    <row r="2552" spans="1:7" ht="24" x14ac:dyDescent="0.25">
      <c r="A2552" s="42" t="str">
        <f t="shared" ref="A2552:B2561" si="127">A2551</f>
        <v>BKA; S_II; HHLO_alle</v>
      </c>
      <c r="B2552" s="45" t="str">
        <f t="shared" si="127"/>
        <v>BKA; HHLO_alle</v>
      </c>
      <c r="C2552" s="111"/>
      <c r="D2552" s="121" t="s">
        <v>594</v>
      </c>
      <c r="E2552" s="7" t="s">
        <v>603</v>
      </c>
      <c r="F2552" s="135"/>
      <c r="G2552" s="135"/>
    </row>
    <row r="2553" spans="1:7" x14ac:dyDescent="0.25">
      <c r="A2553" s="42" t="str">
        <f t="shared" si="127"/>
        <v>BKA; S_II; HHLO_alle</v>
      </c>
      <c r="B2553" s="45" t="str">
        <f t="shared" si="127"/>
        <v>BKA; HHLO_alle</v>
      </c>
      <c r="C2553" s="8"/>
      <c r="D2553" s="58"/>
      <c r="E2553" s="7"/>
      <c r="F2553" s="135"/>
      <c r="G2553" s="135"/>
    </row>
    <row r="2554" spans="1:7" x14ac:dyDescent="0.25">
      <c r="A2554" s="42" t="str">
        <f t="shared" si="127"/>
        <v>BKA; S_II; HHLO_alle</v>
      </c>
      <c r="B2554" s="45" t="str">
        <f t="shared" si="127"/>
        <v>BKA; HHLO_alle</v>
      </c>
      <c r="C2554" s="8"/>
      <c r="D2554" s="58"/>
      <c r="E2554" s="7"/>
      <c r="F2554" s="135"/>
      <c r="G2554" s="135"/>
    </row>
    <row r="2555" spans="1:7" x14ac:dyDescent="0.25">
      <c r="A2555" s="42" t="str">
        <f t="shared" si="127"/>
        <v>BKA; S_II; HHLO_alle</v>
      </c>
      <c r="B2555" s="45" t="str">
        <f t="shared" si="127"/>
        <v>BKA; HHLO_alle</v>
      </c>
      <c r="C2555" s="8"/>
      <c r="D2555" s="58"/>
      <c r="E2555" s="7"/>
      <c r="F2555" s="135"/>
      <c r="G2555" s="135"/>
    </row>
    <row r="2556" spans="1:7" x14ac:dyDescent="0.25">
      <c r="A2556" s="42" t="str">
        <f t="shared" si="127"/>
        <v>BKA; S_II; HHLO_alle</v>
      </c>
      <c r="B2556" s="45" t="str">
        <f t="shared" si="127"/>
        <v>BKA; HHLO_alle</v>
      </c>
      <c r="C2556" s="8"/>
      <c r="D2556" s="58"/>
      <c r="E2556" s="7"/>
      <c r="F2556" s="135"/>
      <c r="G2556" s="135"/>
    </row>
    <row r="2557" spans="1:7" x14ac:dyDescent="0.25">
      <c r="A2557" s="42" t="str">
        <f t="shared" si="127"/>
        <v>BKA; S_II; HHLO_alle</v>
      </c>
      <c r="B2557" s="45" t="str">
        <f t="shared" si="127"/>
        <v>BKA; HHLO_alle</v>
      </c>
      <c r="C2557" s="8"/>
      <c r="D2557" s="58"/>
      <c r="E2557" s="7"/>
      <c r="F2557" s="135"/>
      <c r="G2557" s="135"/>
    </row>
    <row r="2558" spans="1:7" x14ac:dyDescent="0.25">
      <c r="A2558" s="42" t="str">
        <f t="shared" si="127"/>
        <v>BKA; S_II; HHLO_alle</v>
      </c>
      <c r="B2558" s="45" t="str">
        <f t="shared" si="127"/>
        <v>BKA; HHLO_alle</v>
      </c>
      <c r="C2558" s="8"/>
      <c r="D2558" s="58"/>
      <c r="E2558" s="7"/>
      <c r="F2558" s="135"/>
      <c r="G2558" s="135"/>
    </row>
    <row r="2559" spans="1:7" x14ac:dyDescent="0.25">
      <c r="A2559" s="42" t="str">
        <f t="shared" si="127"/>
        <v>BKA; S_II; HHLO_alle</v>
      </c>
      <c r="B2559" s="45" t="str">
        <f t="shared" si="127"/>
        <v>BKA; HHLO_alle</v>
      </c>
      <c r="C2559" s="8"/>
      <c r="D2559" s="58"/>
      <c r="E2559" s="7"/>
      <c r="F2559" s="135"/>
      <c r="G2559" s="135"/>
    </row>
    <row r="2560" spans="1:7" x14ac:dyDescent="0.25">
      <c r="A2560" s="42" t="str">
        <f t="shared" si="127"/>
        <v>BKA; S_II; HHLO_alle</v>
      </c>
      <c r="B2560" s="45" t="str">
        <f t="shared" si="127"/>
        <v>BKA; HHLO_alle</v>
      </c>
      <c r="C2560" s="8"/>
      <c r="D2560" s="58"/>
      <c r="E2560" s="7"/>
      <c r="F2560" s="135"/>
      <c r="G2560" s="135"/>
    </row>
    <row r="2561" spans="1:7" ht="15.75" thickBot="1" x14ac:dyDescent="0.3">
      <c r="A2561" s="42" t="str">
        <f t="shared" si="127"/>
        <v>BKA; S_II; HHLO_alle</v>
      </c>
      <c r="B2561" s="44" t="str">
        <f>A2522</f>
        <v>BKA; S_II; HHLO_alle</v>
      </c>
      <c r="C2561" s="9"/>
      <c r="D2561" s="10"/>
      <c r="E2561" s="10"/>
      <c r="F2561" s="10"/>
    </row>
    <row r="2562" spans="1:7" ht="21.75" hidden="1" thickBot="1" x14ac:dyDescent="0.3">
      <c r="A2562" s="50" t="s">
        <v>201</v>
      </c>
      <c r="B2562" s="42" t="str">
        <f>A2562</f>
        <v>S_II</v>
      </c>
      <c r="C2562" s="57">
        <v>24</v>
      </c>
      <c r="D2562" s="169" t="s">
        <v>589</v>
      </c>
      <c r="E2562" s="168"/>
      <c r="F2562" s="168"/>
      <c r="G2562" s="89"/>
    </row>
    <row r="2563" spans="1:7" ht="17.25" hidden="1" thickTop="1" thickBot="1" x14ac:dyDescent="0.3">
      <c r="A2563" s="113" t="str">
        <f>A2562</f>
        <v>S_II</v>
      </c>
      <c r="B2563" s="42" t="str">
        <f>B2562</f>
        <v>S_II</v>
      </c>
      <c r="C2563" s="9"/>
      <c r="D2563" s="11"/>
      <c r="E2563" s="12"/>
      <c r="F2563" s="12"/>
      <c r="G2563" s="19" t="s">
        <v>51</v>
      </c>
    </row>
    <row r="2564" spans="1:7" ht="32.25" hidden="1" thickBot="1" x14ac:dyDescent="0.3">
      <c r="A2564" s="42" t="str">
        <f t="shared" ref="A2564:B2590" si="128">A2563</f>
        <v>S_II</v>
      </c>
      <c r="B2564" s="48" t="s">
        <v>201</v>
      </c>
      <c r="C2564" s="58" t="str">
        <f>CONCATENATE(C2562,".",1)</f>
        <v>24.1</v>
      </c>
      <c r="D2564" s="58"/>
      <c r="E2564" s="18" t="s">
        <v>623</v>
      </c>
      <c r="F2564" s="117" t="str">
        <f>CONCATENATE(ROUND(F2577/1680,2)," VBÄ")</f>
        <v>0 VBÄ</v>
      </c>
      <c r="G2564" s="14"/>
    </row>
    <row r="2565" spans="1:7" ht="15.75" hidden="1" thickBot="1" x14ac:dyDescent="0.3">
      <c r="A2565" s="42" t="str">
        <f t="shared" si="128"/>
        <v>S_II</v>
      </c>
      <c r="B2565" s="43" t="str">
        <f>IF(E2565="",Listen!$I$7,B2564)</f>
        <v>S_II</v>
      </c>
      <c r="C2565" s="8"/>
      <c r="D2565" s="59"/>
      <c r="E2565" s="166" t="s">
        <v>24</v>
      </c>
      <c r="F2565" s="167" t="s">
        <v>596</v>
      </c>
      <c r="G2565" s="32"/>
    </row>
    <row r="2566" spans="1:7" ht="15.75" hidden="1" thickBot="1" x14ac:dyDescent="0.3">
      <c r="A2566" s="113" t="str">
        <f t="shared" si="128"/>
        <v>S_II</v>
      </c>
      <c r="B2566" s="114" t="str">
        <f>IF(E2566="",Listen!$I$7,B2565)</f>
        <v>S_II</v>
      </c>
      <c r="C2566" s="115"/>
      <c r="D2566" s="134"/>
      <c r="E2566" s="112" t="s">
        <v>598</v>
      </c>
      <c r="F2566" s="117" t="s">
        <v>597</v>
      </c>
      <c r="G2566" s="119"/>
    </row>
    <row r="2567" spans="1:7" ht="15.75" hidden="1" thickBot="1" x14ac:dyDescent="0.3">
      <c r="A2567" s="42" t="str">
        <f t="shared" si="128"/>
        <v>S_II</v>
      </c>
      <c r="B2567" s="43" t="s">
        <v>201</v>
      </c>
      <c r="C2567" s="60" t="str">
        <f>CONCATENATE(C2564,".",1)</f>
        <v>24.1.1</v>
      </c>
      <c r="D2567" s="180">
        <v>1</v>
      </c>
      <c r="E2567" s="15" t="s">
        <v>305</v>
      </c>
      <c r="F2567" s="100" t="s">
        <v>620</v>
      </c>
      <c r="G2567" s="120" t="s">
        <v>202</v>
      </c>
    </row>
    <row r="2568" spans="1:7" ht="15.75" hidden="1" thickBot="1" x14ac:dyDescent="0.3">
      <c r="A2568" s="42" t="str">
        <f t="shared" si="128"/>
        <v>S_II</v>
      </c>
      <c r="B2568" s="43" t="s">
        <v>201</v>
      </c>
      <c r="C2568" s="60" t="str">
        <f>CONCATENATE(C2564,".",2)</f>
        <v>24.1.2</v>
      </c>
      <c r="D2568" s="180">
        <v>2</v>
      </c>
      <c r="E2568" s="16" t="s">
        <v>27</v>
      </c>
      <c r="F2568" s="100" t="s">
        <v>620</v>
      </c>
      <c r="G2568" s="120" t="s">
        <v>29</v>
      </c>
    </row>
    <row r="2569" spans="1:7" ht="15.75" hidden="1" thickBot="1" x14ac:dyDescent="0.3">
      <c r="A2569" s="42" t="str">
        <f t="shared" si="128"/>
        <v>S_II</v>
      </c>
      <c r="B2569" s="43" t="s">
        <v>201</v>
      </c>
      <c r="C2569" s="60" t="str">
        <f>CONCATENATE(C2564,".",3)</f>
        <v>24.1.3</v>
      </c>
      <c r="D2569" s="180">
        <v>3</v>
      </c>
      <c r="E2569" s="15" t="s">
        <v>25</v>
      </c>
      <c r="F2569" s="100" t="s">
        <v>620</v>
      </c>
      <c r="G2569" s="120" t="s">
        <v>29</v>
      </c>
    </row>
    <row r="2570" spans="1:7" ht="15.75" hidden="1" thickBot="1" x14ac:dyDescent="0.3">
      <c r="A2570" s="42" t="str">
        <f t="shared" si="128"/>
        <v>S_II</v>
      </c>
      <c r="B2570" s="43" t="s">
        <v>201</v>
      </c>
      <c r="C2570" s="60" t="str">
        <f>CONCATENATE(C2564,".",4)</f>
        <v>24.1.4</v>
      </c>
      <c r="D2570" s="180">
        <v>4</v>
      </c>
      <c r="E2570" s="15" t="s">
        <v>322</v>
      </c>
      <c r="F2570" s="100" t="s">
        <v>620</v>
      </c>
      <c r="G2570" s="120" t="s">
        <v>29</v>
      </c>
    </row>
    <row r="2571" spans="1:7" ht="15.75" hidden="1" thickBot="1" x14ac:dyDescent="0.3">
      <c r="A2571" s="42" t="str">
        <f t="shared" si="128"/>
        <v>S_II</v>
      </c>
      <c r="B2571" s="43" t="s">
        <v>215</v>
      </c>
      <c r="C2571" s="60" t="str">
        <f>CONCATENATE(C2564,".",5)</f>
        <v>24.1.5</v>
      </c>
      <c r="D2571" s="180">
        <v>5</v>
      </c>
      <c r="E2571" s="15"/>
      <c r="F2571" s="100" t="s">
        <v>620</v>
      </c>
      <c r="G2571" s="120"/>
    </row>
    <row r="2572" spans="1:7" ht="15.75" hidden="1" thickBot="1" x14ac:dyDescent="0.3">
      <c r="A2572" s="42" t="str">
        <f t="shared" si="128"/>
        <v>S_II</v>
      </c>
      <c r="B2572" s="43" t="s">
        <v>215</v>
      </c>
      <c r="C2572" s="60" t="str">
        <f>CONCATENATE(C2564,".",6)</f>
        <v>24.1.6</v>
      </c>
      <c r="D2572" s="180">
        <v>6</v>
      </c>
      <c r="E2572" s="15"/>
      <c r="F2572" s="100" t="s">
        <v>620</v>
      </c>
      <c r="G2572" s="120"/>
    </row>
    <row r="2573" spans="1:7" ht="15.75" hidden="1" thickBot="1" x14ac:dyDescent="0.3">
      <c r="A2573" s="42" t="str">
        <f t="shared" si="128"/>
        <v>S_II</v>
      </c>
      <c r="B2573" s="43" t="s">
        <v>215</v>
      </c>
      <c r="C2573" s="60" t="str">
        <f>CONCATENATE(C2564,".",7)</f>
        <v>24.1.7</v>
      </c>
      <c r="D2573" s="180">
        <v>7</v>
      </c>
      <c r="E2573" s="15"/>
      <c r="F2573" s="100" t="s">
        <v>620</v>
      </c>
      <c r="G2573" s="120"/>
    </row>
    <row r="2574" spans="1:7" ht="15.75" hidden="1" thickBot="1" x14ac:dyDescent="0.3">
      <c r="A2574" s="42" t="str">
        <f t="shared" si="128"/>
        <v>S_II</v>
      </c>
      <c r="B2574" s="43" t="s">
        <v>215</v>
      </c>
      <c r="C2574" s="60" t="str">
        <f>CONCATENATE(C2564,".",8)</f>
        <v>24.1.8</v>
      </c>
      <c r="D2574" s="180">
        <v>8</v>
      </c>
      <c r="E2574" s="15"/>
      <c r="F2574" s="100" t="s">
        <v>620</v>
      </c>
      <c r="G2574" s="120"/>
    </row>
    <row r="2575" spans="1:7" ht="15.75" hidden="1" thickBot="1" x14ac:dyDescent="0.3">
      <c r="A2575" s="42" t="str">
        <f>A2574</f>
        <v>S_II</v>
      </c>
      <c r="B2575" s="43" t="s">
        <v>215</v>
      </c>
      <c r="C2575" s="60" t="str">
        <f>CONCATENATE(C2564,".",9)</f>
        <v>24.1.9</v>
      </c>
      <c r="D2575" s="180">
        <v>9</v>
      </c>
      <c r="E2575" s="15"/>
      <c r="F2575" s="100" t="s">
        <v>620</v>
      </c>
      <c r="G2575" s="120"/>
    </row>
    <row r="2576" spans="1:7" ht="15.75" hidden="1" thickBot="1" x14ac:dyDescent="0.3">
      <c r="A2576" s="42" t="str">
        <f t="shared" si="128"/>
        <v>S_II</v>
      </c>
      <c r="B2576" s="43" t="s">
        <v>215</v>
      </c>
      <c r="C2576" s="60" t="str">
        <f>CONCATENATE(C2564,".",10)</f>
        <v>24.1.10</v>
      </c>
      <c r="D2576" s="180">
        <v>10</v>
      </c>
      <c r="E2576" s="33"/>
      <c r="F2576" s="100" t="s">
        <v>620</v>
      </c>
      <c r="G2576" s="120"/>
    </row>
    <row r="2577" spans="1:7" ht="15.75" hidden="1" thickBot="1" x14ac:dyDescent="0.3">
      <c r="A2577" s="113" t="str">
        <f t="shared" si="128"/>
        <v>S_II</v>
      </c>
      <c r="B2577" s="114" t="str">
        <f>B2564</f>
        <v>S_II</v>
      </c>
      <c r="C2577" s="115"/>
      <c r="D2577" s="29"/>
      <c r="E2577" s="125" t="s">
        <v>523</v>
      </c>
      <c r="F2577" s="126">
        <f>SUM(F2567:F2576)</f>
        <v>0</v>
      </c>
      <c r="G2577" s="30"/>
    </row>
    <row r="2578" spans="1:7" ht="15.75" hidden="1" thickBot="1" x14ac:dyDescent="0.3">
      <c r="A2578" s="42" t="str">
        <f t="shared" si="128"/>
        <v>S_II</v>
      </c>
      <c r="B2578" s="46" t="str">
        <f>IF(OR(B2564=Listen!$I$5,B2564=Listen!$I$3), Listen!$I$5, IF(OR(B2564=Listen!$I$6, B2564=Listen!$I$4), Listen!$I$6, Listen!$I$7))</f>
        <v>S_II</v>
      </c>
      <c r="C2578" s="9"/>
      <c r="D2578" s="30"/>
      <c r="E2578" s="164" t="s">
        <v>35</v>
      </c>
      <c r="F2578" s="165" t="s">
        <v>49</v>
      </c>
    </row>
    <row r="2579" spans="1:7" ht="15.75" hidden="1" thickBot="1" x14ac:dyDescent="0.3">
      <c r="A2579" s="42" t="str">
        <f t="shared" si="128"/>
        <v>S_II</v>
      </c>
      <c r="B2579" s="46" t="str">
        <f>IF(OR(B2565=Listen!$I$5,B2565=Listen!$I$3), Listen!$I$5, IF(OR(B2565=Listen!$I$6, B2565=Listen!$I$4), Listen!$I$6, Listen!$I$7))</f>
        <v>S_II</v>
      </c>
      <c r="C2579" s="9"/>
      <c r="D2579" s="28" t="s">
        <v>36</v>
      </c>
      <c r="E2579" s="20" t="s">
        <v>38</v>
      </c>
      <c r="F2579" s="137" t="s">
        <v>621</v>
      </c>
    </row>
    <row r="2580" spans="1:7" ht="15.75" hidden="1" thickBot="1" x14ac:dyDescent="0.3">
      <c r="A2580" s="42" t="str">
        <f t="shared" si="128"/>
        <v>S_II</v>
      </c>
      <c r="B2580" s="46" t="str">
        <f>IF(OR(B2566=Listen!$I$5,B2566=Listen!$I$3), Listen!$I$5, IF(OR(B2566=Listen!$I$6, B2566=Listen!$I$4), Listen!$I$6, Listen!$I$7))</f>
        <v>S_II</v>
      </c>
      <c r="C2580" s="9"/>
      <c r="D2580" s="28" t="s">
        <v>36</v>
      </c>
      <c r="E2580" s="17" t="s">
        <v>39</v>
      </c>
      <c r="F2580" s="137" t="s">
        <v>621</v>
      </c>
    </row>
    <row r="2581" spans="1:7" ht="51.75" hidden="1" thickBot="1" x14ac:dyDescent="0.3">
      <c r="A2581" s="42" t="str">
        <f t="shared" si="128"/>
        <v>S_II</v>
      </c>
      <c r="B2581" s="43" t="str">
        <f>B2564</f>
        <v>S_II</v>
      </c>
      <c r="C2581" s="9"/>
      <c r="D2581" s="22" t="s">
        <v>622</v>
      </c>
      <c r="E2581" s="6"/>
      <c r="F2581" s="10"/>
    </row>
    <row r="2582" spans="1:7" ht="15.75" hidden="1" thickBot="1" x14ac:dyDescent="0.3">
      <c r="A2582" s="113" t="str">
        <f t="shared" si="128"/>
        <v>S_II</v>
      </c>
      <c r="B2582" s="114" t="str">
        <f>B2564</f>
        <v>S_II</v>
      </c>
      <c r="C2582" s="115"/>
      <c r="D2582" s="30"/>
      <c r="E2582" s="30"/>
      <c r="F2582" s="30"/>
      <c r="G2582" s="30"/>
    </row>
    <row r="2583" spans="1:7" ht="16.5" hidden="1" thickBot="1" x14ac:dyDescent="0.3">
      <c r="A2583" s="42" t="str">
        <f t="shared" si="128"/>
        <v>S_II</v>
      </c>
      <c r="B2583" s="56" t="str">
        <f>IF(B2584&lt;&gt;B2586, IF(AND(B2584&lt;&gt;Listen!I2567,B2586&lt;&gt;Listen!$I$7), CONCATENATE(B2584, "; ", B2586), IF(B2584=Listen!$I$7, B2586, B2584)), B2584)</f>
        <v>nicht anzeigen</v>
      </c>
      <c r="C2583" s="58" t="str">
        <f>CONCATENATE(C2562,".",2)</f>
        <v>24.2</v>
      </c>
      <c r="D2583" s="58"/>
      <c r="E2583" s="18" t="s">
        <v>605</v>
      </c>
      <c r="F2583" s="36"/>
    </row>
    <row r="2584" spans="1:7" ht="15.75" hidden="1" thickBot="1" x14ac:dyDescent="0.3">
      <c r="A2584" s="42" t="str">
        <f t="shared" si="128"/>
        <v>S_II</v>
      </c>
      <c r="B2584" s="54" t="s">
        <v>215</v>
      </c>
      <c r="C2584" s="58" t="str">
        <f>CONCATENATE(C2562,".",2,".",1)</f>
        <v>24.2.1</v>
      </c>
      <c r="D2584" s="58"/>
      <c r="E2584" s="15" t="s">
        <v>606</v>
      </c>
      <c r="F2584" s="136" t="s">
        <v>44</v>
      </c>
    </row>
    <row r="2585" spans="1:7" ht="15.75" hidden="1" thickBot="1" x14ac:dyDescent="0.3">
      <c r="A2585" s="42" t="str">
        <f t="shared" si="128"/>
        <v>S_II</v>
      </c>
      <c r="B2585" s="51" t="str">
        <f>B2584</f>
        <v>nicht anzeigen</v>
      </c>
      <c r="C2585" s="58" t="str">
        <f>CONCATENATE(C2562,".",2,".",2)</f>
        <v>24.2.2</v>
      </c>
      <c r="D2585" s="58"/>
      <c r="E2585" s="15" t="s">
        <v>607</v>
      </c>
      <c r="F2585" s="136" t="s">
        <v>44</v>
      </c>
    </row>
    <row r="2586" spans="1:7" ht="15.75" hidden="1" thickBot="1" x14ac:dyDescent="0.3">
      <c r="A2586" s="42" t="str">
        <f t="shared" si="128"/>
        <v>S_II</v>
      </c>
      <c r="B2586" s="55" t="str">
        <f>IF(ISERROR(FIND(Listen!$I$2,A2562)),Listen!$I$7,IF(ISERROR(FIND(Listen!$I$2,B2584)),Listen!$I$2,Listen!$I$7))</f>
        <v>nicht anzeigen</v>
      </c>
      <c r="C2586" s="58" t="str">
        <f>CONCATENATE(C2562,".",2,".",3)</f>
        <v>24.2.3</v>
      </c>
      <c r="D2586" s="58"/>
      <c r="E2586" s="15" t="s">
        <v>612</v>
      </c>
      <c r="F2586" s="136" t="s">
        <v>44</v>
      </c>
    </row>
    <row r="2587" spans="1:7" ht="51.75" hidden="1" thickBot="1" x14ac:dyDescent="0.3">
      <c r="A2587" s="42" t="str">
        <f t="shared" si="128"/>
        <v>S_II</v>
      </c>
      <c r="B2587" s="47" t="str">
        <f>B2583</f>
        <v>nicht anzeigen</v>
      </c>
      <c r="C2587" s="9"/>
      <c r="D2587" s="23" t="s">
        <v>316</v>
      </c>
      <c r="E2587" s="7"/>
    </row>
    <row r="2588" spans="1:7" ht="15.75" hidden="1" thickBot="1" x14ac:dyDescent="0.3">
      <c r="A2588" s="113" t="str">
        <f t="shared" si="128"/>
        <v>S_II</v>
      </c>
      <c r="B2588" s="123" t="str">
        <f>B2583</f>
        <v>nicht anzeigen</v>
      </c>
      <c r="C2588" s="115"/>
      <c r="D2588" s="30"/>
      <c r="E2588" s="124"/>
      <c r="F2588" s="30"/>
      <c r="G2588" s="30"/>
    </row>
    <row r="2589" spans="1:7" ht="80.25" hidden="1" thickBot="1" x14ac:dyDescent="0.3">
      <c r="A2589" s="42" t="str">
        <f>A2588</f>
        <v>S_II</v>
      </c>
      <c r="B2589" s="49" t="s">
        <v>215</v>
      </c>
      <c r="C2589" s="58" t="str">
        <f>CONCATENATE(C2562,".",3,)</f>
        <v>24.3</v>
      </c>
      <c r="D2589" s="58"/>
      <c r="E2589" s="122" t="s">
        <v>688</v>
      </c>
      <c r="F2589" s="73"/>
      <c r="G2589" s="14" t="str">
        <f>CONCATENATE(COUNTIF(G2591:G2600,Listen!$C$3)+COUNTIF(G2591:G2600,Listen!$C$4)+COUNTIF(G2591:G2600,Listen!$C$5)," bewertete Maßnahmen")</f>
        <v>0 bewertete Maßnahmen</v>
      </c>
    </row>
    <row r="2590" spans="1:7" ht="28.5" hidden="1" thickBot="1" x14ac:dyDescent="0.3">
      <c r="A2590" s="42" t="str">
        <f t="shared" si="128"/>
        <v>S_II</v>
      </c>
      <c r="B2590" s="45" t="str">
        <f t="shared" si="128"/>
        <v>nicht anzeigen</v>
      </c>
      <c r="C2590" s="9"/>
      <c r="D2590" s="58"/>
      <c r="E2590" s="25" t="s">
        <v>55</v>
      </c>
      <c r="F2590" s="25" t="s">
        <v>528</v>
      </c>
      <c r="G2590" s="118" t="s">
        <v>609</v>
      </c>
    </row>
    <row r="2591" spans="1:7" ht="24.75" hidden="1" thickBot="1" x14ac:dyDescent="0.3">
      <c r="A2591" s="42" t="str">
        <f>A2590</f>
        <v>S_II</v>
      </c>
      <c r="B2591" s="45" t="str">
        <f>B2590</f>
        <v>nicht anzeigen</v>
      </c>
      <c r="C2591" s="111"/>
      <c r="D2591" s="121" t="s">
        <v>594</v>
      </c>
      <c r="E2591" s="7" t="s">
        <v>604</v>
      </c>
      <c r="F2591" s="135" t="s">
        <v>44</v>
      </c>
      <c r="G2591" s="135" t="s">
        <v>44</v>
      </c>
    </row>
    <row r="2592" spans="1:7" ht="24.75" hidden="1" thickBot="1" x14ac:dyDescent="0.3">
      <c r="A2592" s="42" t="str">
        <f t="shared" ref="A2592:B2601" si="129">A2591</f>
        <v>S_II</v>
      </c>
      <c r="B2592" s="45" t="str">
        <f t="shared" si="129"/>
        <v>nicht anzeigen</v>
      </c>
      <c r="C2592" s="111"/>
      <c r="D2592" s="121" t="s">
        <v>594</v>
      </c>
      <c r="E2592" s="7" t="s">
        <v>603</v>
      </c>
      <c r="F2592" s="135"/>
      <c r="G2592" s="135"/>
    </row>
    <row r="2593" spans="1:7" ht="15.75" hidden="1" thickBot="1" x14ac:dyDescent="0.3">
      <c r="A2593" s="42" t="str">
        <f t="shared" si="129"/>
        <v>S_II</v>
      </c>
      <c r="B2593" s="45" t="str">
        <f t="shared" si="129"/>
        <v>nicht anzeigen</v>
      </c>
      <c r="C2593" s="8"/>
      <c r="D2593" s="58"/>
      <c r="E2593" s="7"/>
      <c r="F2593" s="135"/>
      <c r="G2593" s="135"/>
    </row>
    <row r="2594" spans="1:7" ht="15.75" hidden="1" thickBot="1" x14ac:dyDescent="0.3">
      <c r="A2594" s="42" t="str">
        <f t="shared" si="129"/>
        <v>S_II</v>
      </c>
      <c r="B2594" s="45" t="str">
        <f t="shared" si="129"/>
        <v>nicht anzeigen</v>
      </c>
      <c r="C2594" s="8"/>
      <c r="D2594" s="58"/>
      <c r="E2594" s="7"/>
      <c r="F2594" s="135"/>
      <c r="G2594" s="135"/>
    </row>
    <row r="2595" spans="1:7" ht="15.75" hidden="1" thickBot="1" x14ac:dyDescent="0.3">
      <c r="A2595" s="42" t="str">
        <f t="shared" si="129"/>
        <v>S_II</v>
      </c>
      <c r="B2595" s="45" t="str">
        <f t="shared" si="129"/>
        <v>nicht anzeigen</v>
      </c>
      <c r="C2595" s="8"/>
      <c r="D2595" s="58"/>
      <c r="E2595" s="7"/>
      <c r="F2595" s="135"/>
      <c r="G2595" s="135"/>
    </row>
    <row r="2596" spans="1:7" ht="15.75" hidden="1" thickBot="1" x14ac:dyDescent="0.3">
      <c r="A2596" s="42" t="str">
        <f t="shared" si="129"/>
        <v>S_II</v>
      </c>
      <c r="B2596" s="45" t="str">
        <f t="shared" si="129"/>
        <v>nicht anzeigen</v>
      </c>
      <c r="C2596" s="8"/>
      <c r="D2596" s="58"/>
      <c r="E2596" s="7"/>
      <c r="F2596" s="135"/>
      <c r="G2596" s="135"/>
    </row>
    <row r="2597" spans="1:7" ht="15.75" hidden="1" thickBot="1" x14ac:dyDescent="0.3">
      <c r="A2597" s="42" t="str">
        <f t="shared" si="129"/>
        <v>S_II</v>
      </c>
      <c r="B2597" s="45" t="str">
        <f t="shared" si="129"/>
        <v>nicht anzeigen</v>
      </c>
      <c r="C2597" s="8"/>
      <c r="D2597" s="58"/>
      <c r="E2597" s="7"/>
      <c r="F2597" s="135"/>
      <c r="G2597" s="135"/>
    </row>
    <row r="2598" spans="1:7" ht="15.75" hidden="1" thickBot="1" x14ac:dyDescent="0.3">
      <c r="A2598" s="42" t="str">
        <f t="shared" si="129"/>
        <v>S_II</v>
      </c>
      <c r="B2598" s="45" t="str">
        <f t="shared" si="129"/>
        <v>nicht anzeigen</v>
      </c>
      <c r="C2598" s="8"/>
      <c r="D2598" s="58"/>
      <c r="E2598" s="7"/>
      <c r="F2598" s="135"/>
      <c r="G2598" s="135"/>
    </row>
    <row r="2599" spans="1:7" ht="15.75" hidden="1" thickBot="1" x14ac:dyDescent="0.3">
      <c r="A2599" s="42" t="str">
        <f t="shared" si="129"/>
        <v>S_II</v>
      </c>
      <c r="B2599" s="45" t="str">
        <f t="shared" si="129"/>
        <v>nicht anzeigen</v>
      </c>
      <c r="C2599" s="8"/>
      <c r="D2599" s="58"/>
      <c r="E2599" s="7"/>
      <c r="F2599" s="135"/>
      <c r="G2599" s="135"/>
    </row>
    <row r="2600" spans="1:7" ht="15.75" hidden="1" thickBot="1" x14ac:dyDescent="0.3">
      <c r="A2600" s="42" t="str">
        <f t="shared" si="129"/>
        <v>S_II</v>
      </c>
      <c r="B2600" s="45" t="str">
        <f t="shared" si="129"/>
        <v>nicht anzeigen</v>
      </c>
      <c r="C2600" s="8"/>
      <c r="D2600" s="58"/>
      <c r="E2600" s="7"/>
      <c r="F2600" s="135"/>
      <c r="G2600" s="135"/>
    </row>
    <row r="2601" spans="1:7" ht="15.75" hidden="1" thickBot="1" x14ac:dyDescent="0.3">
      <c r="A2601" s="42" t="str">
        <f t="shared" si="129"/>
        <v>S_II</v>
      </c>
      <c r="B2601" s="44" t="str">
        <f>A2562</f>
        <v>S_II</v>
      </c>
      <c r="C2601" s="9"/>
      <c r="D2601" s="10"/>
      <c r="E2601" s="10"/>
      <c r="F2601" s="10"/>
    </row>
    <row r="2602" spans="1:7" ht="21.75" thickBot="1" x14ac:dyDescent="0.3">
      <c r="A2602" s="50" t="s">
        <v>213</v>
      </c>
      <c r="B2602" s="42" t="str">
        <f>A2602</f>
        <v>S_II; HHLO_alle</v>
      </c>
      <c r="C2602" s="57">
        <v>28</v>
      </c>
      <c r="D2602" s="169" t="s">
        <v>442</v>
      </c>
      <c r="E2602" s="168"/>
      <c r="F2602" s="168"/>
      <c r="G2602" s="89"/>
    </row>
    <row r="2603" spans="1:7" ht="17.25" thickTop="1" thickBot="1" x14ac:dyDescent="0.3">
      <c r="A2603" s="113" t="str">
        <f>A2602</f>
        <v>S_II; HHLO_alle</v>
      </c>
      <c r="B2603" s="42" t="str">
        <f>B2602</f>
        <v>S_II; HHLO_alle</v>
      </c>
      <c r="C2603" s="9"/>
      <c r="D2603" s="11"/>
      <c r="E2603" s="12"/>
      <c r="F2603" s="12"/>
      <c r="G2603" s="19" t="s">
        <v>51</v>
      </c>
    </row>
    <row r="2604" spans="1:7" ht="33" hidden="1" thickTop="1" thickBot="1" x14ac:dyDescent="0.3">
      <c r="A2604" s="42" t="str">
        <f t="shared" ref="A2604:B2630" si="130">A2603</f>
        <v>S_II; HHLO_alle</v>
      </c>
      <c r="B2604" s="48" t="s">
        <v>201</v>
      </c>
      <c r="C2604" s="58" t="str">
        <f>CONCATENATE(C2602,".",1)</f>
        <v>28.1</v>
      </c>
      <c r="D2604" s="58"/>
      <c r="E2604" s="18" t="s">
        <v>623</v>
      </c>
      <c r="F2604" s="117" t="str">
        <f>CONCATENATE(ROUND(F2617/1680,2)," VBÄ")</f>
        <v>0 VBÄ</v>
      </c>
      <c r="G2604" s="14"/>
    </row>
    <row r="2605" spans="1:7" ht="15.75" hidden="1" thickTop="1" x14ac:dyDescent="0.25">
      <c r="A2605" s="42" t="str">
        <f t="shared" si="130"/>
        <v>S_II; HHLO_alle</v>
      </c>
      <c r="B2605" s="43" t="str">
        <f>IF(E2605="",Listen!$I$7,B2604)</f>
        <v>S_II</v>
      </c>
      <c r="C2605" s="8"/>
      <c r="D2605" s="59"/>
      <c r="E2605" s="166" t="s">
        <v>24</v>
      </c>
      <c r="F2605" s="167" t="s">
        <v>596</v>
      </c>
      <c r="G2605" s="32"/>
    </row>
    <row r="2606" spans="1:7" ht="15.75" hidden="1" thickTop="1" x14ac:dyDescent="0.25">
      <c r="A2606" s="113" t="str">
        <f t="shared" si="130"/>
        <v>S_II; HHLO_alle</v>
      </c>
      <c r="B2606" s="114" t="str">
        <f>IF(E2606="",Listen!$I$7,B2605)</f>
        <v>S_II</v>
      </c>
      <c r="C2606" s="115"/>
      <c r="D2606" s="134"/>
      <c r="E2606" s="112" t="s">
        <v>598</v>
      </c>
      <c r="F2606" s="117" t="s">
        <v>597</v>
      </c>
      <c r="G2606" s="119"/>
    </row>
    <row r="2607" spans="1:7" ht="30.75" hidden="1" thickTop="1" x14ac:dyDescent="0.25">
      <c r="A2607" s="42" t="str">
        <f t="shared" si="130"/>
        <v>S_II; HHLO_alle</v>
      </c>
      <c r="B2607" s="43" t="s">
        <v>201</v>
      </c>
      <c r="C2607" s="60" t="str">
        <f>CONCATENATE(C2604,".",1)</f>
        <v>28.1.1</v>
      </c>
      <c r="D2607" s="180">
        <v>1</v>
      </c>
      <c r="E2607" s="15" t="s">
        <v>229</v>
      </c>
      <c r="F2607" s="100" t="s">
        <v>620</v>
      </c>
      <c r="G2607" s="120" t="s">
        <v>202</v>
      </c>
    </row>
    <row r="2608" spans="1:7" ht="15.75" hidden="1" thickTop="1" x14ac:dyDescent="0.25">
      <c r="A2608" s="42" t="str">
        <f t="shared" si="130"/>
        <v>S_II; HHLO_alle</v>
      </c>
      <c r="B2608" s="43" t="s">
        <v>201</v>
      </c>
      <c r="C2608" s="60" t="str">
        <f>CONCATENATE(C2604,".",2)</f>
        <v>28.1.2</v>
      </c>
      <c r="D2608" s="180">
        <v>2</v>
      </c>
      <c r="E2608" s="16" t="s">
        <v>230</v>
      </c>
      <c r="F2608" s="100" t="s">
        <v>620</v>
      </c>
      <c r="G2608" s="120" t="s">
        <v>202</v>
      </c>
    </row>
    <row r="2609" spans="1:7" ht="30.75" hidden="1" thickTop="1" x14ac:dyDescent="0.25">
      <c r="A2609" s="42" t="str">
        <f t="shared" si="130"/>
        <v>S_II; HHLO_alle</v>
      </c>
      <c r="B2609" s="43" t="s">
        <v>201</v>
      </c>
      <c r="C2609" s="60" t="str">
        <f>CONCATENATE(C2604,".",3)</f>
        <v>28.1.3</v>
      </c>
      <c r="D2609" s="180">
        <v>3</v>
      </c>
      <c r="E2609" s="15" t="s">
        <v>231</v>
      </c>
      <c r="F2609" s="100" t="s">
        <v>620</v>
      </c>
      <c r="G2609" s="120" t="s">
        <v>202</v>
      </c>
    </row>
    <row r="2610" spans="1:7" ht="30.75" hidden="1" thickTop="1" x14ac:dyDescent="0.25">
      <c r="A2610" s="42" t="str">
        <f t="shared" si="130"/>
        <v>S_II; HHLO_alle</v>
      </c>
      <c r="B2610" s="43" t="s">
        <v>201</v>
      </c>
      <c r="C2610" s="60" t="str">
        <f>CONCATENATE(C2604,".",4)</f>
        <v>28.1.4</v>
      </c>
      <c r="D2610" s="180">
        <v>4</v>
      </c>
      <c r="E2610" s="15" t="s">
        <v>232</v>
      </c>
      <c r="F2610" s="100" t="s">
        <v>620</v>
      </c>
      <c r="G2610" s="120" t="s">
        <v>202</v>
      </c>
    </row>
    <row r="2611" spans="1:7" ht="15.75" hidden="1" thickTop="1" x14ac:dyDescent="0.25">
      <c r="A2611" s="42" t="str">
        <f t="shared" si="130"/>
        <v>S_II; HHLO_alle</v>
      </c>
      <c r="B2611" s="43" t="s">
        <v>201</v>
      </c>
      <c r="C2611" s="60" t="str">
        <f>CONCATENATE(C2604,".",5)</f>
        <v>28.1.5</v>
      </c>
      <c r="D2611" s="180">
        <v>5</v>
      </c>
      <c r="E2611" s="15" t="s">
        <v>233</v>
      </c>
      <c r="F2611" s="100" t="s">
        <v>620</v>
      </c>
      <c r="G2611" s="120" t="s">
        <v>29</v>
      </c>
    </row>
    <row r="2612" spans="1:7" ht="15.75" hidden="1" thickTop="1" x14ac:dyDescent="0.25">
      <c r="A2612" s="42" t="str">
        <f t="shared" si="130"/>
        <v>S_II; HHLO_alle</v>
      </c>
      <c r="B2612" s="43" t="s">
        <v>201</v>
      </c>
      <c r="C2612" s="60" t="str">
        <f>CONCATENATE(C2604,".",6)</f>
        <v>28.1.6</v>
      </c>
      <c r="D2612" s="180">
        <v>6</v>
      </c>
      <c r="E2612" s="15" t="s">
        <v>234</v>
      </c>
      <c r="F2612" s="100" t="s">
        <v>620</v>
      </c>
      <c r="G2612" s="120" t="s">
        <v>29</v>
      </c>
    </row>
    <row r="2613" spans="1:7" ht="15.75" hidden="1" thickTop="1" x14ac:dyDescent="0.25">
      <c r="A2613" s="42" t="str">
        <f t="shared" si="130"/>
        <v>S_II; HHLO_alle</v>
      </c>
      <c r="B2613" s="43" t="s">
        <v>201</v>
      </c>
      <c r="C2613" s="60" t="str">
        <f>CONCATENATE(C2604,".",7)</f>
        <v>28.1.7</v>
      </c>
      <c r="D2613" s="180">
        <v>7</v>
      </c>
      <c r="E2613" s="15" t="s">
        <v>235</v>
      </c>
      <c r="F2613" s="100" t="s">
        <v>620</v>
      </c>
      <c r="G2613" s="120" t="s">
        <v>29</v>
      </c>
    </row>
    <row r="2614" spans="1:7" ht="30.75" hidden="1" thickTop="1" x14ac:dyDescent="0.25">
      <c r="A2614" s="42" t="str">
        <f t="shared" si="130"/>
        <v>S_II; HHLO_alle</v>
      </c>
      <c r="B2614" s="43" t="s">
        <v>201</v>
      </c>
      <c r="C2614" s="60" t="str">
        <f>CONCATENATE(C2604,".",8)</f>
        <v>28.1.8</v>
      </c>
      <c r="D2614" s="180">
        <v>8</v>
      </c>
      <c r="E2614" s="15" t="s">
        <v>682</v>
      </c>
      <c r="F2614" s="100" t="s">
        <v>620</v>
      </c>
      <c r="G2614" s="120" t="s">
        <v>29</v>
      </c>
    </row>
    <row r="2615" spans="1:7" ht="15.75" hidden="1" thickTop="1" x14ac:dyDescent="0.25">
      <c r="A2615" s="42" t="str">
        <f>A2614</f>
        <v>S_II; HHLO_alle</v>
      </c>
      <c r="B2615" s="43" t="s">
        <v>201</v>
      </c>
      <c r="C2615" s="60" t="str">
        <f>CONCATENATE(C2604,".",9)</f>
        <v>28.1.9</v>
      </c>
      <c r="D2615" s="180">
        <v>9</v>
      </c>
      <c r="E2615" s="15" t="s">
        <v>683</v>
      </c>
      <c r="F2615" s="100" t="s">
        <v>620</v>
      </c>
      <c r="G2615" s="120" t="s">
        <v>202</v>
      </c>
    </row>
    <row r="2616" spans="1:7" ht="15.75" hidden="1" thickTop="1" x14ac:dyDescent="0.25">
      <c r="A2616" s="42" t="str">
        <f t="shared" si="130"/>
        <v>S_II; HHLO_alle</v>
      </c>
      <c r="B2616" s="43" t="s">
        <v>201</v>
      </c>
      <c r="C2616" s="60" t="str">
        <f>CONCATENATE(C2604,".",10)</f>
        <v>28.1.10</v>
      </c>
      <c r="D2616" s="180">
        <v>10</v>
      </c>
      <c r="E2616" s="33" t="s">
        <v>684</v>
      </c>
      <c r="F2616" s="100" t="s">
        <v>620</v>
      </c>
      <c r="G2616" s="120" t="s">
        <v>29</v>
      </c>
    </row>
    <row r="2617" spans="1:7" ht="15.75" hidden="1" thickTop="1" x14ac:dyDescent="0.25">
      <c r="A2617" s="113" t="str">
        <f t="shared" si="130"/>
        <v>S_II; HHLO_alle</v>
      </c>
      <c r="B2617" s="114" t="str">
        <f>B2604</f>
        <v>S_II</v>
      </c>
      <c r="C2617" s="115"/>
      <c r="D2617" s="29"/>
      <c r="E2617" s="125" t="s">
        <v>523</v>
      </c>
      <c r="F2617" s="126">
        <f>SUM(F2607:F2616)</f>
        <v>0</v>
      </c>
      <c r="G2617" s="30"/>
    </row>
    <row r="2618" spans="1:7" ht="15.75" hidden="1" thickTop="1" x14ac:dyDescent="0.25">
      <c r="A2618" s="42" t="str">
        <f t="shared" si="130"/>
        <v>S_II; HHLO_alle</v>
      </c>
      <c r="B2618" s="46" t="str">
        <f>IF(OR(B2604=Listen!$I$5,B2604=Listen!$I$3), Listen!$I$5, IF(OR(B2604=Listen!$I$6, B2604=Listen!$I$4), Listen!$I$6, Listen!$I$7))</f>
        <v>S_II</v>
      </c>
      <c r="C2618" s="9"/>
      <c r="D2618" s="30"/>
      <c r="E2618" s="164" t="s">
        <v>35</v>
      </c>
      <c r="F2618" s="165" t="s">
        <v>49</v>
      </c>
    </row>
    <row r="2619" spans="1:7" ht="15.75" hidden="1" thickTop="1" x14ac:dyDescent="0.25">
      <c r="A2619" s="42" t="str">
        <f t="shared" si="130"/>
        <v>S_II; HHLO_alle</v>
      </c>
      <c r="B2619" s="46" t="str">
        <f>IF(OR(B2605=Listen!$I$5,B2605=Listen!$I$3), Listen!$I$5, IF(OR(B2605=Listen!$I$6, B2605=Listen!$I$4), Listen!$I$6, Listen!$I$7))</f>
        <v>S_II</v>
      </c>
      <c r="C2619" s="9"/>
      <c r="D2619" s="28" t="s">
        <v>36</v>
      </c>
      <c r="E2619" s="20" t="s">
        <v>38</v>
      </c>
      <c r="F2619" s="137" t="s">
        <v>621</v>
      </c>
    </row>
    <row r="2620" spans="1:7" ht="15.75" hidden="1" thickTop="1" x14ac:dyDescent="0.25">
      <c r="A2620" s="42" t="str">
        <f t="shared" si="130"/>
        <v>S_II; HHLO_alle</v>
      </c>
      <c r="B2620" s="46" t="str">
        <f>IF(OR(B2606=Listen!$I$5,B2606=Listen!$I$3), Listen!$I$5, IF(OR(B2606=Listen!$I$6, B2606=Listen!$I$4), Listen!$I$6, Listen!$I$7))</f>
        <v>S_II</v>
      </c>
      <c r="C2620" s="9"/>
      <c r="D2620" s="28" t="s">
        <v>36</v>
      </c>
      <c r="E2620" s="17" t="s">
        <v>39</v>
      </c>
      <c r="F2620" s="137" t="s">
        <v>621</v>
      </c>
    </row>
    <row r="2621" spans="1:7" ht="51.75" hidden="1" thickTop="1" x14ac:dyDescent="0.25">
      <c r="A2621" s="42" t="str">
        <f t="shared" si="130"/>
        <v>S_II; HHLO_alle</v>
      </c>
      <c r="B2621" s="43" t="str">
        <f>B2604</f>
        <v>S_II</v>
      </c>
      <c r="C2621" s="9"/>
      <c r="D2621" s="22" t="s">
        <v>622</v>
      </c>
      <c r="E2621" s="6"/>
      <c r="F2621" s="10"/>
    </row>
    <row r="2622" spans="1:7" ht="15.75" hidden="1" thickTop="1" x14ac:dyDescent="0.25">
      <c r="A2622" s="113" t="str">
        <f t="shared" si="130"/>
        <v>S_II; HHLO_alle</v>
      </c>
      <c r="B2622" s="114" t="str">
        <f>B2604</f>
        <v>S_II</v>
      </c>
      <c r="C2622" s="115"/>
      <c r="D2622" s="30"/>
      <c r="E2622" s="30"/>
      <c r="F2622" s="30"/>
      <c r="G2622" s="30"/>
    </row>
    <row r="2623" spans="1:7" ht="16.5" thickTop="1" x14ac:dyDescent="0.25">
      <c r="A2623" s="42" t="str">
        <f t="shared" si="130"/>
        <v>S_II; HHLO_alle</v>
      </c>
      <c r="B2623" s="56" t="str">
        <f>IF(B2624&lt;&gt;B2626, IF(AND(B2624&lt;&gt;Listen!I2607,B2626&lt;&gt;Listen!$I$7), CONCATENATE(B2624, "; ", B2626), IF(B2624=Listen!$I$7, B2626, B2624)), B2624)</f>
        <v>nicht anzeigen; HHLO_alle</v>
      </c>
      <c r="C2623" s="58" t="str">
        <f>CONCATENATE(C2602,".",2)</f>
        <v>28.2</v>
      </c>
      <c r="D2623" s="58"/>
      <c r="E2623" s="18" t="s">
        <v>605</v>
      </c>
      <c r="F2623" s="36"/>
    </row>
    <row r="2624" spans="1:7" ht="15.75" hidden="1" thickBot="1" x14ac:dyDescent="0.3">
      <c r="A2624" s="42" t="str">
        <f t="shared" si="130"/>
        <v>S_II; HHLO_alle</v>
      </c>
      <c r="B2624" s="54" t="s">
        <v>215</v>
      </c>
      <c r="C2624" s="58" t="str">
        <f>CONCATENATE(C2602,".",2,".",1)</f>
        <v>28.2.1</v>
      </c>
      <c r="D2624" s="58"/>
      <c r="E2624" s="15" t="s">
        <v>606</v>
      </c>
      <c r="F2624" s="136" t="s">
        <v>44</v>
      </c>
    </row>
    <row r="2625" spans="1:7" hidden="1" x14ac:dyDescent="0.25">
      <c r="A2625" s="42" t="str">
        <f t="shared" si="130"/>
        <v>S_II; HHLO_alle</v>
      </c>
      <c r="B2625" s="51" t="str">
        <f>B2624</f>
        <v>nicht anzeigen</v>
      </c>
      <c r="C2625" s="58" t="str">
        <f>CONCATENATE(C2602,".",2,".",2)</f>
        <v>28.2.2</v>
      </c>
      <c r="D2625" s="58"/>
      <c r="E2625" s="15" t="s">
        <v>607</v>
      </c>
      <c r="F2625" s="136" t="s">
        <v>44</v>
      </c>
    </row>
    <row r="2626" spans="1:7" x14ac:dyDescent="0.25">
      <c r="A2626" s="42" t="str">
        <f t="shared" si="130"/>
        <v>S_II; HHLO_alle</v>
      </c>
      <c r="B2626" s="55" t="str">
        <f>IF(ISERROR(FIND(Listen!$I$2,A2602)),Listen!$I$7,IF(ISERROR(FIND(Listen!$I$2,B2624)),Listen!$I$2,Listen!$I$7))</f>
        <v>HHLO_alle</v>
      </c>
      <c r="C2626" s="58" t="str">
        <f>CONCATENATE(C2602,".",2,".",3)</f>
        <v>28.2.3</v>
      </c>
      <c r="D2626" s="58"/>
      <c r="E2626" s="15" t="s">
        <v>612</v>
      </c>
      <c r="F2626" s="136" t="s">
        <v>44</v>
      </c>
    </row>
    <row r="2627" spans="1:7" ht="51" x14ac:dyDescent="0.25">
      <c r="A2627" s="42" t="str">
        <f t="shared" si="130"/>
        <v>S_II; HHLO_alle</v>
      </c>
      <c r="B2627" s="47" t="str">
        <f>B2623</f>
        <v>nicht anzeigen; HHLO_alle</v>
      </c>
      <c r="C2627" s="9"/>
      <c r="D2627" s="23" t="s">
        <v>316</v>
      </c>
      <c r="E2627" s="7"/>
    </row>
    <row r="2628" spans="1:7" ht="15.75" thickBot="1" x14ac:dyDescent="0.3">
      <c r="A2628" s="113" t="str">
        <f t="shared" si="130"/>
        <v>S_II; HHLO_alle</v>
      </c>
      <c r="B2628" s="123" t="str">
        <f>B2623</f>
        <v>nicht anzeigen; HHLO_alle</v>
      </c>
      <c r="C2628" s="115"/>
      <c r="D2628" s="30"/>
      <c r="E2628" s="124"/>
      <c r="F2628" s="30"/>
      <c r="G2628" s="30"/>
    </row>
    <row r="2629" spans="1:7" ht="80.25" thickBot="1" x14ac:dyDescent="0.3">
      <c r="A2629" s="42" t="str">
        <f>A2628</f>
        <v>S_II; HHLO_alle</v>
      </c>
      <c r="B2629" s="49" t="s">
        <v>212</v>
      </c>
      <c r="C2629" s="58" t="str">
        <f>CONCATENATE(C2602,".",3,)</f>
        <v>28.3</v>
      </c>
      <c r="D2629" s="58"/>
      <c r="E2629" s="122" t="s">
        <v>688</v>
      </c>
      <c r="F2629" s="73"/>
      <c r="G2629" s="14" t="str">
        <f>CONCATENATE(COUNTIF(G2631:G2640,Listen!$C$3)+COUNTIF(G2631:G2640,Listen!$C$4)+COUNTIF(G2631:G2640,Listen!$C$5)," bewertete Maßnahmen")</f>
        <v>0 bewertete Maßnahmen</v>
      </c>
    </row>
    <row r="2630" spans="1:7" ht="27.75" x14ac:dyDescent="0.25">
      <c r="A2630" s="42" t="str">
        <f t="shared" si="130"/>
        <v>S_II; HHLO_alle</v>
      </c>
      <c r="B2630" s="45" t="str">
        <f t="shared" si="130"/>
        <v>HHLO_alle</v>
      </c>
      <c r="C2630" s="9"/>
      <c r="D2630" s="58"/>
      <c r="E2630" s="25" t="s">
        <v>55</v>
      </c>
      <c r="F2630" s="25" t="s">
        <v>528</v>
      </c>
      <c r="G2630" s="118" t="s">
        <v>609</v>
      </c>
    </row>
    <row r="2631" spans="1:7" ht="24" x14ac:dyDescent="0.25">
      <c r="A2631" s="42" t="str">
        <f>A2630</f>
        <v>S_II; HHLO_alle</v>
      </c>
      <c r="B2631" s="45" t="str">
        <f>B2630</f>
        <v>HHLO_alle</v>
      </c>
      <c r="C2631" s="111"/>
      <c r="D2631" s="121" t="s">
        <v>594</v>
      </c>
      <c r="E2631" s="7" t="s">
        <v>604</v>
      </c>
      <c r="F2631" s="135" t="s">
        <v>44</v>
      </c>
      <c r="G2631" s="135" t="s">
        <v>44</v>
      </c>
    </row>
    <row r="2632" spans="1:7" ht="24" x14ac:dyDescent="0.25">
      <c r="A2632" s="42" t="str">
        <f t="shared" ref="A2632:B2641" si="131">A2631</f>
        <v>S_II; HHLO_alle</v>
      </c>
      <c r="B2632" s="45" t="str">
        <f t="shared" si="131"/>
        <v>HHLO_alle</v>
      </c>
      <c r="C2632" s="111"/>
      <c r="D2632" s="121" t="s">
        <v>594</v>
      </c>
      <c r="E2632" s="7" t="s">
        <v>603</v>
      </c>
      <c r="F2632" s="135"/>
      <c r="G2632" s="135"/>
    </row>
    <row r="2633" spans="1:7" x14ac:dyDescent="0.25">
      <c r="A2633" s="42" t="str">
        <f t="shared" si="131"/>
        <v>S_II; HHLO_alle</v>
      </c>
      <c r="B2633" s="45" t="str">
        <f t="shared" si="131"/>
        <v>HHLO_alle</v>
      </c>
      <c r="C2633" s="8"/>
      <c r="D2633" s="58"/>
      <c r="E2633" s="7"/>
      <c r="F2633" s="135"/>
      <c r="G2633" s="135"/>
    </row>
    <row r="2634" spans="1:7" x14ac:dyDescent="0.25">
      <c r="A2634" s="42" t="str">
        <f t="shared" si="131"/>
        <v>S_II; HHLO_alle</v>
      </c>
      <c r="B2634" s="45" t="str">
        <f t="shared" si="131"/>
        <v>HHLO_alle</v>
      </c>
      <c r="C2634" s="8"/>
      <c r="D2634" s="58"/>
      <c r="E2634" s="7"/>
      <c r="F2634" s="135"/>
      <c r="G2634" s="135"/>
    </row>
    <row r="2635" spans="1:7" x14ac:dyDescent="0.25">
      <c r="A2635" s="42" t="str">
        <f t="shared" si="131"/>
        <v>S_II; HHLO_alle</v>
      </c>
      <c r="B2635" s="45" t="str">
        <f t="shared" si="131"/>
        <v>HHLO_alle</v>
      </c>
      <c r="C2635" s="8"/>
      <c r="D2635" s="58"/>
      <c r="E2635" s="7"/>
      <c r="F2635" s="135"/>
      <c r="G2635" s="135"/>
    </row>
    <row r="2636" spans="1:7" x14ac:dyDescent="0.25">
      <c r="A2636" s="42" t="str">
        <f t="shared" si="131"/>
        <v>S_II; HHLO_alle</v>
      </c>
      <c r="B2636" s="45" t="str">
        <f t="shared" si="131"/>
        <v>HHLO_alle</v>
      </c>
      <c r="C2636" s="8"/>
      <c r="D2636" s="58"/>
      <c r="E2636" s="7"/>
      <c r="F2636" s="135"/>
      <c r="G2636" s="135"/>
    </row>
    <row r="2637" spans="1:7" x14ac:dyDescent="0.25">
      <c r="A2637" s="42" t="str">
        <f t="shared" si="131"/>
        <v>S_II; HHLO_alle</v>
      </c>
      <c r="B2637" s="45" t="str">
        <f t="shared" si="131"/>
        <v>HHLO_alle</v>
      </c>
      <c r="C2637" s="8"/>
      <c r="D2637" s="58"/>
      <c r="E2637" s="7"/>
      <c r="F2637" s="135"/>
      <c r="G2637" s="135"/>
    </row>
    <row r="2638" spans="1:7" x14ac:dyDescent="0.25">
      <c r="A2638" s="42" t="str">
        <f t="shared" si="131"/>
        <v>S_II; HHLO_alle</v>
      </c>
      <c r="B2638" s="45" t="str">
        <f t="shared" si="131"/>
        <v>HHLO_alle</v>
      </c>
      <c r="C2638" s="8"/>
      <c r="D2638" s="58"/>
      <c r="E2638" s="7"/>
      <c r="F2638" s="135"/>
      <c r="G2638" s="135"/>
    </row>
    <row r="2639" spans="1:7" x14ac:dyDescent="0.25">
      <c r="A2639" s="42" t="str">
        <f t="shared" si="131"/>
        <v>S_II; HHLO_alle</v>
      </c>
      <c r="B2639" s="45" t="str">
        <f t="shared" si="131"/>
        <v>HHLO_alle</v>
      </c>
      <c r="C2639" s="8"/>
      <c r="D2639" s="58"/>
      <c r="E2639" s="7"/>
      <c r="F2639" s="135"/>
      <c r="G2639" s="135"/>
    </row>
    <row r="2640" spans="1:7" x14ac:dyDescent="0.25">
      <c r="A2640" s="42" t="str">
        <f t="shared" si="131"/>
        <v>S_II; HHLO_alle</v>
      </c>
      <c r="B2640" s="45" t="str">
        <f t="shared" si="131"/>
        <v>HHLO_alle</v>
      </c>
      <c r="C2640" s="8"/>
      <c r="D2640" s="58"/>
      <c r="E2640" s="7"/>
      <c r="F2640" s="135"/>
      <c r="G2640" s="135"/>
    </row>
    <row r="2641" spans="1:7" ht="15.75" thickBot="1" x14ac:dyDescent="0.3">
      <c r="A2641" s="42" t="str">
        <f t="shared" si="131"/>
        <v>S_II; HHLO_alle</v>
      </c>
      <c r="B2641" s="44" t="str">
        <f>A2602</f>
        <v>S_II; HHLO_alle</v>
      </c>
      <c r="C2641" s="9"/>
      <c r="D2641" s="10"/>
      <c r="E2641" s="10"/>
      <c r="F2641" s="10"/>
    </row>
    <row r="2642" spans="1:7" ht="21.75" thickBot="1" x14ac:dyDescent="0.3">
      <c r="A2642" s="50" t="s">
        <v>213</v>
      </c>
      <c r="B2642" s="42" t="str">
        <f>A2642</f>
        <v>S_II; HHLO_alle</v>
      </c>
      <c r="C2642" s="57">
        <v>33</v>
      </c>
      <c r="D2642" s="169" t="s">
        <v>444</v>
      </c>
      <c r="E2642" s="168"/>
      <c r="F2642" s="168"/>
      <c r="G2642" s="89"/>
    </row>
    <row r="2643" spans="1:7" ht="17.25" thickTop="1" thickBot="1" x14ac:dyDescent="0.3">
      <c r="A2643" s="113" t="str">
        <f>A2642</f>
        <v>S_II; HHLO_alle</v>
      </c>
      <c r="B2643" s="42" t="str">
        <f>B2642</f>
        <v>S_II; HHLO_alle</v>
      </c>
      <c r="C2643" s="9"/>
      <c r="D2643" s="11"/>
      <c r="E2643" s="12"/>
      <c r="F2643" s="12"/>
      <c r="G2643" s="19" t="s">
        <v>51</v>
      </c>
    </row>
    <row r="2644" spans="1:7" ht="33" thickTop="1" thickBot="1" x14ac:dyDescent="0.3">
      <c r="A2644" s="42" t="str">
        <f t="shared" ref="A2644:B2670" si="132">A2643</f>
        <v>S_II; HHLO_alle</v>
      </c>
      <c r="B2644" s="48" t="s">
        <v>213</v>
      </c>
      <c r="C2644" s="58" t="str">
        <f>CONCATENATE(C2642,".",1)</f>
        <v>33.1</v>
      </c>
      <c r="D2644" s="58"/>
      <c r="E2644" s="18" t="s">
        <v>623</v>
      </c>
      <c r="F2644" s="117" t="str">
        <f>CONCATENATE(ROUND(F2657/1680,2)," VBÄ")</f>
        <v>0 VBÄ</v>
      </c>
      <c r="G2644" s="14"/>
    </row>
    <row r="2645" spans="1:7" x14ac:dyDescent="0.25">
      <c r="A2645" s="42" t="str">
        <f t="shared" si="132"/>
        <v>S_II; HHLO_alle</v>
      </c>
      <c r="B2645" s="43" t="str">
        <f>IF(E2645="",Listen!$I$7,B2644)</f>
        <v>S_II; HHLO_alle</v>
      </c>
      <c r="C2645" s="8"/>
      <c r="D2645" s="59"/>
      <c r="E2645" s="166" t="s">
        <v>24</v>
      </c>
      <c r="F2645" s="167" t="s">
        <v>596</v>
      </c>
      <c r="G2645" s="32"/>
    </row>
    <row r="2646" spans="1:7" x14ac:dyDescent="0.25">
      <c r="A2646" s="113" t="str">
        <f t="shared" si="132"/>
        <v>S_II; HHLO_alle</v>
      </c>
      <c r="B2646" s="114" t="str">
        <f>IF(E2646="",Listen!$I$7,B2645)</f>
        <v>S_II; HHLO_alle</v>
      </c>
      <c r="C2646" s="115"/>
      <c r="D2646" s="134"/>
      <c r="E2646" s="112" t="s">
        <v>598</v>
      </c>
      <c r="F2646" s="117" t="s">
        <v>597</v>
      </c>
      <c r="G2646" s="119"/>
    </row>
    <row r="2647" spans="1:7" x14ac:dyDescent="0.25">
      <c r="A2647" s="42" t="str">
        <f t="shared" si="132"/>
        <v>S_II; HHLO_alle</v>
      </c>
      <c r="B2647" s="43" t="s">
        <v>212</v>
      </c>
      <c r="C2647" s="60" t="str">
        <f>CONCATENATE(C2644,".",1)</f>
        <v>33.1.1</v>
      </c>
      <c r="D2647" s="180">
        <v>1</v>
      </c>
      <c r="E2647" s="15" t="s">
        <v>305</v>
      </c>
      <c r="F2647" s="100" t="s">
        <v>620</v>
      </c>
      <c r="G2647" s="120" t="s">
        <v>202</v>
      </c>
    </row>
    <row r="2648" spans="1:7" x14ac:dyDescent="0.25">
      <c r="A2648" s="42" t="str">
        <f t="shared" si="132"/>
        <v>S_II; HHLO_alle</v>
      </c>
      <c r="B2648" s="43" t="s">
        <v>212</v>
      </c>
      <c r="C2648" s="60" t="str">
        <f>CONCATENATE(C2644,".",2)</f>
        <v>33.1.2</v>
      </c>
      <c r="D2648" s="180">
        <v>2</v>
      </c>
      <c r="E2648" s="16" t="s">
        <v>568</v>
      </c>
      <c r="F2648" s="100" t="s">
        <v>620</v>
      </c>
      <c r="G2648" s="120" t="s">
        <v>29</v>
      </c>
    </row>
    <row r="2649" spans="1:7" x14ac:dyDescent="0.25">
      <c r="A2649" s="42" t="str">
        <f t="shared" si="132"/>
        <v>S_II; HHLO_alle</v>
      </c>
      <c r="B2649" s="43" t="s">
        <v>212</v>
      </c>
      <c r="C2649" s="60" t="str">
        <f>CONCATENATE(C2644,".",3)</f>
        <v>33.1.3</v>
      </c>
      <c r="D2649" s="180">
        <v>3</v>
      </c>
      <c r="E2649" s="15" t="s">
        <v>25</v>
      </c>
      <c r="F2649" s="100" t="s">
        <v>620</v>
      </c>
      <c r="G2649" s="120" t="s">
        <v>29</v>
      </c>
    </row>
    <row r="2650" spans="1:7" x14ac:dyDescent="0.25">
      <c r="A2650" s="42" t="str">
        <f t="shared" si="132"/>
        <v>S_II; HHLO_alle</v>
      </c>
      <c r="B2650" s="43" t="s">
        <v>212</v>
      </c>
      <c r="C2650" s="60" t="str">
        <f>CONCATENATE(C2644,".",4)</f>
        <v>33.1.4</v>
      </c>
      <c r="D2650" s="180">
        <v>4</v>
      </c>
      <c r="E2650" s="15" t="s">
        <v>569</v>
      </c>
      <c r="F2650" s="100" t="s">
        <v>620</v>
      </c>
      <c r="G2650" s="120" t="s">
        <v>29</v>
      </c>
    </row>
    <row r="2651" spans="1:7" hidden="1" x14ac:dyDescent="0.25">
      <c r="A2651" s="42" t="str">
        <f t="shared" si="132"/>
        <v>S_II; HHLO_alle</v>
      </c>
      <c r="B2651" s="43" t="s">
        <v>201</v>
      </c>
      <c r="C2651" s="60" t="str">
        <f>CONCATENATE(C2644,".",5)</f>
        <v>33.1.5</v>
      </c>
      <c r="D2651" s="180">
        <v>5</v>
      </c>
      <c r="E2651" s="15" t="s">
        <v>570</v>
      </c>
      <c r="F2651" s="100" t="s">
        <v>620</v>
      </c>
      <c r="G2651" s="120" t="s">
        <v>29</v>
      </c>
    </row>
    <row r="2652" spans="1:7" hidden="1" x14ac:dyDescent="0.25">
      <c r="A2652" s="42" t="str">
        <f t="shared" si="132"/>
        <v>S_II; HHLO_alle</v>
      </c>
      <c r="B2652" s="43" t="s">
        <v>201</v>
      </c>
      <c r="C2652" s="60" t="str">
        <f>CONCATENATE(C2644,".",6)</f>
        <v>33.1.6</v>
      </c>
      <c r="D2652" s="180">
        <v>6</v>
      </c>
      <c r="E2652" s="15" t="s">
        <v>571</v>
      </c>
      <c r="F2652" s="100" t="s">
        <v>620</v>
      </c>
      <c r="G2652" s="120" t="s">
        <v>29</v>
      </c>
    </row>
    <row r="2653" spans="1:7" hidden="1" x14ac:dyDescent="0.25">
      <c r="A2653" s="42" t="str">
        <f t="shared" si="132"/>
        <v>S_II; HHLO_alle</v>
      </c>
      <c r="B2653" s="43" t="s">
        <v>201</v>
      </c>
      <c r="C2653" s="60" t="str">
        <f>CONCATENATE(C2644,".",7)</f>
        <v>33.1.7</v>
      </c>
      <c r="D2653" s="180">
        <v>7</v>
      </c>
      <c r="E2653" s="15" t="s">
        <v>572</v>
      </c>
      <c r="F2653" s="100" t="s">
        <v>620</v>
      </c>
      <c r="G2653" s="120" t="s">
        <v>29</v>
      </c>
    </row>
    <row r="2654" spans="1:7" hidden="1" x14ac:dyDescent="0.25">
      <c r="A2654" s="42" t="str">
        <f t="shared" si="132"/>
        <v>S_II; HHLO_alle</v>
      </c>
      <c r="B2654" s="43" t="s">
        <v>215</v>
      </c>
      <c r="C2654" s="60" t="str">
        <f>CONCATENATE(C2644,".",8)</f>
        <v>33.1.8</v>
      </c>
      <c r="D2654" s="180">
        <v>8</v>
      </c>
      <c r="E2654" s="15"/>
      <c r="F2654" s="100" t="s">
        <v>620</v>
      </c>
      <c r="G2654" s="120"/>
    </row>
    <row r="2655" spans="1:7" hidden="1" x14ac:dyDescent="0.25">
      <c r="A2655" s="42" t="str">
        <f>A2654</f>
        <v>S_II; HHLO_alle</v>
      </c>
      <c r="B2655" s="43" t="s">
        <v>215</v>
      </c>
      <c r="C2655" s="60" t="str">
        <f>CONCATENATE(C2644,".",9)</f>
        <v>33.1.9</v>
      </c>
      <c r="D2655" s="180">
        <v>9</v>
      </c>
      <c r="E2655" s="15"/>
      <c r="F2655" s="100" t="s">
        <v>620</v>
      </c>
      <c r="G2655" s="120"/>
    </row>
    <row r="2656" spans="1:7" hidden="1" x14ac:dyDescent="0.25">
      <c r="A2656" s="42" t="str">
        <f t="shared" si="132"/>
        <v>S_II; HHLO_alle</v>
      </c>
      <c r="B2656" s="43" t="s">
        <v>215</v>
      </c>
      <c r="C2656" s="60" t="str">
        <f>CONCATENATE(C2644,".",10)</f>
        <v>33.1.10</v>
      </c>
      <c r="D2656" s="180">
        <v>10</v>
      </c>
      <c r="E2656" s="33"/>
      <c r="F2656" s="100" t="s">
        <v>620</v>
      </c>
      <c r="G2656" s="120"/>
    </row>
    <row r="2657" spans="1:7" x14ac:dyDescent="0.25">
      <c r="A2657" s="113" t="str">
        <f t="shared" si="132"/>
        <v>S_II; HHLO_alle</v>
      </c>
      <c r="B2657" s="114" t="str">
        <f>B2644</f>
        <v>S_II; HHLO_alle</v>
      </c>
      <c r="C2657" s="115"/>
      <c r="D2657" s="29"/>
      <c r="E2657" s="125" t="s">
        <v>523</v>
      </c>
      <c r="F2657" s="126">
        <f>SUM(F2647:F2656)</f>
        <v>0</v>
      </c>
      <c r="G2657" s="30"/>
    </row>
    <row r="2658" spans="1:7" hidden="1" x14ac:dyDescent="0.25">
      <c r="A2658" s="42" t="str">
        <f t="shared" si="132"/>
        <v>S_II; HHLO_alle</v>
      </c>
      <c r="B2658" s="46" t="str">
        <f>IF(OR(B2644=Listen!$I$5,B2644=Listen!$I$3), Listen!$I$5, IF(OR(B2644=Listen!$I$6, B2644=Listen!$I$4), Listen!$I$6, Listen!$I$7))</f>
        <v>S_II</v>
      </c>
      <c r="C2658" s="9"/>
      <c r="D2658" s="30"/>
      <c r="E2658" s="164" t="s">
        <v>35</v>
      </c>
      <c r="F2658" s="165" t="s">
        <v>49</v>
      </c>
    </row>
    <row r="2659" spans="1:7" hidden="1" x14ac:dyDescent="0.25">
      <c r="A2659" s="42" t="str">
        <f t="shared" si="132"/>
        <v>S_II; HHLO_alle</v>
      </c>
      <c r="B2659" s="46" t="str">
        <f>IF(OR(B2645=Listen!$I$5,B2645=Listen!$I$3), Listen!$I$5, IF(OR(B2645=Listen!$I$6, B2645=Listen!$I$4), Listen!$I$6, Listen!$I$7))</f>
        <v>S_II</v>
      </c>
      <c r="C2659" s="9"/>
      <c r="D2659" s="28" t="s">
        <v>36</v>
      </c>
      <c r="E2659" s="20" t="s">
        <v>38</v>
      </c>
      <c r="F2659" s="137" t="s">
        <v>621</v>
      </c>
    </row>
    <row r="2660" spans="1:7" hidden="1" x14ac:dyDescent="0.25">
      <c r="A2660" s="42" t="str">
        <f t="shared" si="132"/>
        <v>S_II; HHLO_alle</v>
      </c>
      <c r="B2660" s="46" t="str">
        <f>IF(OR(B2646=Listen!$I$5,B2646=Listen!$I$3), Listen!$I$5, IF(OR(B2646=Listen!$I$6, B2646=Listen!$I$4), Listen!$I$6, Listen!$I$7))</f>
        <v>S_II</v>
      </c>
      <c r="C2660" s="9"/>
      <c r="D2660" s="28" t="s">
        <v>36</v>
      </c>
      <c r="E2660" s="17" t="s">
        <v>39</v>
      </c>
      <c r="F2660" s="137" t="s">
        <v>621</v>
      </c>
    </row>
    <row r="2661" spans="1:7" ht="51" x14ac:dyDescent="0.25">
      <c r="A2661" s="42" t="str">
        <f t="shared" si="132"/>
        <v>S_II; HHLO_alle</v>
      </c>
      <c r="B2661" s="43" t="str">
        <f>B2644</f>
        <v>S_II; HHLO_alle</v>
      </c>
      <c r="C2661" s="9"/>
      <c r="D2661" s="22" t="s">
        <v>622</v>
      </c>
      <c r="E2661" s="6"/>
      <c r="F2661" s="10"/>
    </row>
    <row r="2662" spans="1:7" x14ac:dyDescent="0.25">
      <c r="A2662" s="113" t="str">
        <f t="shared" si="132"/>
        <v>S_II; HHLO_alle</v>
      </c>
      <c r="B2662" s="114" t="str">
        <f>B2644</f>
        <v>S_II; HHLO_alle</v>
      </c>
      <c r="C2662" s="115"/>
      <c r="D2662" s="30"/>
      <c r="E2662" s="30"/>
      <c r="F2662" s="30"/>
      <c r="G2662" s="30"/>
    </row>
    <row r="2663" spans="1:7" ht="15.75" x14ac:dyDescent="0.25">
      <c r="A2663" s="42" t="str">
        <f t="shared" si="132"/>
        <v>S_II; HHLO_alle</v>
      </c>
      <c r="B2663" s="56" t="str">
        <f>IF(B2664&lt;&gt;B2666, IF(AND(B2664&lt;&gt;Listen!I2647,B2666&lt;&gt;Listen!$I$7), CONCATENATE(B2664, "; ", B2666), IF(B2664=Listen!$I$7, B2666, B2664)), B2664)</f>
        <v>nicht anzeigen; HHLO_alle</v>
      </c>
      <c r="C2663" s="58" t="str">
        <f>CONCATENATE(C2642,".",2)</f>
        <v>33.2</v>
      </c>
      <c r="D2663" s="58"/>
      <c r="E2663" s="18" t="s">
        <v>605</v>
      </c>
      <c r="F2663" s="36"/>
    </row>
    <row r="2664" spans="1:7" ht="15.75" hidden="1" thickBot="1" x14ac:dyDescent="0.3">
      <c r="A2664" s="42" t="str">
        <f t="shared" si="132"/>
        <v>S_II; HHLO_alle</v>
      </c>
      <c r="B2664" s="54" t="s">
        <v>215</v>
      </c>
      <c r="C2664" s="58" t="str">
        <f>CONCATENATE(C2642,".",2,".",1)</f>
        <v>33.2.1</v>
      </c>
      <c r="D2664" s="58"/>
      <c r="E2664" s="15" t="s">
        <v>606</v>
      </c>
      <c r="F2664" s="136" t="s">
        <v>44</v>
      </c>
    </row>
    <row r="2665" spans="1:7" hidden="1" x14ac:dyDescent="0.25">
      <c r="A2665" s="42" t="str">
        <f t="shared" si="132"/>
        <v>S_II; HHLO_alle</v>
      </c>
      <c r="B2665" s="51" t="str">
        <f>B2664</f>
        <v>nicht anzeigen</v>
      </c>
      <c r="C2665" s="58" t="str">
        <f>CONCATENATE(C2642,".",2,".",2)</f>
        <v>33.2.2</v>
      </c>
      <c r="D2665" s="58"/>
      <c r="E2665" s="15" t="s">
        <v>607</v>
      </c>
      <c r="F2665" s="136" t="s">
        <v>44</v>
      </c>
    </row>
    <row r="2666" spans="1:7" x14ac:dyDescent="0.25">
      <c r="A2666" s="42" t="str">
        <f t="shared" si="132"/>
        <v>S_II; HHLO_alle</v>
      </c>
      <c r="B2666" s="55" t="str">
        <f>IF(ISERROR(FIND(Listen!$I$2,A2642)),Listen!$I$7,IF(ISERROR(FIND(Listen!$I$2,B2664)),Listen!$I$2,Listen!$I$7))</f>
        <v>HHLO_alle</v>
      </c>
      <c r="C2666" s="58" t="str">
        <f>CONCATENATE(C2642,".",2,".",3)</f>
        <v>33.2.3</v>
      </c>
      <c r="D2666" s="58"/>
      <c r="E2666" s="15" t="s">
        <v>612</v>
      </c>
      <c r="F2666" s="136" t="s">
        <v>44</v>
      </c>
    </row>
    <row r="2667" spans="1:7" ht="51" x14ac:dyDescent="0.25">
      <c r="A2667" s="42" t="str">
        <f t="shared" si="132"/>
        <v>S_II; HHLO_alle</v>
      </c>
      <c r="B2667" s="47" t="str">
        <f>B2663</f>
        <v>nicht anzeigen; HHLO_alle</v>
      </c>
      <c r="C2667" s="9"/>
      <c r="D2667" s="23" t="s">
        <v>316</v>
      </c>
      <c r="E2667" s="7"/>
    </row>
    <row r="2668" spans="1:7" ht="15.75" thickBot="1" x14ac:dyDescent="0.3">
      <c r="A2668" s="113" t="str">
        <f t="shared" si="132"/>
        <v>S_II; HHLO_alle</v>
      </c>
      <c r="B2668" s="123" t="str">
        <f>B2663</f>
        <v>nicht anzeigen; HHLO_alle</v>
      </c>
      <c r="C2668" s="115"/>
      <c r="D2668" s="30"/>
      <c r="E2668" s="124"/>
      <c r="F2668" s="30"/>
      <c r="G2668" s="30"/>
    </row>
    <row r="2669" spans="1:7" ht="80.25" thickBot="1" x14ac:dyDescent="0.3">
      <c r="A2669" s="42" t="str">
        <f>A2668</f>
        <v>S_II; HHLO_alle</v>
      </c>
      <c r="B2669" s="49" t="s">
        <v>212</v>
      </c>
      <c r="C2669" s="58" t="str">
        <f>CONCATENATE(C2642,".",3,)</f>
        <v>33.3</v>
      </c>
      <c r="D2669" s="58"/>
      <c r="E2669" s="122" t="s">
        <v>688</v>
      </c>
      <c r="F2669" s="73"/>
      <c r="G2669" s="14" t="str">
        <f>CONCATENATE(COUNTIF(G2671:G2680,Listen!$C$3)+COUNTIF(G2671:G2680,Listen!$C$4)+COUNTIF(G2671:G2680,Listen!$C$5)," bewertete Maßnahmen")</f>
        <v>0 bewertete Maßnahmen</v>
      </c>
    </row>
    <row r="2670" spans="1:7" ht="27.75" x14ac:dyDescent="0.25">
      <c r="A2670" s="42" t="str">
        <f t="shared" si="132"/>
        <v>S_II; HHLO_alle</v>
      </c>
      <c r="B2670" s="45" t="str">
        <f t="shared" si="132"/>
        <v>HHLO_alle</v>
      </c>
      <c r="C2670" s="9"/>
      <c r="D2670" s="58"/>
      <c r="E2670" s="25" t="s">
        <v>55</v>
      </c>
      <c r="F2670" s="25" t="s">
        <v>528</v>
      </c>
      <c r="G2670" s="118" t="s">
        <v>609</v>
      </c>
    </row>
    <row r="2671" spans="1:7" ht="24" x14ac:dyDescent="0.25">
      <c r="A2671" s="42" t="str">
        <f>A2670</f>
        <v>S_II; HHLO_alle</v>
      </c>
      <c r="B2671" s="45" t="str">
        <f>B2670</f>
        <v>HHLO_alle</v>
      </c>
      <c r="C2671" s="111"/>
      <c r="D2671" s="121" t="s">
        <v>594</v>
      </c>
      <c r="E2671" s="7" t="s">
        <v>604</v>
      </c>
      <c r="F2671" s="135" t="s">
        <v>44</v>
      </c>
      <c r="G2671" s="135" t="s">
        <v>44</v>
      </c>
    </row>
    <row r="2672" spans="1:7" ht="24" x14ac:dyDescent="0.25">
      <c r="A2672" s="42" t="str">
        <f t="shared" ref="A2672:B2681" si="133">A2671</f>
        <v>S_II; HHLO_alle</v>
      </c>
      <c r="B2672" s="45" t="str">
        <f t="shared" si="133"/>
        <v>HHLO_alle</v>
      </c>
      <c r="C2672" s="111"/>
      <c r="D2672" s="121" t="s">
        <v>594</v>
      </c>
      <c r="E2672" s="7" t="s">
        <v>603</v>
      </c>
      <c r="F2672" s="135"/>
      <c r="G2672" s="135"/>
    </row>
    <row r="2673" spans="1:7" x14ac:dyDescent="0.25">
      <c r="A2673" s="42" t="str">
        <f t="shared" si="133"/>
        <v>S_II; HHLO_alle</v>
      </c>
      <c r="B2673" s="45" t="str">
        <f t="shared" si="133"/>
        <v>HHLO_alle</v>
      </c>
      <c r="C2673" s="8"/>
      <c r="D2673" s="58"/>
      <c r="E2673" s="7"/>
      <c r="F2673" s="135"/>
      <c r="G2673" s="135"/>
    </row>
    <row r="2674" spans="1:7" x14ac:dyDescent="0.25">
      <c r="A2674" s="42" t="str">
        <f t="shared" si="133"/>
        <v>S_II; HHLO_alle</v>
      </c>
      <c r="B2674" s="45" t="str">
        <f t="shared" si="133"/>
        <v>HHLO_alle</v>
      </c>
      <c r="C2674" s="8"/>
      <c r="D2674" s="58"/>
      <c r="E2674" s="7"/>
      <c r="F2674" s="135"/>
      <c r="G2674" s="135"/>
    </row>
    <row r="2675" spans="1:7" x14ac:dyDescent="0.25">
      <c r="A2675" s="42" t="str">
        <f t="shared" si="133"/>
        <v>S_II; HHLO_alle</v>
      </c>
      <c r="B2675" s="45" t="str">
        <f t="shared" si="133"/>
        <v>HHLO_alle</v>
      </c>
      <c r="C2675" s="8"/>
      <c r="D2675" s="58"/>
      <c r="E2675" s="7"/>
      <c r="F2675" s="135"/>
      <c r="G2675" s="135"/>
    </row>
    <row r="2676" spans="1:7" x14ac:dyDescent="0.25">
      <c r="A2676" s="42" t="str">
        <f t="shared" si="133"/>
        <v>S_II; HHLO_alle</v>
      </c>
      <c r="B2676" s="45" t="str">
        <f t="shared" si="133"/>
        <v>HHLO_alle</v>
      </c>
      <c r="C2676" s="8"/>
      <c r="D2676" s="58"/>
      <c r="E2676" s="7"/>
      <c r="F2676" s="135"/>
      <c r="G2676" s="135"/>
    </row>
    <row r="2677" spans="1:7" x14ac:dyDescent="0.25">
      <c r="A2677" s="42" t="str">
        <f t="shared" si="133"/>
        <v>S_II; HHLO_alle</v>
      </c>
      <c r="B2677" s="45" t="str">
        <f t="shared" si="133"/>
        <v>HHLO_alle</v>
      </c>
      <c r="C2677" s="8"/>
      <c r="D2677" s="58"/>
      <c r="E2677" s="7"/>
      <c r="F2677" s="135"/>
      <c r="G2677" s="135"/>
    </row>
    <row r="2678" spans="1:7" x14ac:dyDescent="0.25">
      <c r="A2678" s="42" t="str">
        <f t="shared" si="133"/>
        <v>S_II; HHLO_alle</v>
      </c>
      <c r="B2678" s="45" t="str">
        <f t="shared" si="133"/>
        <v>HHLO_alle</v>
      </c>
      <c r="C2678" s="8"/>
      <c r="D2678" s="58"/>
      <c r="E2678" s="7"/>
      <c r="F2678" s="135"/>
      <c r="G2678" s="135"/>
    </row>
    <row r="2679" spans="1:7" x14ac:dyDescent="0.25">
      <c r="A2679" s="42" t="str">
        <f t="shared" si="133"/>
        <v>S_II; HHLO_alle</v>
      </c>
      <c r="B2679" s="45" t="str">
        <f t="shared" si="133"/>
        <v>HHLO_alle</v>
      </c>
      <c r="C2679" s="8"/>
      <c r="D2679" s="58"/>
      <c r="E2679" s="7"/>
      <c r="F2679" s="135"/>
      <c r="G2679" s="135"/>
    </row>
    <row r="2680" spans="1:7" x14ac:dyDescent="0.25">
      <c r="A2680" s="42" t="str">
        <f t="shared" si="133"/>
        <v>S_II; HHLO_alle</v>
      </c>
      <c r="B2680" s="45" t="str">
        <f t="shared" si="133"/>
        <v>HHLO_alle</v>
      </c>
      <c r="C2680" s="8"/>
      <c r="D2680" s="58"/>
      <c r="E2680" s="7"/>
      <c r="F2680" s="135"/>
      <c r="G2680" s="135"/>
    </row>
    <row r="2681" spans="1:7" ht="15.75" thickBot="1" x14ac:dyDescent="0.3">
      <c r="A2681" s="42" t="str">
        <f t="shared" si="133"/>
        <v>S_II; HHLO_alle</v>
      </c>
      <c r="B2681" s="44" t="str">
        <f>A2642</f>
        <v>S_II; HHLO_alle</v>
      </c>
      <c r="C2681" s="9"/>
      <c r="D2681" s="10"/>
      <c r="E2681" s="10"/>
      <c r="F2681" s="10"/>
    </row>
    <row r="2682" spans="1:7" ht="21.75" hidden="1" thickBot="1" x14ac:dyDescent="0.3">
      <c r="A2682" s="50" t="s">
        <v>201</v>
      </c>
      <c r="B2682" s="42" t="str">
        <f>A2682</f>
        <v>S_II</v>
      </c>
      <c r="C2682" s="57">
        <v>36</v>
      </c>
      <c r="D2682" s="169" t="s">
        <v>443</v>
      </c>
      <c r="E2682" s="168"/>
      <c r="F2682" s="168"/>
      <c r="G2682" s="89"/>
    </row>
    <row r="2683" spans="1:7" ht="17.25" hidden="1" thickTop="1" thickBot="1" x14ac:dyDescent="0.3">
      <c r="A2683" s="113" t="str">
        <f>A2682</f>
        <v>S_II</v>
      </c>
      <c r="B2683" s="42" t="str">
        <f>B2682</f>
        <v>S_II</v>
      </c>
      <c r="C2683" s="9"/>
      <c r="D2683" s="11"/>
      <c r="E2683" s="12"/>
      <c r="F2683" s="12"/>
      <c r="G2683" s="19" t="s">
        <v>51</v>
      </c>
    </row>
    <row r="2684" spans="1:7" ht="32.25" hidden="1" thickBot="1" x14ac:dyDescent="0.3">
      <c r="A2684" s="42" t="str">
        <f t="shared" ref="A2684:B2710" si="134">A2683</f>
        <v>S_II</v>
      </c>
      <c r="B2684" s="48" t="s">
        <v>201</v>
      </c>
      <c r="C2684" s="58" t="str">
        <f>CONCATENATE(C2682,".",1)</f>
        <v>36.1</v>
      </c>
      <c r="D2684" s="58"/>
      <c r="E2684" s="18" t="s">
        <v>623</v>
      </c>
      <c r="F2684" s="117" t="str">
        <f>CONCATENATE(ROUND(F2697/1680,2)," VBÄ")</f>
        <v>0 VBÄ</v>
      </c>
      <c r="G2684" s="14"/>
    </row>
    <row r="2685" spans="1:7" ht="15.75" hidden="1" thickBot="1" x14ac:dyDescent="0.3">
      <c r="A2685" s="42" t="str">
        <f t="shared" si="134"/>
        <v>S_II</v>
      </c>
      <c r="B2685" s="43" t="str">
        <f>IF(E2685="",Listen!$I$7,B2684)</f>
        <v>S_II</v>
      </c>
      <c r="C2685" s="8"/>
      <c r="D2685" s="59"/>
      <c r="E2685" s="166" t="s">
        <v>24</v>
      </c>
      <c r="F2685" s="167" t="s">
        <v>596</v>
      </c>
      <c r="G2685" s="32"/>
    </row>
    <row r="2686" spans="1:7" ht="15.75" hidden="1" thickBot="1" x14ac:dyDescent="0.3">
      <c r="A2686" s="113" t="str">
        <f t="shared" si="134"/>
        <v>S_II</v>
      </c>
      <c r="B2686" s="114" t="str">
        <f>IF(E2686="",Listen!$I$7,B2685)</f>
        <v>S_II</v>
      </c>
      <c r="C2686" s="115"/>
      <c r="D2686" s="134"/>
      <c r="E2686" s="112" t="s">
        <v>598</v>
      </c>
      <c r="F2686" s="117" t="s">
        <v>597</v>
      </c>
      <c r="G2686" s="119"/>
    </row>
    <row r="2687" spans="1:7" ht="15.75" hidden="1" thickBot="1" x14ac:dyDescent="0.3">
      <c r="A2687" s="42" t="str">
        <f t="shared" si="134"/>
        <v>S_II</v>
      </c>
      <c r="B2687" s="43" t="s">
        <v>201</v>
      </c>
      <c r="C2687" s="60" t="str">
        <f>CONCATENATE(C2684,".",1)</f>
        <v>36.1.1</v>
      </c>
      <c r="D2687" s="180">
        <v>1</v>
      </c>
      <c r="E2687" s="15" t="s">
        <v>305</v>
      </c>
      <c r="F2687" s="100" t="s">
        <v>620</v>
      </c>
      <c r="G2687" s="120" t="s">
        <v>202</v>
      </c>
    </row>
    <row r="2688" spans="1:7" ht="15.75" hidden="1" thickBot="1" x14ac:dyDescent="0.3">
      <c r="A2688" s="42" t="str">
        <f t="shared" si="134"/>
        <v>S_II</v>
      </c>
      <c r="B2688" s="43" t="s">
        <v>201</v>
      </c>
      <c r="C2688" s="60" t="str">
        <f>CONCATENATE(C2684,".",2)</f>
        <v>36.1.2</v>
      </c>
      <c r="D2688" s="180">
        <v>2</v>
      </c>
      <c r="E2688" s="16" t="s">
        <v>27</v>
      </c>
      <c r="F2688" s="100" t="s">
        <v>620</v>
      </c>
      <c r="G2688" s="120" t="s">
        <v>29</v>
      </c>
    </row>
    <row r="2689" spans="1:7" ht="15.75" hidden="1" thickBot="1" x14ac:dyDescent="0.3">
      <c r="A2689" s="42" t="str">
        <f t="shared" si="134"/>
        <v>S_II</v>
      </c>
      <c r="B2689" s="43" t="s">
        <v>201</v>
      </c>
      <c r="C2689" s="60" t="str">
        <f>CONCATENATE(C2684,".",3)</f>
        <v>36.1.3</v>
      </c>
      <c r="D2689" s="180">
        <v>3</v>
      </c>
      <c r="E2689" s="15" t="s">
        <v>25</v>
      </c>
      <c r="F2689" s="100" t="s">
        <v>620</v>
      </c>
      <c r="G2689" s="120" t="s">
        <v>29</v>
      </c>
    </row>
    <row r="2690" spans="1:7" ht="15.75" hidden="1" thickBot="1" x14ac:dyDescent="0.3">
      <c r="A2690" s="42" t="str">
        <f t="shared" si="134"/>
        <v>S_II</v>
      </c>
      <c r="B2690" s="43" t="s">
        <v>201</v>
      </c>
      <c r="C2690" s="60" t="str">
        <f>CONCATENATE(C2684,".",4)</f>
        <v>36.1.4</v>
      </c>
      <c r="D2690" s="180">
        <v>4</v>
      </c>
      <c r="E2690" s="15" t="s">
        <v>26</v>
      </c>
      <c r="F2690" s="100" t="s">
        <v>620</v>
      </c>
      <c r="G2690" s="120" t="s">
        <v>29</v>
      </c>
    </row>
    <row r="2691" spans="1:7" ht="15.75" hidden="1" thickBot="1" x14ac:dyDescent="0.3">
      <c r="A2691" s="42" t="str">
        <f t="shared" si="134"/>
        <v>S_II</v>
      </c>
      <c r="B2691" s="43" t="s">
        <v>201</v>
      </c>
      <c r="C2691" s="60" t="str">
        <f>CONCATENATE(C2684,".",5)</f>
        <v>36.1.5</v>
      </c>
      <c r="D2691" s="180">
        <v>5</v>
      </c>
      <c r="E2691" s="15" t="s">
        <v>685</v>
      </c>
      <c r="F2691" s="100" t="s">
        <v>620</v>
      </c>
      <c r="G2691" s="120" t="s">
        <v>202</v>
      </c>
    </row>
    <row r="2692" spans="1:7" ht="15.75" hidden="1" thickBot="1" x14ac:dyDescent="0.3">
      <c r="A2692" s="42" t="str">
        <f t="shared" si="134"/>
        <v>S_II</v>
      </c>
      <c r="B2692" s="43" t="s">
        <v>201</v>
      </c>
      <c r="C2692" s="60" t="str">
        <f>CONCATENATE(C2684,".",6)</f>
        <v>36.1.6</v>
      </c>
      <c r="D2692" s="180">
        <v>6</v>
      </c>
      <c r="E2692" s="15" t="s">
        <v>686</v>
      </c>
      <c r="F2692" s="100" t="s">
        <v>620</v>
      </c>
      <c r="G2692" s="120" t="s">
        <v>29</v>
      </c>
    </row>
    <row r="2693" spans="1:7" ht="15.75" hidden="1" thickBot="1" x14ac:dyDescent="0.3">
      <c r="A2693" s="42" t="str">
        <f t="shared" si="134"/>
        <v>S_II</v>
      </c>
      <c r="B2693" s="43" t="s">
        <v>215</v>
      </c>
      <c r="C2693" s="60" t="str">
        <f>CONCATENATE(C2684,".",7)</f>
        <v>36.1.7</v>
      </c>
      <c r="D2693" s="180">
        <v>7</v>
      </c>
      <c r="E2693" s="15"/>
      <c r="F2693" s="100" t="s">
        <v>620</v>
      </c>
      <c r="G2693" s="120"/>
    </row>
    <row r="2694" spans="1:7" ht="15.75" hidden="1" thickBot="1" x14ac:dyDescent="0.3">
      <c r="A2694" s="42" t="str">
        <f t="shared" si="134"/>
        <v>S_II</v>
      </c>
      <c r="B2694" s="43" t="s">
        <v>215</v>
      </c>
      <c r="C2694" s="60" t="str">
        <f>CONCATENATE(C2684,".",8)</f>
        <v>36.1.8</v>
      </c>
      <c r="D2694" s="180">
        <v>8</v>
      </c>
      <c r="E2694" s="15"/>
      <c r="F2694" s="100" t="s">
        <v>620</v>
      </c>
      <c r="G2694" s="120"/>
    </row>
    <row r="2695" spans="1:7" ht="15.75" hidden="1" thickBot="1" x14ac:dyDescent="0.3">
      <c r="A2695" s="42" t="str">
        <f>A2694</f>
        <v>S_II</v>
      </c>
      <c r="B2695" s="43" t="s">
        <v>215</v>
      </c>
      <c r="C2695" s="60" t="str">
        <f>CONCATENATE(C2684,".",9)</f>
        <v>36.1.9</v>
      </c>
      <c r="D2695" s="180">
        <v>9</v>
      </c>
      <c r="E2695" s="15"/>
      <c r="F2695" s="100" t="s">
        <v>620</v>
      </c>
      <c r="G2695" s="120"/>
    </row>
    <row r="2696" spans="1:7" ht="15.75" hidden="1" thickBot="1" x14ac:dyDescent="0.3">
      <c r="A2696" s="42" t="str">
        <f t="shared" si="134"/>
        <v>S_II</v>
      </c>
      <c r="B2696" s="43" t="s">
        <v>215</v>
      </c>
      <c r="C2696" s="60" t="str">
        <f>CONCATENATE(C2684,".",10)</f>
        <v>36.1.10</v>
      </c>
      <c r="D2696" s="180">
        <v>10</v>
      </c>
      <c r="E2696" s="33"/>
      <c r="F2696" s="100" t="s">
        <v>620</v>
      </c>
      <c r="G2696" s="120"/>
    </row>
    <row r="2697" spans="1:7" ht="15.75" hidden="1" thickBot="1" x14ac:dyDescent="0.3">
      <c r="A2697" s="113" t="str">
        <f t="shared" si="134"/>
        <v>S_II</v>
      </c>
      <c r="B2697" s="114" t="str">
        <f>B2684</f>
        <v>S_II</v>
      </c>
      <c r="C2697" s="115"/>
      <c r="D2697" s="29"/>
      <c r="E2697" s="125" t="s">
        <v>523</v>
      </c>
      <c r="F2697" s="126">
        <f>SUM(F2687:F2696)</f>
        <v>0</v>
      </c>
      <c r="G2697" s="30"/>
    </row>
    <row r="2698" spans="1:7" ht="15.75" hidden="1" thickBot="1" x14ac:dyDescent="0.3">
      <c r="A2698" s="42" t="str">
        <f t="shared" si="134"/>
        <v>S_II</v>
      </c>
      <c r="B2698" s="46" t="str">
        <f>IF(OR(B2684=Listen!$I$5,B2684=Listen!$I$3), Listen!$I$5, IF(OR(B2684=Listen!$I$6, B2684=Listen!$I$4), Listen!$I$6, Listen!$I$7))</f>
        <v>S_II</v>
      </c>
      <c r="C2698" s="9"/>
      <c r="D2698" s="30"/>
      <c r="E2698" s="164" t="s">
        <v>35</v>
      </c>
      <c r="F2698" s="165" t="s">
        <v>49</v>
      </c>
    </row>
    <row r="2699" spans="1:7" ht="15.75" hidden="1" thickBot="1" x14ac:dyDescent="0.3">
      <c r="A2699" s="42" t="str">
        <f t="shared" si="134"/>
        <v>S_II</v>
      </c>
      <c r="B2699" s="46" t="str">
        <f>IF(OR(B2685=Listen!$I$5,B2685=Listen!$I$3), Listen!$I$5, IF(OR(B2685=Listen!$I$6, B2685=Listen!$I$4), Listen!$I$6, Listen!$I$7))</f>
        <v>S_II</v>
      </c>
      <c r="C2699" s="9"/>
      <c r="D2699" s="28" t="s">
        <v>36</v>
      </c>
      <c r="E2699" s="20" t="s">
        <v>38</v>
      </c>
      <c r="F2699" s="137" t="s">
        <v>621</v>
      </c>
    </row>
    <row r="2700" spans="1:7" ht="15.75" hidden="1" thickBot="1" x14ac:dyDescent="0.3">
      <c r="A2700" s="42" t="str">
        <f t="shared" si="134"/>
        <v>S_II</v>
      </c>
      <c r="B2700" s="46" t="str">
        <f>IF(OR(B2686=Listen!$I$5,B2686=Listen!$I$3), Listen!$I$5, IF(OR(B2686=Listen!$I$6, B2686=Listen!$I$4), Listen!$I$6, Listen!$I$7))</f>
        <v>S_II</v>
      </c>
      <c r="C2700" s="9"/>
      <c r="D2700" s="28" t="s">
        <v>36</v>
      </c>
      <c r="E2700" s="17" t="s">
        <v>39</v>
      </c>
      <c r="F2700" s="137" t="s">
        <v>621</v>
      </c>
    </row>
    <row r="2701" spans="1:7" ht="51.75" hidden="1" thickBot="1" x14ac:dyDescent="0.3">
      <c r="A2701" s="42" t="str">
        <f t="shared" si="134"/>
        <v>S_II</v>
      </c>
      <c r="B2701" s="43" t="str">
        <f>B2684</f>
        <v>S_II</v>
      </c>
      <c r="C2701" s="9"/>
      <c r="D2701" s="22" t="s">
        <v>622</v>
      </c>
      <c r="E2701" s="6"/>
      <c r="F2701" s="10"/>
    </row>
    <row r="2702" spans="1:7" ht="15.75" hidden="1" thickBot="1" x14ac:dyDescent="0.3">
      <c r="A2702" s="113" t="str">
        <f t="shared" si="134"/>
        <v>S_II</v>
      </c>
      <c r="B2702" s="114" t="str">
        <f>B2684</f>
        <v>S_II</v>
      </c>
      <c r="C2702" s="115"/>
      <c r="D2702" s="30"/>
      <c r="E2702" s="30"/>
      <c r="F2702" s="30"/>
      <c r="G2702" s="30"/>
    </row>
    <row r="2703" spans="1:7" ht="16.5" hidden="1" thickBot="1" x14ac:dyDescent="0.3">
      <c r="A2703" s="42" t="str">
        <f t="shared" si="134"/>
        <v>S_II</v>
      </c>
      <c r="B2703" s="56" t="str">
        <f>IF(B2704&lt;&gt;B2706, IF(AND(B2704&lt;&gt;Listen!I2687,B2706&lt;&gt;Listen!$I$7), CONCATENATE(B2704, "; ", B2706), IF(B2704=Listen!$I$7, B2706, B2704)), B2704)</f>
        <v>nicht anzeigen</v>
      </c>
      <c r="C2703" s="58" t="str">
        <f>CONCATENATE(C2682,".",2)</f>
        <v>36.2</v>
      </c>
      <c r="D2703" s="58"/>
      <c r="E2703" s="18" t="s">
        <v>605</v>
      </c>
      <c r="F2703" s="36"/>
    </row>
    <row r="2704" spans="1:7" ht="15.75" hidden="1" thickBot="1" x14ac:dyDescent="0.3">
      <c r="A2704" s="42" t="str">
        <f t="shared" si="134"/>
        <v>S_II</v>
      </c>
      <c r="B2704" s="54" t="s">
        <v>215</v>
      </c>
      <c r="C2704" s="58" t="str">
        <f>CONCATENATE(C2682,".",2,".",1)</f>
        <v>36.2.1</v>
      </c>
      <c r="D2704" s="58"/>
      <c r="E2704" s="15" t="s">
        <v>606</v>
      </c>
      <c r="F2704" s="136" t="s">
        <v>44</v>
      </c>
    </row>
    <row r="2705" spans="1:7" ht="15.75" hidden="1" thickBot="1" x14ac:dyDescent="0.3">
      <c r="A2705" s="42" t="str">
        <f t="shared" si="134"/>
        <v>S_II</v>
      </c>
      <c r="B2705" s="51" t="str">
        <f>B2704</f>
        <v>nicht anzeigen</v>
      </c>
      <c r="C2705" s="58" t="str">
        <f>CONCATENATE(C2682,".",2,".",2)</f>
        <v>36.2.2</v>
      </c>
      <c r="D2705" s="58"/>
      <c r="E2705" s="15" t="s">
        <v>607</v>
      </c>
      <c r="F2705" s="136" t="s">
        <v>44</v>
      </c>
    </row>
    <row r="2706" spans="1:7" ht="15.75" hidden="1" thickBot="1" x14ac:dyDescent="0.3">
      <c r="A2706" s="42" t="str">
        <f t="shared" si="134"/>
        <v>S_II</v>
      </c>
      <c r="B2706" s="55" t="str">
        <f>IF(ISERROR(FIND(Listen!$I$2,A2682)),Listen!$I$7,IF(ISERROR(FIND(Listen!$I$2,B2704)),Listen!$I$2,Listen!$I$7))</f>
        <v>nicht anzeigen</v>
      </c>
      <c r="C2706" s="58" t="str">
        <f>CONCATENATE(C2682,".",2,".",3)</f>
        <v>36.2.3</v>
      </c>
      <c r="D2706" s="58"/>
      <c r="E2706" s="15" t="s">
        <v>612</v>
      </c>
      <c r="F2706" s="136" t="s">
        <v>44</v>
      </c>
    </row>
    <row r="2707" spans="1:7" ht="51.75" hidden="1" thickBot="1" x14ac:dyDescent="0.3">
      <c r="A2707" s="42" t="str">
        <f t="shared" si="134"/>
        <v>S_II</v>
      </c>
      <c r="B2707" s="47" t="str">
        <f>B2703</f>
        <v>nicht anzeigen</v>
      </c>
      <c r="C2707" s="9"/>
      <c r="D2707" s="23" t="s">
        <v>316</v>
      </c>
      <c r="E2707" s="7"/>
    </row>
    <row r="2708" spans="1:7" ht="15.75" hidden="1" thickBot="1" x14ac:dyDescent="0.3">
      <c r="A2708" s="113" t="str">
        <f t="shared" si="134"/>
        <v>S_II</v>
      </c>
      <c r="B2708" s="123" t="str">
        <f>B2703</f>
        <v>nicht anzeigen</v>
      </c>
      <c r="C2708" s="115"/>
      <c r="D2708" s="30"/>
      <c r="E2708" s="124"/>
      <c r="F2708" s="30"/>
      <c r="G2708" s="30"/>
    </row>
    <row r="2709" spans="1:7" ht="80.25" hidden="1" thickBot="1" x14ac:dyDescent="0.3">
      <c r="A2709" s="42" t="str">
        <f>A2708</f>
        <v>S_II</v>
      </c>
      <c r="B2709" s="49" t="s">
        <v>215</v>
      </c>
      <c r="C2709" s="58" t="str">
        <f>CONCATENATE(C2682,".",3,)</f>
        <v>36.3</v>
      </c>
      <c r="D2709" s="58"/>
      <c r="E2709" s="122" t="s">
        <v>688</v>
      </c>
      <c r="F2709" s="73"/>
      <c r="G2709" s="14" t="str">
        <f>CONCATENATE(COUNTIF(G2711:G2720,Listen!$C$3)+COUNTIF(G2711:G2720,Listen!$C$4)+COUNTIF(G2711:G2720,Listen!$C$5)," bewertete Maßnahmen")</f>
        <v>0 bewertete Maßnahmen</v>
      </c>
    </row>
    <row r="2710" spans="1:7" ht="28.5" hidden="1" thickBot="1" x14ac:dyDescent="0.3">
      <c r="A2710" s="42" t="str">
        <f t="shared" si="134"/>
        <v>S_II</v>
      </c>
      <c r="B2710" s="45" t="str">
        <f t="shared" si="134"/>
        <v>nicht anzeigen</v>
      </c>
      <c r="C2710" s="9"/>
      <c r="D2710" s="58"/>
      <c r="E2710" s="25" t="s">
        <v>55</v>
      </c>
      <c r="F2710" s="25" t="s">
        <v>528</v>
      </c>
      <c r="G2710" s="118" t="s">
        <v>609</v>
      </c>
    </row>
    <row r="2711" spans="1:7" ht="24.75" hidden="1" thickBot="1" x14ac:dyDescent="0.3">
      <c r="A2711" s="42" t="str">
        <f>A2710</f>
        <v>S_II</v>
      </c>
      <c r="B2711" s="45" t="str">
        <f>B2710</f>
        <v>nicht anzeigen</v>
      </c>
      <c r="C2711" s="111"/>
      <c r="D2711" s="121" t="s">
        <v>594</v>
      </c>
      <c r="E2711" s="7" t="s">
        <v>604</v>
      </c>
      <c r="F2711" s="135" t="s">
        <v>44</v>
      </c>
      <c r="G2711" s="135" t="s">
        <v>44</v>
      </c>
    </row>
    <row r="2712" spans="1:7" ht="24.75" hidden="1" thickBot="1" x14ac:dyDescent="0.3">
      <c r="A2712" s="42" t="str">
        <f t="shared" ref="A2712:B2721" si="135">A2711</f>
        <v>S_II</v>
      </c>
      <c r="B2712" s="45" t="str">
        <f t="shared" si="135"/>
        <v>nicht anzeigen</v>
      </c>
      <c r="C2712" s="111"/>
      <c r="D2712" s="121" t="s">
        <v>594</v>
      </c>
      <c r="E2712" s="7" t="s">
        <v>603</v>
      </c>
      <c r="F2712" s="135"/>
      <c r="G2712" s="135"/>
    </row>
    <row r="2713" spans="1:7" ht="15.75" hidden="1" thickBot="1" x14ac:dyDescent="0.3">
      <c r="A2713" s="42" t="str">
        <f t="shared" si="135"/>
        <v>S_II</v>
      </c>
      <c r="B2713" s="45" t="str">
        <f t="shared" si="135"/>
        <v>nicht anzeigen</v>
      </c>
      <c r="C2713" s="8"/>
      <c r="D2713" s="58"/>
      <c r="E2713" s="7"/>
      <c r="F2713" s="135"/>
      <c r="G2713" s="135"/>
    </row>
    <row r="2714" spans="1:7" ht="15.75" hidden="1" thickBot="1" x14ac:dyDescent="0.3">
      <c r="A2714" s="42" t="str">
        <f t="shared" si="135"/>
        <v>S_II</v>
      </c>
      <c r="B2714" s="45" t="str">
        <f t="shared" si="135"/>
        <v>nicht anzeigen</v>
      </c>
      <c r="C2714" s="8"/>
      <c r="D2714" s="58"/>
      <c r="E2714" s="7"/>
      <c r="F2714" s="135"/>
      <c r="G2714" s="135"/>
    </row>
    <row r="2715" spans="1:7" ht="15.75" hidden="1" thickBot="1" x14ac:dyDescent="0.3">
      <c r="A2715" s="42" t="str">
        <f t="shared" si="135"/>
        <v>S_II</v>
      </c>
      <c r="B2715" s="45" t="str">
        <f t="shared" si="135"/>
        <v>nicht anzeigen</v>
      </c>
      <c r="C2715" s="8"/>
      <c r="D2715" s="58"/>
      <c r="E2715" s="7"/>
      <c r="F2715" s="135"/>
      <c r="G2715" s="135"/>
    </row>
    <row r="2716" spans="1:7" ht="15.75" hidden="1" thickBot="1" x14ac:dyDescent="0.3">
      <c r="A2716" s="42" t="str">
        <f t="shared" si="135"/>
        <v>S_II</v>
      </c>
      <c r="B2716" s="45" t="str">
        <f t="shared" si="135"/>
        <v>nicht anzeigen</v>
      </c>
      <c r="C2716" s="8"/>
      <c r="D2716" s="58"/>
      <c r="E2716" s="7"/>
      <c r="F2716" s="135"/>
      <c r="G2716" s="135"/>
    </row>
    <row r="2717" spans="1:7" ht="15.75" hidden="1" thickBot="1" x14ac:dyDescent="0.3">
      <c r="A2717" s="42" t="str">
        <f t="shared" si="135"/>
        <v>S_II</v>
      </c>
      <c r="B2717" s="45" t="str">
        <f t="shared" si="135"/>
        <v>nicht anzeigen</v>
      </c>
      <c r="C2717" s="8"/>
      <c r="D2717" s="58"/>
      <c r="E2717" s="7"/>
      <c r="F2717" s="135"/>
      <c r="G2717" s="135"/>
    </row>
    <row r="2718" spans="1:7" ht="15.75" hidden="1" thickBot="1" x14ac:dyDescent="0.3">
      <c r="A2718" s="42" t="str">
        <f t="shared" si="135"/>
        <v>S_II</v>
      </c>
      <c r="B2718" s="45" t="str">
        <f t="shared" si="135"/>
        <v>nicht anzeigen</v>
      </c>
      <c r="C2718" s="8"/>
      <c r="D2718" s="58"/>
      <c r="E2718" s="7"/>
      <c r="F2718" s="135"/>
      <c r="G2718" s="135"/>
    </row>
    <row r="2719" spans="1:7" ht="15.75" hidden="1" thickBot="1" x14ac:dyDescent="0.3">
      <c r="A2719" s="42" t="str">
        <f t="shared" si="135"/>
        <v>S_II</v>
      </c>
      <c r="B2719" s="45" t="str">
        <f t="shared" si="135"/>
        <v>nicht anzeigen</v>
      </c>
      <c r="C2719" s="8"/>
      <c r="D2719" s="58"/>
      <c r="E2719" s="7"/>
      <c r="F2719" s="135"/>
      <c r="G2719" s="135"/>
    </row>
    <row r="2720" spans="1:7" ht="15.75" hidden="1" thickBot="1" x14ac:dyDescent="0.3">
      <c r="A2720" s="42" t="str">
        <f t="shared" si="135"/>
        <v>S_II</v>
      </c>
      <c r="B2720" s="45" t="str">
        <f t="shared" si="135"/>
        <v>nicht anzeigen</v>
      </c>
      <c r="C2720" s="8"/>
      <c r="D2720" s="58"/>
      <c r="E2720" s="7"/>
      <c r="F2720" s="135"/>
      <c r="G2720" s="135"/>
    </row>
    <row r="2721" spans="1:7" ht="15.75" hidden="1" thickBot="1" x14ac:dyDescent="0.3">
      <c r="A2721" s="42" t="str">
        <f t="shared" si="135"/>
        <v>S_II</v>
      </c>
      <c r="B2721" s="44" t="str">
        <f>A2682</f>
        <v>S_II</v>
      </c>
      <c r="C2721" s="9"/>
      <c r="D2721" s="10"/>
      <c r="E2721" s="10"/>
      <c r="F2721" s="10"/>
    </row>
    <row r="2722" spans="1:7" ht="21.75" thickBot="1" x14ac:dyDescent="0.3">
      <c r="A2722" s="50" t="s">
        <v>213</v>
      </c>
      <c r="B2722" s="42" t="str">
        <f>A2722</f>
        <v>S_II; HHLO_alle</v>
      </c>
      <c r="C2722" s="57">
        <v>37</v>
      </c>
      <c r="D2722" s="169" t="s">
        <v>698</v>
      </c>
      <c r="E2722" s="168"/>
      <c r="F2722" s="168"/>
      <c r="G2722" s="89"/>
    </row>
    <row r="2723" spans="1:7" ht="17.25" thickTop="1" thickBot="1" x14ac:dyDescent="0.3">
      <c r="A2723" s="113" t="str">
        <f>A2722</f>
        <v>S_II; HHLO_alle</v>
      </c>
      <c r="B2723" s="42" t="str">
        <f>B2722</f>
        <v>S_II; HHLO_alle</v>
      </c>
      <c r="C2723" s="9"/>
      <c r="D2723" s="11"/>
      <c r="E2723" s="12"/>
      <c r="F2723" s="12"/>
      <c r="G2723" s="19" t="s">
        <v>51</v>
      </c>
    </row>
    <row r="2724" spans="1:7" ht="64.5" thickTop="1" thickBot="1" x14ac:dyDescent="0.3">
      <c r="A2724" s="42" t="str">
        <f t="shared" ref="A2724:B2750" si="136">A2723</f>
        <v>S_II; HHLO_alle</v>
      </c>
      <c r="B2724" s="48" t="s">
        <v>213</v>
      </c>
      <c r="C2724" s="58" t="str">
        <f>CONCATENATE(C2722,".",1)</f>
        <v>37.1</v>
      </c>
      <c r="D2724" s="58"/>
      <c r="E2724" s="18" t="s">
        <v>629</v>
      </c>
      <c r="F2724" s="117" t="str">
        <f>CONCATENATE(ROUND(F2737/1680,2)," VBÄ")</f>
        <v>0 VBÄ</v>
      </c>
      <c r="G2724" s="14"/>
    </row>
    <row r="2725" spans="1:7" x14ac:dyDescent="0.25">
      <c r="A2725" s="42" t="str">
        <f t="shared" si="136"/>
        <v>S_II; HHLO_alle</v>
      </c>
      <c r="B2725" s="43" t="str">
        <f>IF(E2725="",Listen!$I$7,B2724)</f>
        <v>S_II; HHLO_alle</v>
      </c>
      <c r="C2725" s="8"/>
      <c r="D2725" s="59"/>
      <c r="E2725" s="166" t="s">
        <v>24</v>
      </c>
      <c r="F2725" s="167" t="s">
        <v>596</v>
      </c>
      <c r="G2725" s="32"/>
    </row>
    <row r="2726" spans="1:7" x14ac:dyDescent="0.25">
      <c r="A2726" s="113" t="str">
        <f t="shared" si="136"/>
        <v>S_II; HHLO_alle</v>
      </c>
      <c r="B2726" s="114" t="str">
        <f>IF(E2726="",Listen!$I$7,B2725)</f>
        <v>S_II; HHLO_alle</v>
      </c>
      <c r="C2726" s="115"/>
      <c r="D2726" s="134"/>
      <c r="E2726" s="112" t="s">
        <v>598</v>
      </c>
      <c r="F2726" s="117" t="s">
        <v>597</v>
      </c>
      <c r="G2726" s="119"/>
    </row>
    <row r="2727" spans="1:7" x14ac:dyDescent="0.25">
      <c r="A2727" s="42" t="str">
        <f t="shared" si="136"/>
        <v>S_II; HHLO_alle</v>
      </c>
      <c r="B2727" s="43" t="s">
        <v>212</v>
      </c>
      <c r="C2727" s="60" t="str">
        <f>CONCATENATE(C2724,".",1)</f>
        <v>37.1.1</v>
      </c>
      <c r="D2727" s="180">
        <v>1</v>
      </c>
      <c r="E2727" s="15" t="s">
        <v>573</v>
      </c>
      <c r="F2727" s="100" t="s">
        <v>620</v>
      </c>
      <c r="G2727" s="120" t="s">
        <v>29</v>
      </c>
    </row>
    <row r="2728" spans="1:7" x14ac:dyDescent="0.25">
      <c r="A2728" s="42" t="str">
        <f t="shared" si="136"/>
        <v>S_II; HHLO_alle</v>
      </c>
      <c r="B2728" s="43" t="s">
        <v>212</v>
      </c>
      <c r="C2728" s="60" t="str">
        <f>CONCATENATE(C2724,".",2)</f>
        <v>37.1.2</v>
      </c>
      <c r="D2728" s="180">
        <v>2</v>
      </c>
      <c r="E2728" s="16" t="s">
        <v>27</v>
      </c>
      <c r="F2728" s="100" t="s">
        <v>620</v>
      </c>
      <c r="G2728" s="120" t="s">
        <v>29</v>
      </c>
    </row>
    <row r="2729" spans="1:7" x14ac:dyDescent="0.25">
      <c r="A2729" s="42" t="str">
        <f t="shared" si="136"/>
        <v>S_II; HHLO_alle</v>
      </c>
      <c r="B2729" s="43" t="s">
        <v>212</v>
      </c>
      <c r="C2729" s="60" t="str">
        <f>CONCATENATE(C2724,".",3)</f>
        <v>37.1.3</v>
      </c>
      <c r="D2729" s="180">
        <v>3</v>
      </c>
      <c r="E2729" s="15" t="s">
        <v>25</v>
      </c>
      <c r="F2729" s="100" t="s">
        <v>620</v>
      </c>
      <c r="G2729" s="120" t="s">
        <v>29</v>
      </c>
    </row>
    <row r="2730" spans="1:7" x14ac:dyDescent="0.25">
      <c r="A2730" s="42" t="str">
        <f t="shared" si="136"/>
        <v>S_II; HHLO_alle</v>
      </c>
      <c r="B2730" s="43" t="s">
        <v>212</v>
      </c>
      <c r="C2730" s="60" t="str">
        <f>CONCATENATE(C2724,".",4)</f>
        <v>37.1.4</v>
      </c>
      <c r="D2730" s="180">
        <v>4</v>
      </c>
      <c r="E2730" s="15" t="s">
        <v>574</v>
      </c>
      <c r="F2730" s="100" t="s">
        <v>620</v>
      </c>
      <c r="G2730" s="120" t="s">
        <v>29</v>
      </c>
    </row>
    <row r="2731" spans="1:7" hidden="1" x14ac:dyDescent="0.25">
      <c r="A2731" s="42" t="str">
        <f t="shared" si="136"/>
        <v>S_II; HHLO_alle</v>
      </c>
      <c r="B2731" s="43" t="s">
        <v>201</v>
      </c>
      <c r="C2731" s="60" t="str">
        <f>CONCATENATE(C2724,".",5)</f>
        <v>37.1.5</v>
      </c>
      <c r="D2731" s="180">
        <v>5</v>
      </c>
      <c r="E2731" s="15" t="s">
        <v>305</v>
      </c>
      <c r="F2731" s="100" t="s">
        <v>620</v>
      </c>
      <c r="G2731" s="120" t="s">
        <v>202</v>
      </c>
    </row>
    <row r="2732" spans="1:7" hidden="1" x14ac:dyDescent="0.25">
      <c r="A2732" s="42" t="str">
        <f t="shared" si="136"/>
        <v>S_II; HHLO_alle</v>
      </c>
      <c r="B2732" s="43" t="s">
        <v>201</v>
      </c>
      <c r="C2732" s="60" t="str">
        <f>CONCATENATE(C2724,".",6)</f>
        <v>37.1.6</v>
      </c>
      <c r="D2732" s="180">
        <v>6</v>
      </c>
      <c r="E2732" s="15" t="s">
        <v>27</v>
      </c>
      <c r="F2732" s="100" t="s">
        <v>620</v>
      </c>
      <c r="G2732" s="120" t="s">
        <v>29</v>
      </c>
    </row>
    <row r="2733" spans="1:7" hidden="1" x14ac:dyDescent="0.25">
      <c r="A2733" s="42" t="str">
        <f t="shared" si="136"/>
        <v>S_II; HHLO_alle</v>
      </c>
      <c r="B2733" s="43" t="s">
        <v>201</v>
      </c>
      <c r="C2733" s="60" t="str">
        <f>CONCATENATE(C2724,".",7)</f>
        <v>37.1.7</v>
      </c>
      <c r="D2733" s="180">
        <v>7</v>
      </c>
      <c r="E2733" s="15" t="s">
        <v>25</v>
      </c>
      <c r="F2733" s="100" t="s">
        <v>620</v>
      </c>
      <c r="G2733" s="120" t="s">
        <v>29</v>
      </c>
    </row>
    <row r="2734" spans="1:7" hidden="1" x14ac:dyDescent="0.25">
      <c r="A2734" s="42" t="str">
        <f t="shared" si="136"/>
        <v>S_II; HHLO_alle</v>
      </c>
      <c r="B2734" s="43" t="s">
        <v>201</v>
      </c>
      <c r="C2734" s="60" t="str">
        <f>CONCATENATE(C2724,".",8)</f>
        <v>37.1.8</v>
      </c>
      <c r="D2734" s="180">
        <v>8</v>
      </c>
      <c r="E2734" s="15" t="s">
        <v>26</v>
      </c>
      <c r="F2734" s="100" t="s">
        <v>620</v>
      </c>
      <c r="G2734" s="120" t="s">
        <v>29</v>
      </c>
    </row>
    <row r="2735" spans="1:7" hidden="1" x14ac:dyDescent="0.25">
      <c r="A2735" s="42" t="str">
        <f>A2734</f>
        <v>S_II; HHLO_alle</v>
      </c>
      <c r="B2735" s="43" t="s">
        <v>215</v>
      </c>
      <c r="C2735" s="60" t="str">
        <f>CONCATENATE(C2724,".",9)</f>
        <v>37.1.9</v>
      </c>
      <c r="D2735" s="180">
        <v>9</v>
      </c>
      <c r="E2735" s="15"/>
      <c r="F2735" s="100" t="s">
        <v>620</v>
      </c>
      <c r="G2735" s="120"/>
    </row>
    <row r="2736" spans="1:7" hidden="1" x14ac:dyDescent="0.25">
      <c r="A2736" s="42" t="str">
        <f t="shared" si="136"/>
        <v>S_II; HHLO_alle</v>
      </c>
      <c r="B2736" s="43" t="s">
        <v>215</v>
      </c>
      <c r="C2736" s="60" t="str">
        <f>CONCATENATE(C2724,".",10)</f>
        <v>37.1.10</v>
      </c>
      <c r="D2736" s="180">
        <v>10</v>
      </c>
      <c r="E2736" s="33"/>
      <c r="F2736" s="100" t="s">
        <v>620</v>
      </c>
      <c r="G2736" s="120"/>
    </row>
    <row r="2737" spans="1:7" x14ac:dyDescent="0.25">
      <c r="A2737" s="113" t="str">
        <f t="shared" si="136"/>
        <v>S_II; HHLO_alle</v>
      </c>
      <c r="B2737" s="114" t="str">
        <f>B2724</f>
        <v>S_II; HHLO_alle</v>
      </c>
      <c r="C2737" s="115"/>
      <c r="D2737" s="29"/>
      <c r="E2737" s="125" t="s">
        <v>523</v>
      </c>
      <c r="F2737" s="126">
        <f>SUM(F2727:F2736)</f>
        <v>0</v>
      </c>
      <c r="G2737" s="30"/>
    </row>
    <row r="2738" spans="1:7" hidden="1" x14ac:dyDescent="0.25">
      <c r="A2738" s="42" t="str">
        <f t="shared" si="136"/>
        <v>S_II; HHLO_alle</v>
      </c>
      <c r="B2738" s="46" t="str">
        <f>IF(OR(B2724=Listen!$I$5,B2724=Listen!$I$3), Listen!$I$5, IF(OR(B2724=Listen!$I$6, B2724=Listen!$I$4), Listen!$I$6, Listen!$I$7))</f>
        <v>S_II</v>
      </c>
      <c r="C2738" s="9"/>
      <c r="D2738" s="30"/>
      <c r="E2738" s="164" t="s">
        <v>35</v>
      </c>
      <c r="F2738" s="165" t="s">
        <v>49</v>
      </c>
    </row>
    <row r="2739" spans="1:7" hidden="1" x14ac:dyDescent="0.25">
      <c r="A2739" s="42" t="str">
        <f t="shared" si="136"/>
        <v>S_II; HHLO_alle</v>
      </c>
      <c r="B2739" s="46" t="str">
        <f>IF(OR(B2725=Listen!$I$5,B2725=Listen!$I$3), Listen!$I$5, IF(OR(B2725=Listen!$I$6, B2725=Listen!$I$4), Listen!$I$6, Listen!$I$7))</f>
        <v>S_II</v>
      </c>
      <c r="C2739" s="9"/>
      <c r="D2739" s="28" t="s">
        <v>36</v>
      </c>
      <c r="E2739" s="20" t="s">
        <v>38</v>
      </c>
      <c r="F2739" s="137" t="s">
        <v>621</v>
      </c>
    </row>
    <row r="2740" spans="1:7" hidden="1" x14ac:dyDescent="0.25">
      <c r="A2740" s="42" t="str">
        <f t="shared" si="136"/>
        <v>S_II; HHLO_alle</v>
      </c>
      <c r="B2740" s="46" t="str">
        <f>IF(OR(B2726=Listen!$I$5,B2726=Listen!$I$3), Listen!$I$5, IF(OR(B2726=Listen!$I$6, B2726=Listen!$I$4), Listen!$I$6, Listen!$I$7))</f>
        <v>S_II</v>
      </c>
      <c r="C2740" s="9"/>
      <c r="D2740" s="28" t="s">
        <v>36</v>
      </c>
      <c r="E2740" s="17" t="s">
        <v>39</v>
      </c>
      <c r="F2740" s="137" t="s">
        <v>621</v>
      </c>
    </row>
    <row r="2741" spans="1:7" ht="51" x14ac:dyDescent="0.25">
      <c r="A2741" s="42" t="str">
        <f t="shared" si="136"/>
        <v>S_II; HHLO_alle</v>
      </c>
      <c r="B2741" s="43" t="str">
        <f>B2724</f>
        <v>S_II; HHLO_alle</v>
      </c>
      <c r="C2741" s="9"/>
      <c r="D2741" s="22" t="s">
        <v>622</v>
      </c>
      <c r="E2741" s="6"/>
      <c r="F2741" s="10"/>
    </row>
    <row r="2742" spans="1:7" x14ac:dyDescent="0.25">
      <c r="A2742" s="113" t="str">
        <f t="shared" si="136"/>
        <v>S_II; HHLO_alle</v>
      </c>
      <c r="B2742" s="114" t="str">
        <f>B2724</f>
        <v>S_II; HHLO_alle</v>
      </c>
      <c r="C2742" s="115"/>
      <c r="D2742" s="30"/>
      <c r="E2742" s="30"/>
      <c r="F2742" s="30"/>
      <c r="G2742" s="30"/>
    </row>
    <row r="2743" spans="1:7" ht="16.5" thickBot="1" x14ac:dyDescent="0.3">
      <c r="A2743" s="42" t="str">
        <f t="shared" si="136"/>
        <v>S_II; HHLO_alle</v>
      </c>
      <c r="B2743" s="56" t="str">
        <f>IF(B2744&lt;&gt;B2746, IF(AND(B2744&lt;&gt;Listen!I2727,B2746&lt;&gt;Listen!$I$7), CONCATENATE(B2744, "; ", B2746), IF(B2744=Listen!$I$7, B2746, B2744)), B2744)</f>
        <v>HHLO_alle</v>
      </c>
      <c r="C2743" s="58" t="str">
        <f>CONCATENATE(C2722,".",2)</f>
        <v>37.2</v>
      </c>
      <c r="D2743" s="58"/>
      <c r="E2743" s="18" t="s">
        <v>605</v>
      </c>
      <c r="F2743" s="36"/>
    </row>
    <row r="2744" spans="1:7" ht="15.75" thickBot="1" x14ac:dyDescent="0.3">
      <c r="A2744" s="42" t="str">
        <f t="shared" si="136"/>
        <v>S_II; HHLO_alle</v>
      </c>
      <c r="B2744" s="54" t="s">
        <v>212</v>
      </c>
      <c r="C2744" s="58" t="str">
        <f>CONCATENATE(C2722,".",2,".",1)</f>
        <v>37.2.1</v>
      </c>
      <c r="D2744" s="58"/>
      <c r="E2744" s="15" t="s">
        <v>606</v>
      </c>
      <c r="F2744" s="136" t="s">
        <v>44</v>
      </c>
    </row>
    <row r="2745" spans="1:7" x14ac:dyDescent="0.25">
      <c r="A2745" s="42" t="str">
        <f t="shared" si="136"/>
        <v>S_II; HHLO_alle</v>
      </c>
      <c r="B2745" s="51" t="str">
        <f>B2744</f>
        <v>HHLO_alle</v>
      </c>
      <c r="C2745" s="58" t="str">
        <f>CONCATENATE(C2722,".",2,".",2)</f>
        <v>37.2.2</v>
      </c>
      <c r="D2745" s="58"/>
      <c r="E2745" s="15" t="s">
        <v>607</v>
      </c>
      <c r="F2745" s="136" t="s">
        <v>44</v>
      </c>
    </row>
    <row r="2746" spans="1:7" hidden="1" x14ac:dyDescent="0.25">
      <c r="A2746" s="42" t="str">
        <f t="shared" si="136"/>
        <v>S_II; HHLO_alle</v>
      </c>
      <c r="B2746" s="55" t="str">
        <f>IF(ISERROR(FIND(Listen!$I$2,A2722)),Listen!$I$7,IF(ISERROR(FIND(Listen!$I$2,B2744)),Listen!$I$2,Listen!$I$7))</f>
        <v>nicht anzeigen</v>
      </c>
      <c r="C2746" s="58" t="str">
        <f>CONCATENATE(C2722,".",2,".",3)</f>
        <v>37.2.3</v>
      </c>
      <c r="D2746" s="58"/>
      <c r="E2746" s="15" t="s">
        <v>612</v>
      </c>
      <c r="F2746" s="136" t="s">
        <v>44</v>
      </c>
    </row>
    <row r="2747" spans="1:7" ht="51" x14ac:dyDescent="0.25">
      <c r="A2747" s="42" t="str">
        <f t="shared" si="136"/>
        <v>S_II; HHLO_alle</v>
      </c>
      <c r="B2747" s="47" t="str">
        <f>B2743</f>
        <v>HHLO_alle</v>
      </c>
      <c r="C2747" s="9"/>
      <c r="D2747" s="23" t="s">
        <v>316</v>
      </c>
      <c r="E2747" s="7"/>
    </row>
    <row r="2748" spans="1:7" ht="15.75" thickBot="1" x14ac:dyDescent="0.3">
      <c r="A2748" s="113" t="str">
        <f t="shared" si="136"/>
        <v>S_II; HHLO_alle</v>
      </c>
      <c r="B2748" s="123" t="str">
        <f>B2743</f>
        <v>HHLO_alle</v>
      </c>
      <c r="C2748" s="115"/>
      <c r="D2748" s="30"/>
      <c r="E2748" s="124"/>
      <c r="F2748" s="30"/>
      <c r="G2748" s="30"/>
    </row>
    <row r="2749" spans="1:7" ht="80.25" thickBot="1" x14ac:dyDescent="0.3">
      <c r="A2749" s="42" t="str">
        <f>A2748</f>
        <v>S_II; HHLO_alle</v>
      </c>
      <c r="B2749" s="49" t="s">
        <v>212</v>
      </c>
      <c r="C2749" s="58" t="str">
        <f>CONCATENATE(C2722,".",3,)</f>
        <v>37.3</v>
      </c>
      <c r="D2749" s="58"/>
      <c r="E2749" s="122" t="s">
        <v>688</v>
      </c>
      <c r="F2749" s="73"/>
      <c r="G2749" s="14" t="str">
        <f>CONCATENATE(COUNTIF(G2751:G2760,Listen!$C$3)+COUNTIF(G2751:G2760,Listen!$C$4)+COUNTIF(G2751:G2760,Listen!$C$5)," bewertete Maßnahmen")</f>
        <v>0 bewertete Maßnahmen</v>
      </c>
    </row>
    <row r="2750" spans="1:7" ht="27.75" x14ac:dyDescent="0.25">
      <c r="A2750" s="42" t="str">
        <f t="shared" si="136"/>
        <v>S_II; HHLO_alle</v>
      </c>
      <c r="B2750" s="45" t="str">
        <f t="shared" si="136"/>
        <v>HHLO_alle</v>
      </c>
      <c r="C2750" s="9"/>
      <c r="D2750" s="58"/>
      <c r="E2750" s="25" t="s">
        <v>55</v>
      </c>
      <c r="F2750" s="25" t="s">
        <v>528</v>
      </c>
      <c r="G2750" s="118" t="s">
        <v>609</v>
      </c>
    </row>
    <row r="2751" spans="1:7" ht="24" x14ac:dyDescent="0.25">
      <c r="A2751" s="42" t="str">
        <f>A2750</f>
        <v>S_II; HHLO_alle</v>
      </c>
      <c r="B2751" s="45" t="str">
        <f>B2750</f>
        <v>HHLO_alle</v>
      </c>
      <c r="C2751" s="111"/>
      <c r="D2751" s="121" t="s">
        <v>594</v>
      </c>
      <c r="E2751" s="7" t="s">
        <v>604</v>
      </c>
      <c r="F2751" s="135" t="s">
        <v>44</v>
      </c>
      <c r="G2751" s="135" t="s">
        <v>44</v>
      </c>
    </row>
    <row r="2752" spans="1:7" ht="24" x14ac:dyDescent="0.25">
      <c r="A2752" s="42" t="str">
        <f t="shared" ref="A2752:B2761" si="137">A2751</f>
        <v>S_II; HHLO_alle</v>
      </c>
      <c r="B2752" s="45" t="str">
        <f t="shared" si="137"/>
        <v>HHLO_alle</v>
      </c>
      <c r="C2752" s="111"/>
      <c r="D2752" s="121" t="s">
        <v>594</v>
      </c>
      <c r="E2752" s="7" t="s">
        <v>603</v>
      </c>
      <c r="F2752" s="135"/>
      <c r="G2752" s="135"/>
    </row>
    <row r="2753" spans="1:7" x14ac:dyDescent="0.25">
      <c r="A2753" s="42" t="str">
        <f t="shared" si="137"/>
        <v>S_II; HHLO_alle</v>
      </c>
      <c r="B2753" s="45" t="str">
        <f t="shared" si="137"/>
        <v>HHLO_alle</v>
      </c>
      <c r="C2753" s="8"/>
      <c r="D2753" s="58"/>
      <c r="E2753" s="7"/>
      <c r="F2753" s="135"/>
      <c r="G2753" s="135"/>
    </row>
    <row r="2754" spans="1:7" x14ac:dyDescent="0.25">
      <c r="A2754" s="42" t="str">
        <f t="shared" si="137"/>
        <v>S_II; HHLO_alle</v>
      </c>
      <c r="B2754" s="45" t="str">
        <f t="shared" si="137"/>
        <v>HHLO_alle</v>
      </c>
      <c r="C2754" s="8"/>
      <c r="D2754" s="58"/>
      <c r="E2754" s="7"/>
      <c r="F2754" s="135"/>
      <c r="G2754" s="135"/>
    </row>
    <row r="2755" spans="1:7" x14ac:dyDescent="0.25">
      <c r="A2755" s="42" t="str">
        <f t="shared" si="137"/>
        <v>S_II; HHLO_alle</v>
      </c>
      <c r="B2755" s="45" t="str">
        <f t="shared" si="137"/>
        <v>HHLO_alle</v>
      </c>
      <c r="C2755" s="8"/>
      <c r="D2755" s="58"/>
      <c r="E2755" s="7"/>
      <c r="F2755" s="135"/>
      <c r="G2755" s="135"/>
    </row>
    <row r="2756" spans="1:7" x14ac:dyDescent="0.25">
      <c r="A2756" s="42" t="str">
        <f t="shared" si="137"/>
        <v>S_II; HHLO_alle</v>
      </c>
      <c r="B2756" s="45" t="str">
        <f t="shared" si="137"/>
        <v>HHLO_alle</v>
      </c>
      <c r="C2756" s="8"/>
      <c r="D2756" s="58"/>
      <c r="E2756" s="7"/>
      <c r="F2756" s="135"/>
      <c r="G2756" s="135"/>
    </row>
    <row r="2757" spans="1:7" x14ac:dyDescent="0.25">
      <c r="A2757" s="42" t="str">
        <f t="shared" si="137"/>
        <v>S_II; HHLO_alle</v>
      </c>
      <c r="B2757" s="45" t="str">
        <f t="shared" si="137"/>
        <v>HHLO_alle</v>
      </c>
      <c r="C2757" s="8"/>
      <c r="D2757" s="58"/>
      <c r="E2757" s="7"/>
      <c r="F2757" s="135"/>
      <c r="G2757" s="135"/>
    </row>
    <row r="2758" spans="1:7" x14ac:dyDescent="0.25">
      <c r="A2758" s="42" t="str">
        <f t="shared" si="137"/>
        <v>S_II; HHLO_alle</v>
      </c>
      <c r="B2758" s="45" t="str">
        <f t="shared" si="137"/>
        <v>HHLO_alle</v>
      </c>
      <c r="C2758" s="8"/>
      <c r="D2758" s="58"/>
      <c r="E2758" s="7"/>
      <c r="F2758" s="135"/>
      <c r="G2758" s="135"/>
    </row>
    <row r="2759" spans="1:7" x14ac:dyDescent="0.25">
      <c r="A2759" s="42" t="str">
        <f t="shared" si="137"/>
        <v>S_II; HHLO_alle</v>
      </c>
      <c r="B2759" s="45" t="str">
        <f t="shared" si="137"/>
        <v>HHLO_alle</v>
      </c>
      <c r="C2759" s="8"/>
      <c r="D2759" s="58"/>
      <c r="E2759" s="7"/>
      <c r="F2759" s="135"/>
      <c r="G2759" s="135"/>
    </row>
    <row r="2760" spans="1:7" x14ac:dyDescent="0.25">
      <c r="A2760" s="42" t="str">
        <f t="shared" si="137"/>
        <v>S_II; HHLO_alle</v>
      </c>
      <c r="B2760" s="45" t="str">
        <f t="shared" si="137"/>
        <v>HHLO_alle</v>
      </c>
      <c r="C2760" s="8"/>
      <c r="D2760" s="58"/>
      <c r="E2760" s="7"/>
      <c r="F2760" s="135"/>
      <c r="G2760" s="135"/>
    </row>
    <row r="2761" spans="1:7" ht="15.75" thickBot="1" x14ac:dyDescent="0.3">
      <c r="A2761" s="42" t="str">
        <f t="shared" si="137"/>
        <v>S_II; HHLO_alle</v>
      </c>
      <c r="B2761" s="44" t="str">
        <f>A2722</f>
        <v>S_II; HHLO_alle</v>
      </c>
      <c r="C2761" s="9"/>
      <c r="D2761" s="10"/>
      <c r="E2761" s="10"/>
      <c r="F2761" s="10"/>
    </row>
    <row r="2762" spans="1:7" ht="21.75" thickBot="1" x14ac:dyDescent="0.3">
      <c r="A2762" s="50" t="s">
        <v>212</v>
      </c>
      <c r="B2762" s="42" t="str">
        <f>A2762</f>
        <v>HHLO_alle</v>
      </c>
      <c r="C2762" s="57">
        <v>48</v>
      </c>
      <c r="D2762" s="169" t="s">
        <v>591</v>
      </c>
      <c r="E2762" s="168"/>
      <c r="F2762" s="168"/>
      <c r="G2762" s="89"/>
    </row>
    <row r="2763" spans="1:7" ht="17.25" thickTop="1" thickBot="1" x14ac:dyDescent="0.3">
      <c r="A2763" s="113" t="str">
        <f>A2762</f>
        <v>HHLO_alle</v>
      </c>
      <c r="B2763" s="42" t="str">
        <f>B2762</f>
        <v>HHLO_alle</v>
      </c>
      <c r="C2763" s="9"/>
      <c r="D2763" s="11"/>
      <c r="E2763" s="12"/>
      <c r="F2763" s="12"/>
      <c r="G2763" s="19" t="s">
        <v>51</v>
      </c>
    </row>
    <row r="2764" spans="1:7" ht="33" thickTop="1" thickBot="1" x14ac:dyDescent="0.3">
      <c r="A2764" s="42" t="str">
        <f t="shared" ref="A2764:B2790" si="138">A2763</f>
        <v>HHLO_alle</v>
      </c>
      <c r="B2764" s="48" t="s">
        <v>212</v>
      </c>
      <c r="C2764" s="58" t="str">
        <f>CONCATENATE(C2762,".",1)</f>
        <v>48.1</v>
      </c>
      <c r="D2764" s="58"/>
      <c r="E2764" s="18" t="s">
        <v>623</v>
      </c>
      <c r="F2764" s="117" t="str">
        <f>CONCATENATE(ROUND(F2777/1680,2)," VBÄ")</f>
        <v>0 VBÄ</v>
      </c>
      <c r="G2764" s="14"/>
    </row>
    <row r="2765" spans="1:7" x14ac:dyDescent="0.25">
      <c r="A2765" s="42" t="str">
        <f t="shared" si="138"/>
        <v>HHLO_alle</v>
      </c>
      <c r="B2765" s="43" t="str">
        <f>IF(E2765="",Listen!$I$7,B2764)</f>
        <v>HHLO_alle</v>
      </c>
      <c r="C2765" s="8"/>
      <c r="D2765" s="59"/>
      <c r="E2765" s="166" t="s">
        <v>24</v>
      </c>
      <c r="F2765" s="167" t="s">
        <v>596</v>
      </c>
      <c r="G2765" s="32"/>
    </row>
    <row r="2766" spans="1:7" x14ac:dyDescent="0.25">
      <c r="A2766" s="113" t="str">
        <f t="shared" si="138"/>
        <v>HHLO_alle</v>
      </c>
      <c r="B2766" s="114" t="str">
        <f>IF(E2766="",Listen!$I$7,B2765)</f>
        <v>HHLO_alle</v>
      </c>
      <c r="C2766" s="115"/>
      <c r="D2766" s="134"/>
      <c r="E2766" s="112" t="s">
        <v>598</v>
      </c>
      <c r="F2766" s="117" t="s">
        <v>597</v>
      </c>
      <c r="G2766" s="119"/>
    </row>
    <row r="2767" spans="1:7" ht="45" x14ac:dyDescent="0.25">
      <c r="A2767" s="42" t="str">
        <f t="shared" si="138"/>
        <v>HHLO_alle</v>
      </c>
      <c r="B2767" s="43" t="s">
        <v>212</v>
      </c>
      <c r="C2767" s="60" t="str">
        <f>CONCATENATE(C2764,".",1)</f>
        <v>48.1.1</v>
      </c>
      <c r="D2767" s="180">
        <v>1</v>
      </c>
      <c r="E2767" s="15" t="s">
        <v>336</v>
      </c>
      <c r="F2767" s="100" t="s">
        <v>620</v>
      </c>
      <c r="G2767" s="120" t="s">
        <v>29</v>
      </c>
    </row>
    <row r="2768" spans="1:7" x14ac:dyDescent="0.25">
      <c r="A2768" s="42" t="str">
        <f t="shared" si="138"/>
        <v>HHLO_alle</v>
      </c>
      <c r="B2768" s="43" t="s">
        <v>212</v>
      </c>
      <c r="C2768" s="60" t="str">
        <f>CONCATENATE(C2764,".",2)</f>
        <v>48.1.2</v>
      </c>
      <c r="D2768" s="180">
        <v>2</v>
      </c>
      <c r="E2768" s="16" t="s">
        <v>337</v>
      </c>
      <c r="F2768" s="100" t="s">
        <v>620</v>
      </c>
      <c r="G2768" s="120" t="s">
        <v>29</v>
      </c>
    </row>
    <row r="2769" spans="1:7" x14ac:dyDescent="0.25">
      <c r="A2769" s="42" t="str">
        <f t="shared" si="138"/>
        <v>HHLO_alle</v>
      </c>
      <c r="B2769" s="43" t="s">
        <v>212</v>
      </c>
      <c r="C2769" s="60" t="str">
        <f>CONCATENATE(C2764,".",3)</f>
        <v>48.1.3</v>
      </c>
      <c r="D2769" s="180">
        <v>3</v>
      </c>
      <c r="E2769" s="15" t="s">
        <v>687</v>
      </c>
      <c r="F2769" s="100" t="s">
        <v>620</v>
      </c>
      <c r="G2769" s="120" t="s">
        <v>29</v>
      </c>
    </row>
    <row r="2770" spans="1:7" x14ac:dyDescent="0.25">
      <c r="A2770" s="42" t="str">
        <f t="shared" si="138"/>
        <v>HHLO_alle</v>
      </c>
      <c r="B2770" s="43" t="s">
        <v>212</v>
      </c>
      <c r="C2770" s="60" t="str">
        <f>CONCATENATE(C2764,".",4)</f>
        <v>48.1.4</v>
      </c>
      <c r="D2770" s="180">
        <v>4</v>
      </c>
      <c r="E2770" s="15" t="s">
        <v>338</v>
      </c>
      <c r="F2770" s="100" t="s">
        <v>620</v>
      </c>
      <c r="G2770" s="120" t="s">
        <v>29</v>
      </c>
    </row>
    <row r="2771" spans="1:7" x14ac:dyDescent="0.25">
      <c r="A2771" s="42" t="str">
        <f t="shared" si="138"/>
        <v>HHLO_alle</v>
      </c>
      <c r="B2771" s="43" t="s">
        <v>212</v>
      </c>
      <c r="C2771" s="60" t="str">
        <f>CONCATENATE(C2764,".",5)</f>
        <v>48.1.5</v>
      </c>
      <c r="D2771" s="180">
        <v>5</v>
      </c>
      <c r="E2771" s="15" t="s">
        <v>339</v>
      </c>
      <c r="F2771" s="100" t="s">
        <v>620</v>
      </c>
      <c r="G2771" s="120" t="s">
        <v>29</v>
      </c>
    </row>
    <row r="2772" spans="1:7" hidden="1" x14ac:dyDescent="0.25">
      <c r="A2772" s="42" t="str">
        <f t="shared" si="138"/>
        <v>HHLO_alle</v>
      </c>
      <c r="B2772" s="43" t="s">
        <v>215</v>
      </c>
      <c r="C2772" s="60" t="str">
        <f>CONCATENATE(C2764,".",6)</f>
        <v>48.1.6</v>
      </c>
      <c r="D2772" s="180">
        <v>6</v>
      </c>
      <c r="E2772" s="15"/>
      <c r="F2772" s="100" t="s">
        <v>620</v>
      </c>
      <c r="G2772" s="120"/>
    </row>
    <row r="2773" spans="1:7" hidden="1" x14ac:dyDescent="0.25">
      <c r="A2773" s="42" t="str">
        <f t="shared" si="138"/>
        <v>HHLO_alle</v>
      </c>
      <c r="B2773" s="43" t="s">
        <v>215</v>
      </c>
      <c r="C2773" s="60" t="str">
        <f>CONCATENATE(C2764,".",7)</f>
        <v>48.1.7</v>
      </c>
      <c r="D2773" s="180">
        <v>7</v>
      </c>
      <c r="E2773" s="15"/>
      <c r="F2773" s="100" t="s">
        <v>620</v>
      </c>
      <c r="G2773" s="120"/>
    </row>
    <row r="2774" spans="1:7" hidden="1" x14ac:dyDescent="0.25">
      <c r="A2774" s="42" t="str">
        <f t="shared" si="138"/>
        <v>HHLO_alle</v>
      </c>
      <c r="B2774" s="43" t="s">
        <v>215</v>
      </c>
      <c r="C2774" s="60" t="str">
        <f>CONCATENATE(C2764,".",8)</f>
        <v>48.1.8</v>
      </c>
      <c r="D2774" s="180">
        <v>8</v>
      </c>
      <c r="E2774" s="15"/>
      <c r="F2774" s="100" t="s">
        <v>620</v>
      </c>
      <c r="G2774" s="120"/>
    </row>
    <row r="2775" spans="1:7" hidden="1" x14ac:dyDescent="0.25">
      <c r="A2775" s="42" t="str">
        <f>A2774</f>
        <v>HHLO_alle</v>
      </c>
      <c r="B2775" s="43" t="s">
        <v>215</v>
      </c>
      <c r="C2775" s="60" t="str">
        <f>CONCATENATE(C2764,".",9)</f>
        <v>48.1.9</v>
      </c>
      <c r="D2775" s="180">
        <v>9</v>
      </c>
      <c r="E2775" s="15"/>
      <c r="F2775" s="100" t="s">
        <v>620</v>
      </c>
      <c r="G2775" s="120"/>
    </row>
    <row r="2776" spans="1:7" hidden="1" x14ac:dyDescent="0.25">
      <c r="A2776" s="42" t="str">
        <f t="shared" si="138"/>
        <v>HHLO_alle</v>
      </c>
      <c r="B2776" s="43" t="s">
        <v>215</v>
      </c>
      <c r="C2776" s="60" t="str">
        <f>CONCATENATE(C2764,".",10)</f>
        <v>48.1.10</v>
      </c>
      <c r="D2776" s="180">
        <v>10</v>
      </c>
      <c r="E2776" s="33"/>
      <c r="F2776" s="100" t="s">
        <v>620</v>
      </c>
      <c r="G2776" s="120"/>
    </row>
    <row r="2777" spans="1:7" x14ac:dyDescent="0.25">
      <c r="A2777" s="113" t="str">
        <f t="shared" si="138"/>
        <v>HHLO_alle</v>
      </c>
      <c r="B2777" s="114" t="str">
        <f>B2764</f>
        <v>HHLO_alle</v>
      </c>
      <c r="C2777" s="115"/>
      <c r="D2777" s="29"/>
      <c r="E2777" s="125" t="s">
        <v>523</v>
      </c>
      <c r="F2777" s="126">
        <f>SUM(F2767:F2776)</f>
        <v>0</v>
      </c>
      <c r="G2777" s="30"/>
    </row>
    <row r="2778" spans="1:7" hidden="1" x14ac:dyDescent="0.25">
      <c r="A2778" s="42" t="str">
        <f t="shared" si="138"/>
        <v>HHLO_alle</v>
      </c>
      <c r="B2778" s="46" t="str">
        <f>IF(OR(B2764=Listen!$I$5,B2764=Listen!$I$3), Listen!$I$5, IF(OR(B2764=Listen!$I$6, B2764=Listen!$I$4), Listen!$I$6, Listen!$I$7))</f>
        <v>nicht anzeigen</v>
      </c>
      <c r="C2778" s="9"/>
      <c r="D2778" s="30"/>
      <c r="E2778" s="164" t="s">
        <v>35</v>
      </c>
      <c r="F2778" s="165" t="s">
        <v>49</v>
      </c>
    </row>
    <row r="2779" spans="1:7" hidden="1" x14ac:dyDescent="0.25">
      <c r="A2779" s="42" t="str">
        <f t="shared" si="138"/>
        <v>HHLO_alle</v>
      </c>
      <c r="B2779" s="46" t="str">
        <f>IF(OR(B2765=Listen!$I$5,B2765=Listen!$I$3), Listen!$I$5, IF(OR(B2765=Listen!$I$6, B2765=Listen!$I$4), Listen!$I$6, Listen!$I$7))</f>
        <v>nicht anzeigen</v>
      </c>
      <c r="C2779" s="9"/>
      <c r="D2779" s="28" t="s">
        <v>36</v>
      </c>
      <c r="E2779" s="20" t="s">
        <v>38</v>
      </c>
      <c r="F2779" s="137" t="s">
        <v>621</v>
      </c>
    </row>
    <row r="2780" spans="1:7" hidden="1" x14ac:dyDescent="0.25">
      <c r="A2780" s="42" t="str">
        <f t="shared" si="138"/>
        <v>HHLO_alle</v>
      </c>
      <c r="B2780" s="46" t="str">
        <f>IF(OR(B2766=Listen!$I$5,B2766=Listen!$I$3), Listen!$I$5, IF(OR(B2766=Listen!$I$6, B2766=Listen!$I$4), Listen!$I$6, Listen!$I$7))</f>
        <v>nicht anzeigen</v>
      </c>
      <c r="C2780" s="9"/>
      <c r="D2780" s="28" t="s">
        <v>36</v>
      </c>
      <c r="E2780" s="17" t="s">
        <v>39</v>
      </c>
      <c r="F2780" s="137" t="s">
        <v>621</v>
      </c>
    </row>
    <row r="2781" spans="1:7" ht="51" x14ac:dyDescent="0.25">
      <c r="A2781" s="42" t="str">
        <f t="shared" si="138"/>
        <v>HHLO_alle</v>
      </c>
      <c r="B2781" s="43" t="str">
        <f>B2764</f>
        <v>HHLO_alle</v>
      </c>
      <c r="C2781" s="9"/>
      <c r="D2781" s="22" t="s">
        <v>622</v>
      </c>
      <c r="E2781" s="6"/>
      <c r="F2781" s="10"/>
    </row>
    <row r="2782" spans="1:7" x14ac:dyDescent="0.25">
      <c r="A2782" s="113" t="str">
        <f t="shared" si="138"/>
        <v>HHLO_alle</v>
      </c>
      <c r="B2782" s="114" t="str">
        <f>B2764</f>
        <v>HHLO_alle</v>
      </c>
      <c r="C2782" s="115"/>
      <c r="D2782" s="30"/>
      <c r="E2782" s="30"/>
      <c r="F2782" s="30"/>
      <c r="G2782" s="30"/>
    </row>
    <row r="2783" spans="1:7" ht="15.75" x14ac:dyDescent="0.25">
      <c r="A2783" s="42" t="str">
        <f t="shared" si="138"/>
        <v>HHLO_alle</v>
      </c>
      <c r="B2783" s="56" t="str">
        <f>IF(B2784&lt;&gt;B2786, IF(AND(B2784&lt;&gt;Listen!I2767,B2786&lt;&gt;Listen!$I$7), CONCATENATE(B2784, "; ", B2786), IF(B2784=Listen!$I$7, B2786, B2784)), B2784)</f>
        <v>nicht anzeigen; HHLO_alle</v>
      </c>
      <c r="C2783" s="58" t="str">
        <f>CONCATENATE(C2762,".",2)</f>
        <v>48.2</v>
      </c>
      <c r="D2783" s="58"/>
      <c r="E2783" s="18" t="s">
        <v>605</v>
      </c>
      <c r="F2783" s="36"/>
    </row>
    <row r="2784" spans="1:7" ht="15.75" hidden="1" thickBot="1" x14ac:dyDescent="0.3">
      <c r="A2784" s="42" t="str">
        <f t="shared" si="138"/>
        <v>HHLO_alle</v>
      </c>
      <c r="B2784" s="54" t="s">
        <v>215</v>
      </c>
      <c r="C2784" s="58" t="str">
        <f>CONCATENATE(C2762,".",2,".",1)</f>
        <v>48.2.1</v>
      </c>
      <c r="D2784" s="58"/>
      <c r="E2784" s="15" t="s">
        <v>606</v>
      </c>
      <c r="F2784" s="136" t="s">
        <v>44</v>
      </c>
    </row>
    <row r="2785" spans="1:7" hidden="1" x14ac:dyDescent="0.25">
      <c r="A2785" s="42" t="str">
        <f t="shared" si="138"/>
        <v>HHLO_alle</v>
      </c>
      <c r="B2785" s="51" t="str">
        <f>B2784</f>
        <v>nicht anzeigen</v>
      </c>
      <c r="C2785" s="58" t="str">
        <f>CONCATENATE(C2762,".",2,".",2)</f>
        <v>48.2.2</v>
      </c>
      <c r="D2785" s="58"/>
      <c r="E2785" s="15" t="s">
        <v>607</v>
      </c>
      <c r="F2785" s="136" t="s">
        <v>44</v>
      </c>
    </row>
    <row r="2786" spans="1:7" x14ac:dyDescent="0.25">
      <c r="A2786" s="42" t="str">
        <f t="shared" si="138"/>
        <v>HHLO_alle</v>
      </c>
      <c r="B2786" s="55" t="str">
        <f>IF(ISERROR(FIND(Listen!$I$2,A2762)),Listen!$I$7,IF(ISERROR(FIND(Listen!$I$2,B2784)),Listen!$I$2,Listen!$I$7))</f>
        <v>HHLO_alle</v>
      </c>
      <c r="C2786" s="58" t="str">
        <f>CONCATENATE(C2762,".",2,".",3)</f>
        <v>48.2.3</v>
      </c>
      <c r="D2786" s="58"/>
      <c r="E2786" s="15" t="s">
        <v>612</v>
      </c>
      <c r="F2786" s="136" t="s">
        <v>44</v>
      </c>
    </row>
    <row r="2787" spans="1:7" ht="51" x14ac:dyDescent="0.25">
      <c r="A2787" s="42" t="str">
        <f t="shared" si="138"/>
        <v>HHLO_alle</v>
      </c>
      <c r="B2787" s="47" t="str">
        <f>B2783</f>
        <v>nicht anzeigen; HHLO_alle</v>
      </c>
      <c r="C2787" s="9"/>
      <c r="D2787" s="23" t="s">
        <v>316</v>
      </c>
      <c r="E2787" s="7"/>
    </row>
    <row r="2788" spans="1:7" ht="15.75" thickBot="1" x14ac:dyDescent="0.3">
      <c r="A2788" s="113" t="str">
        <f t="shared" si="138"/>
        <v>HHLO_alle</v>
      </c>
      <c r="B2788" s="123" t="str">
        <f>B2783</f>
        <v>nicht anzeigen; HHLO_alle</v>
      </c>
      <c r="C2788" s="115"/>
      <c r="D2788" s="30"/>
      <c r="E2788" s="124"/>
      <c r="F2788" s="30"/>
      <c r="G2788" s="30"/>
    </row>
    <row r="2789" spans="1:7" ht="80.25" thickBot="1" x14ac:dyDescent="0.3">
      <c r="A2789" s="42" t="str">
        <f>A2788</f>
        <v>HHLO_alle</v>
      </c>
      <c r="B2789" s="49" t="s">
        <v>212</v>
      </c>
      <c r="C2789" s="58" t="str">
        <f>CONCATENATE(C2762,".",3,)</f>
        <v>48.3</v>
      </c>
      <c r="D2789" s="58"/>
      <c r="E2789" s="122" t="s">
        <v>688</v>
      </c>
      <c r="F2789" s="73"/>
      <c r="G2789" s="14" t="str">
        <f>CONCATENATE(COUNTIF(G2791:G2800,Listen!$C$3)+COUNTIF(G2791:G2800,Listen!$C$4)+COUNTIF(G2791:G2800,Listen!$C$5)," bewertete Maßnahmen")</f>
        <v>0 bewertete Maßnahmen</v>
      </c>
    </row>
    <row r="2790" spans="1:7" ht="27.75" x14ac:dyDescent="0.25">
      <c r="A2790" s="42" t="str">
        <f t="shared" si="138"/>
        <v>HHLO_alle</v>
      </c>
      <c r="B2790" s="45" t="str">
        <f t="shared" si="138"/>
        <v>HHLO_alle</v>
      </c>
      <c r="C2790" s="9"/>
      <c r="D2790" s="58"/>
      <c r="E2790" s="25" t="s">
        <v>55</v>
      </c>
      <c r="F2790" s="25" t="s">
        <v>528</v>
      </c>
      <c r="G2790" s="118" t="s">
        <v>609</v>
      </c>
    </row>
    <row r="2791" spans="1:7" ht="24" x14ac:dyDescent="0.25">
      <c r="A2791" s="42" t="str">
        <f>A2790</f>
        <v>HHLO_alle</v>
      </c>
      <c r="B2791" s="45" t="str">
        <f>B2790</f>
        <v>HHLO_alle</v>
      </c>
      <c r="C2791" s="111"/>
      <c r="D2791" s="121" t="s">
        <v>594</v>
      </c>
      <c r="E2791" s="7" t="s">
        <v>604</v>
      </c>
      <c r="F2791" s="135" t="s">
        <v>44</v>
      </c>
      <c r="G2791" s="135" t="s">
        <v>44</v>
      </c>
    </row>
    <row r="2792" spans="1:7" ht="24" x14ac:dyDescent="0.25">
      <c r="A2792" s="42" t="str">
        <f t="shared" ref="A2792:B2801" si="139">A2791</f>
        <v>HHLO_alle</v>
      </c>
      <c r="B2792" s="45" t="str">
        <f t="shared" si="139"/>
        <v>HHLO_alle</v>
      </c>
      <c r="C2792" s="111"/>
      <c r="D2792" s="121" t="s">
        <v>594</v>
      </c>
      <c r="E2792" s="7" t="s">
        <v>603</v>
      </c>
      <c r="F2792" s="135"/>
      <c r="G2792" s="135"/>
    </row>
    <row r="2793" spans="1:7" x14ac:dyDescent="0.25">
      <c r="A2793" s="42" t="str">
        <f t="shared" si="139"/>
        <v>HHLO_alle</v>
      </c>
      <c r="B2793" s="45" t="str">
        <f t="shared" si="139"/>
        <v>HHLO_alle</v>
      </c>
      <c r="C2793" s="8"/>
      <c r="D2793" s="58"/>
      <c r="E2793" s="7"/>
      <c r="F2793" s="135"/>
      <c r="G2793" s="135"/>
    </row>
    <row r="2794" spans="1:7" x14ac:dyDescent="0.25">
      <c r="A2794" s="42" t="str">
        <f t="shared" si="139"/>
        <v>HHLO_alle</v>
      </c>
      <c r="B2794" s="45" t="str">
        <f t="shared" si="139"/>
        <v>HHLO_alle</v>
      </c>
      <c r="C2794" s="8"/>
      <c r="D2794" s="58"/>
      <c r="E2794" s="7"/>
      <c r="F2794" s="135"/>
      <c r="G2794" s="135"/>
    </row>
    <row r="2795" spans="1:7" x14ac:dyDescent="0.25">
      <c r="A2795" s="42" t="str">
        <f t="shared" si="139"/>
        <v>HHLO_alle</v>
      </c>
      <c r="B2795" s="45" t="str">
        <f t="shared" si="139"/>
        <v>HHLO_alle</v>
      </c>
      <c r="C2795" s="8"/>
      <c r="D2795" s="58"/>
      <c r="E2795" s="7"/>
      <c r="F2795" s="135"/>
      <c r="G2795" s="135"/>
    </row>
    <row r="2796" spans="1:7" x14ac:dyDescent="0.25">
      <c r="A2796" s="42" t="str">
        <f t="shared" si="139"/>
        <v>HHLO_alle</v>
      </c>
      <c r="B2796" s="45" t="str">
        <f t="shared" si="139"/>
        <v>HHLO_alle</v>
      </c>
      <c r="C2796" s="8"/>
      <c r="D2796" s="58"/>
      <c r="E2796" s="7"/>
      <c r="F2796" s="135"/>
      <c r="G2796" s="135"/>
    </row>
    <row r="2797" spans="1:7" x14ac:dyDescent="0.25">
      <c r="A2797" s="42" t="str">
        <f t="shared" si="139"/>
        <v>HHLO_alle</v>
      </c>
      <c r="B2797" s="45" t="str">
        <f t="shared" si="139"/>
        <v>HHLO_alle</v>
      </c>
      <c r="C2797" s="8"/>
      <c r="D2797" s="58"/>
      <c r="E2797" s="7"/>
      <c r="F2797" s="135"/>
      <c r="G2797" s="135"/>
    </row>
    <row r="2798" spans="1:7" x14ac:dyDescent="0.25">
      <c r="A2798" s="42" t="str">
        <f t="shared" si="139"/>
        <v>HHLO_alle</v>
      </c>
      <c r="B2798" s="45" t="str">
        <f t="shared" si="139"/>
        <v>HHLO_alle</v>
      </c>
      <c r="C2798" s="8"/>
      <c r="D2798" s="58"/>
      <c r="E2798" s="7"/>
      <c r="F2798" s="135"/>
      <c r="G2798" s="135"/>
    </row>
    <row r="2799" spans="1:7" x14ac:dyDescent="0.25">
      <c r="A2799" s="42" t="str">
        <f t="shared" si="139"/>
        <v>HHLO_alle</v>
      </c>
      <c r="B2799" s="45" t="str">
        <f t="shared" si="139"/>
        <v>HHLO_alle</v>
      </c>
      <c r="C2799" s="8"/>
      <c r="D2799" s="58"/>
      <c r="E2799" s="7"/>
      <c r="F2799" s="135"/>
      <c r="G2799" s="135"/>
    </row>
    <row r="2800" spans="1:7" x14ac:dyDescent="0.25">
      <c r="A2800" s="42" t="str">
        <f t="shared" si="139"/>
        <v>HHLO_alle</v>
      </c>
      <c r="B2800" s="45" t="str">
        <f t="shared" si="139"/>
        <v>HHLO_alle</v>
      </c>
      <c r="C2800" s="8"/>
      <c r="D2800" s="58"/>
      <c r="E2800" s="7"/>
      <c r="F2800" s="135"/>
      <c r="G2800" s="135"/>
    </row>
    <row r="2801" spans="1:7" x14ac:dyDescent="0.25">
      <c r="A2801" s="42" t="str">
        <f t="shared" si="139"/>
        <v>HHLO_alle</v>
      </c>
      <c r="B2801" s="44" t="str">
        <f>A2762</f>
        <v>HHLO_alle</v>
      </c>
      <c r="C2801" s="9"/>
      <c r="D2801" s="10"/>
      <c r="E2801" s="10"/>
      <c r="F2801" s="10"/>
    </row>
    <row r="2802" spans="1:7" ht="21.75" hidden="1" thickBot="1" x14ac:dyDescent="0.3">
      <c r="A2802" s="50" t="s">
        <v>215</v>
      </c>
      <c r="B2802" s="42" t="str">
        <f>A2802</f>
        <v>nicht anzeigen</v>
      </c>
      <c r="C2802" s="57">
        <v>53</v>
      </c>
      <c r="D2802" s="169" t="s">
        <v>590</v>
      </c>
      <c r="E2802" s="168"/>
      <c r="F2802" s="168"/>
      <c r="G2802" s="89"/>
    </row>
    <row r="2803" spans="1:7" ht="17.25" hidden="1" thickTop="1" thickBot="1" x14ac:dyDescent="0.3">
      <c r="A2803" s="113" t="str">
        <f>A2802</f>
        <v>nicht anzeigen</v>
      </c>
      <c r="B2803" s="42" t="str">
        <f>B2802</f>
        <v>nicht anzeigen</v>
      </c>
      <c r="C2803" s="9"/>
      <c r="D2803" s="11"/>
      <c r="E2803" s="12"/>
      <c r="F2803" s="12"/>
      <c r="G2803" s="19" t="s">
        <v>51</v>
      </c>
    </row>
    <row r="2804" spans="1:7" ht="32.25" hidden="1" thickBot="1" x14ac:dyDescent="0.3">
      <c r="A2804" s="42" t="str">
        <f t="shared" ref="A2804:B2830" si="140">A2803</f>
        <v>nicht anzeigen</v>
      </c>
      <c r="B2804" s="48" t="s">
        <v>215</v>
      </c>
      <c r="C2804" s="58" t="str">
        <f>CONCATENATE(C2802,".",1)</f>
        <v>53.1</v>
      </c>
      <c r="D2804" s="58"/>
      <c r="E2804" s="18" t="s">
        <v>595</v>
      </c>
      <c r="F2804" s="117" t="str">
        <f>CONCATENATE(ROUND(F2817/1680,2)," VBÄ")</f>
        <v>0 VBÄ</v>
      </c>
      <c r="G2804" s="14"/>
    </row>
    <row r="2805" spans="1:7" hidden="1" x14ac:dyDescent="0.25">
      <c r="A2805" s="42" t="str">
        <f t="shared" si="140"/>
        <v>nicht anzeigen</v>
      </c>
      <c r="B2805" s="43" t="str">
        <f>IF(E2805="",Listen!$I$7,B2804)</f>
        <v>nicht anzeigen</v>
      </c>
      <c r="C2805" s="8"/>
      <c r="D2805" s="59"/>
      <c r="E2805" s="166" t="s">
        <v>24</v>
      </c>
      <c r="F2805" s="167" t="s">
        <v>596</v>
      </c>
      <c r="G2805" s="32"/>
    </row>
    <row r="2806" spans="1:7" hidden="1" x14ac:dyDescent="0.25">
      <c r="A2806" s="113" t="str">
        <f t="shared" si="140"/>
        <v>nicht anzeigen</v>
      </c>
      <c r="B2806" s="114" t="str">
        <f>IF(E2806="",Listen!$I$7,B2805)</f>
        <v>nicht anzeigen</v>
      </c>
      <c r="C2806" s="115"/>
      <c r="D2806" s="134"/>
      <c r="E2806" s="112" t="s">
        <v>598</v>
      </c>
      <c r="F2806" s="117" t="s">
        <v>597</v>
      </c>
      <c r="G2806" s="119"/>
    </row>
    <row r="2807" spans="1:7" hidden="1" x14ac:dyDescent="0.25">
      <c r="A2807" s="42" t="str">
        <f t="shared" si="140"/>
        <v>nicht anzeigen</v>
      </c>
      <c r="B2807" s="43" t="s">
        <v>215</v>
      </c>
      <c r="C2807" s="60" t="str">
        <f>CONCATENATE(C2804,".",1)</f>
        <v>53.1.1</v>
      </c>
      <c r="D2807" s="180">
        <v>1</v>
      </c>
      <c r="E2807" s="15" t="s">
        <v>305</v>
      </c>
      <c r="F2807" s="100" t="s">
        <v>620</v>
      </c>
      <c r="G2807" s="120" t="s">
        <v>202</v>
      </c>
    </row>
    <row r="2808" spans="1:7" hidden="1" x14ac:dyDescent="0.25">
      <c r="A2808" s="42" t="str">
        <f t="shared" si="140"/>
        <v>nicht anzeigen</v>
      </c>
      <c r="B2808" s="43" t="s">
        <v>215</v>
      </c>
      <c r="C2808" s="60" t="str">
        <f>CONCATENATE(C2804,".",2)</f>
        <v>53.1.2</v>
      </c>
      <c r="D2808" s="180">
        <v>2</v>
      </c>
      <c r="E2808" s="16" t="s">
        <v>27</v>
      </c>
      <c r="F2808" s="100" t="s">
        <v>620</v>
      </c>
      <c r="G2808" s="120" t="s">
        <v>29</v>
      </c>
    </row>
    <row r="2809" spans="1:7" hidden="1" x14ac:dyDescent="0.25">
      <c r="A2809" s="42" t="str">
        <f t="shared" si="140"/>
        <v>nicht anzeigen</v>
      </c>
      <c r="B2809" s="43" t="s">
        <v>215</v>
      </c>
      <c r="C2809" s="60" t="str">
        <f>CONCATENATE(C2804,".",3)</f>
        <v>53.1.3</v>
      </c>
      <c r="D2809" s="180">
        <v>3</v>
      </c>
      <c r="E2809" s="15" t="s">
        <v>25</v>
      </c>
      <c r="F2809" s="100" t="s">
        <v>620</v>
      </c>
      <c r="G2809" s="120" t="s">
        <v>29</v>
      </c>
    </row>
    <row r="2810" spans="1:7" hidden="1" x14ac:dyDescent="0.25">
      <c r="A2810" s="42" t="str">
        <f t="shared" si="140"/>
        <v>nicht anzeigen</v>
      </c>
      <c r="B2810" s="43" t="s">
        <v>215</v>
      </c>
      <c r="C2810" s="60" t="str">
        <f>CONCATENATE(C2804,".",4)</f>
        <v>53.1.4</v>
      </c>
      <c r="D2810" s="180">
        <v>4</v>
      </c>
      <c r="E2810" s="15" t="s">
        <v>26</v>
      </c>
      <c r="F2810" s="100" t="s">
        <v>620</v>
      </c>
      <c r="G2810" s="120" t="s">
        <v>29</v>
      </c>
    </row>
    <row r="2811" spans="1:7" hidden="1" x14ac:dyDescent="0.25">
      <c r="A2811" s="42" t="str">
        <f t="shared" si="140"/>
        <v>nicht anzeigen</v>
      </c>
      <c r="B2811" s="43" t="s">
        <v>215</v>
      </c>
      <c r="C2811" s="60" t="str">
        <f>CONCATENATE(C2804,".",5)</f>
        <v>53.1.5</v>
      </c>
      <c r="D2811" s="180">
        <v>5</v>
      </c>
      <c r="E2811" s="15"/>
      <c r="F2811" s="100" t="s">
        <v>620</v>
      </c>
      <c r="G2811" s="120"/>
    </row>
    <row r="2812" spans="1:7" hidden="1" x14ac:dyDescent="0.25">
      <c r="A2812" s="42" t="str">
        <f t="shared" si="140"/>
        <v>nicht anzeigen</v>
      </c>
      <c r="B2812" s="43" t="s">
        <v>215</v>
      </c>
      <c r="C2812" s="60" t="str">
        <f>CONCATENATE(C2804,".",6)</f>
        <v>53.1.6</v>
      </c>
      <c r="D2812" s="180">
        <v>6</v>
      </c>
      <c r="E2812" s="15"/>
      <c r="F2812" s="100" t="s">
        <v>620</v>
      </c>
      <c r="G2812" s="120"/>
    </row>
    <row r="2813" spans="1:7" hidden="1" x14ac:dyDescent="0.25">
      <c r="A2813" s="42" t="str">
        <f t="shared" si="140"/>
        <v>nicht anzeigen</v>
      </c>
      <c r="B2813" s="43" t="s">
        <v>215</v>
      </c>
      <c r="C2813" s="60" t="str">
        <f>CONCATENATE(C2804,".",7)</f>
        <v>53.1.7</v>
      </c>
      <c r="D2813" s="180">
        <v>7</v>
      </c>
      <c r="E2813" s="15"/>
      <c r="F2813" s="100" t="s">
        <v>620</v>
      </c>
      <c r="G2813" s="120"/>
    </row>
    <row r="2814" spans="1:7" hidden="1" x14ac:dyDescent="0.25">
      <c r="A2814" s="42" t="str">
        <f t="shared" si="140"/>
        <v>nicht anzeigen</v>
      </c>
      <c r="B2814" s="43" t="s">
        <v>215</v>
      </c>
      <c r="C2814" s="60" t="str">
        <f>CONCATENATE(C2804,".",8)</f>
        <v>53.1.8</v>
      </c>
      <c r="D2814" s="180">
        <v>8</v>
      </c>
      <c r="E2814" s="15"/>
      <c r="F2814" s="100" t="s">
        <v>620</v>
      </c>
      <c r="G2814" s="120"/>
    </row>
    <row r="2815" spans="1:7" hidden="1" x14ac:dyDescent="0.25">
      <c r="A2815" s="42" t="str">
        <f>A2814</f>
        <v>nicht anzeigen</v>
      </c>
      <c r="B2815" s="43" t="s">
        <v>215</v>
      </c>
      <c r="C2815" s="60" t="str">
        <f>CONCATENATE(C2804,".",9)</f>
        <v>53.1.9</v>
      </c>
      <c r="D2815" s="180">
        <v>9</v>
      </c>
      <c r="E2815" s="15"/>
      <c r="F2815" s="100" t="s">
        <v>620</v>
      </c>
      <c r="G2815" s="120"/>
    </row>
    <row r="2816" spans="1:7" hidden="1" x14ac:dyDescent="0.25">
      <c r="A2816" s="42" t="str">
        <f t="shared" si="140"/>
        <v>nicht anzeigen</v>
      </c>
      <c r="B2816" s="43" t="s">
        <v>215</v>
      </c>
      <c r="C2816" s="60" t="str">
        <f>CONCATENATE(C2804,".",10)</f>
        <v>53.1.10</v>
      </c>
      <c r="D2816" s="180">
        <v>10</v>
      </c>
      <c r="E2816" s="33"/>
      <c r="F2816" s="100" t="s">
        <v>620</v>
      </c>
      <c r="G2816" s="120"/>
    </row>
    <row r="2817" spans="1:7" hidden="1" x14ac:dyDescent="0.25">
      <c r="A2817" s="113" t="str">
        <f t="shared" si="140"/>
        <v>nicht anzeigen</v>
      </c>
      <c r="B2817" s="114" t="str">
        <f>B2804</f>
        <v>nicht anzeigen</v>
      </c>
      <c r="C2817" s="115"/>
      <c r="D2817" s="29"/>
      <c r="E2817" s="125" t="s">
        <v>523</v>
      </c>
      <c r="F2817" s="126">
        <f>SUM(F2807:F2816)</f>
        <v>0</v>
      </c>
      <c r="G2817" s="30"/>
    </row>
    <row r="2818" spans="1:7" hidden="1" x14ac:dyDescent="0.25">
      <c r="A2818" s="42" t="str">
        <f t="shared" si="140"/>
        <v>nicht anzeigen</v>
      </c>
      <c r="B2818" s="46" t="str">
        <f>IF(OR(B2804=Listen!$I$5,B2804=Listen!$I$3), Listen!$I$5, IF(OR(B2804=Listen!$I$6, B2804=Listen!$I$4), Listen!$I$6, Listen!$I$7))</f>
        <v>nicht anzeigen</v>
      </c>
      <c r="C2818" s="9"/>
      <c r="D2818" s="30"/>
      <c r="E2818" s="164" t="s">
        <v>35</v>
      </c>
      <c r="F2818" s="165" t="s">
        <v>49</v>
      </c>
    </row>
    <row r="2819" spans="1:7" hidden="1" x14ac:dyDescent="0.25">
      <c r="A2819" s="42" t="str">
        <f t="shared" si="140"/>
        <v>nicht anzeigen</v>
      </c>
      <c r="B2819" s="46" t="str">
        <f>IF(OR(B2805=Listen!$I$5,B2805=Listen!$I$3), Listen!$I$5, IF(OR(B2805=Listen!$I$6, B2805=Listen!$I$4), Listen!$I$6, Listen!$I$7))</f>
        <v>nicht anzeigen</v>
      </c>
      <c r="C2819" s="9"/>
      <c r="D2819" s="28" t="s">
        <v>36</v>
      </c>
      <c r="E2819" s="20" t="s">
        <v>38</v>
      </c>
      <c r="F2819" s="137" t="s">
        <v>621</v>
      </c>
    </row>
    <row r="2820" spans="1:7" hidden="1" x14ac:dyDescent="0.25">
      <c r="A2820" s="42" t="str">
        <f t="shared" si="140"/>
        <v>nicht anzeigen</v>
      </c>
      <c r="B2820" s="46" t="str">
        <f>IF(OR(B2806=Listen!$I$5,B2806=Listen!$I$3), Listen!$I$5, IF(OR(B2806=Listen!$I$6, B2806=Listen!$I$4), Listen!$I$6, Listen!$I$7))</f>
        <v>nicht anzeigen</v>
      </c>
      <c r="C2820" s="9"/>
      <c r="D2820" s="28" t="s">
        <v>36</v>
      </c>
      <c r="E2820" s="17" t="s">
        <v>39</v>
      </c>
      <c r="F2820" s="137" t="s">
        <v>621</v>
      </c>
    </row>
    <row r="2821" spans="1:7" ht="51" hidden="1" x14ac:dyDescent="0.25">
      <c r="A2821" s="42" t="str">
        <f t="shared" si="140"/>
        <v>nicht anzeigen</v>
      </c>
      <c r="B2821" s="43" t="str">
        <f>B2804</f>
        <v>nicht anzeigen</v>
      </c>
      <c r="C2821" s="9"/>
      <c r="D2821" s="22" t="s">
        <v>622</v>
      </c>
      <c r="E2821" s="6"/>
      <c r="F2821" s="10"/>
    </row>
    <row r="2822" spans="1:7" hidden="1" x14ac:dyDescent="0.25">
      <c r="A2822" s="113" t="str">
        <f t="shared" si="140"/>
        <v>nicht anzeigen</v>
      </c>
      <c r="B2822" s="114" t="str">
        <f>B2804</f>
        <v>nicht anzeigen</v>
      </c>
      <c r="C2822" s="115"/>
      <c r="D2822" s="30"/>
      <c r="E2822" s="30"/>
      <c r="F2822" s="30"/>
      <c r="G2822" s="30"/>
    </row>
    <row r="2823" spans="1:7" ht="15.75" hidden="1" x14ac:dyDescent="0.25">
      <c r="A2823" s="42" t="str">
        <f t="shared" si="140"/>
        <v>nicht anzeigen</v>
      </c>
      <c r="B2823" s="56" t="str">
        <f>IF(B2824&lt;&gt;B2826, IF(AND(B2824&lt;&gt;Listen!I2807,B2826&lt;&gt;Listen!$I$7), CONCATENATE(B2824, "; ", B2826), IF(B2824=Listen!$I$7, B2826, B2824)), B2824)</f>
        <v>nicht anzeigen</v>
      </c>
      <c r="C2823" s="58" t="str">
        <f>CONCATENATE(C2802,".",2)</f>
        <v>53.2</v>
      </c>
      <c r="D2823" s="58"/>
      <c r="E2823" s="18" t="s">
        <v>605</v>
      </c>
      <c r="F2823" s="36"/>
    </row>
    <row r="2824" spans="1:7" ht="15.75" hidden="1" thickBot="1" x14ac:dyDescent="0.3">
      <c r="A2824" s="42" t="str">
        <f t="shared" si="140"/>
        <v>nicht anzeigen</v>
      </c>
      <c r="B2824" s="54" t="s">
        <v>215</v>
      </c>
      <c r="C2824" s="58" t="str">
        <f>CONCATENATE(C2802,".",2,".",1)</f>
        <v>53.2.1</v>
      </c>
      <c r="D2824" s="58"/>
      <c r="E2824" s="15" t="s">
        <v>606</v>
      </c>
      <c r="F2824" s="136" t="s">
        <v>44</v>
      </c>
    </row>
    <row r="2825" spans="1:7" hidden="1" x14ac:dyDescent="0.25">
      <c r="A2825" s="42" t="str">
        <f t="shared" si="140"/>
        <v>nicht anzeigen</v>
      </c>
      <c r="B2825" s="51" t="str">
        <f>B2824</f>
        <v>nicht anzeigen</v>
      </c>
      <c r="C2825" s="58" t="str">
        <f>CONCATENATE(C2802,".",2,".",2)</f>
        <v>53.2.2</v>
      </c>
      <c r="D2825" s="58"/>
      <c r="E2825" s="15" t="s">
        <v>607</v>
      </c>
      <c r="F2825" s="136" t="s">
        <v>44</v>
      </c>
    </row>
    <row r="2826" spans="1:7" hidden="1" x14ac:dyDescent="0.25">
      <c r="A2826" s="42" t="str">
        <f t="shared" si="140"/>
        <v>nicht anzeigen</v>
      </c>
      <c r="B2826" s="55" t="str">
        <f>IF(ISERROR(FIND(Listen!$I$2,A2802)),Listen!$I$7,IF(ISERROR(FIND(Listen!$I$2,B2824)),Listen!$I$2,Listen!$I$7))</f>
        <v>nicht anzeigen</v>
      </c>
      <c r="C2826" s="58" t="str">
        <f>CONCATENATE(C2802,".",2,".",3)</f>
        <v>53.2.3</v>
      </c>
      <c r="D2826" s="58"/>
      <c r="E2826" s="15" t="s">
        <v>612</v>
      </c>
      <c r="F2826" s="136" t="s">
        <v>44</v>
      </c>
    </row>
    <row r="2827" spans="1:7" ht="51" hidden="1" x14ac:dyDescent="0.25">
      <c r="A2827" s="42" t="str">
        <f t="shared" si="140"/>
        <v>nicht anzeigen</v>
      </c>
      <c r="B2827" s="47" t="str">
        <f>B2823</f>
        <v>nicht anzeigen</v>
      </c>
      <c r="C2827" s="9"/>
      <c r="D2827" s="23" t="s">
        <v>316</v>
      </c>
      <c r="E2827" s="7"/>
    </row>
    <row r="2828" spans="1:7" hidden="1" x14ac:dyDescent="0.25">
      <c r="A2828" s="113" t="str">
        <f t="shared" si="140"/>
        <v>nicht anzeigen</v>
      </c>
      <c r="B2828" s="123" t="str">
        <f>B2823</f>
        <v>nicht anzeigen</v>
      </c>
      <c r="C2828" s="115"/>
      <c r="D2828" s="30"/>
      <c r="E2828" s="124"/>
      <c r="F2828" s="30"/>
      <c r="G2828" s="30"/>
    </row>
    <row r="2829" spans="1:7" ht="80.25" hidden="1" thickBot="1" x14ac:dyDescent="0.3">
      <c r="A2829" s="42" t="str">
        <f>A2828</f>
        <v>nicht anzeigen</v>
      </c>
      <c r="B2829" s="49" t="s">
        <v>215</v>
      </c>
      <c r="C2829" s="58" t="str">
        <f>CONCATENATE(C2802,".",3,)</f>
        <v>53.3</v>
      </c>
      <c r="D2829" s="58"/>
      <c r="E2829" s="122" t="s">
        <v>688</v>
      </c>
      <c r="F2829" s="73"/>
      <c r="G2829" s="14" t="str">
        <f>CONCATENATE(COUNTIF(G2831:G2840,Listen!$C$3)+COUNTIF(G2831:G2840,Listen!$C$4)+COUNTIF(G2831:G2840,Listen!$C$5)," bewertete Maßnahmen")</f>
        <v>0 bewertete Maßnahmen</v>
      </c>
    </row>
    <row r="2830" spans="1:7" ht="27.75" hidden="1" x14ac:dyDescent="0.25">
      <c r="A2830" s="42" t="str">
        <f t="shared" si="140"/>
        <v>nicht anzeigen</v>
      </c>
      <c r="B2830" s="45" t="str">
        <f t="shared" si="140"/>
        <v>nicht anzeigen</v>
      </c>
      <c r="C2830" s="9"/>
      <c r="D2830" s="58"/>
      <c r="E2830" s="25" t="s">
        <v>55</v>
      </c>
      <c r="F2830" s="25" t="s">
        <v>528</v>
      </c>
      <c r="G2830" s="118" t="s">
        <v>609</v>
      </c>
    </row>
    <row r="2831" spans="1:7" ht="24" hidden="1" x14ac:dyDescent="0.25">
      <c r="A2831" s="42" t="str">
        <f>A2830</f>
        <v>nicht anzeigen</v>
      </c>
      <c r="B2831" s="45" t="str">
        <f>B2830</f>
        <v>nicht anzeigen</v>
      </c>
      <c r="C2831" s="111"/>
      <c r="D2831" s="121" t="s">
        <v>594</v>
      </c>
      <c r="E2831" s="7" t="s">
        <v>604</v>
      </c>
      <c r="F2831" s="135" t="s">
        <v>44</v>
      </c>
      <c r="G2831" s="135" t="s">
        <v>44</v>
      </c>
    </row>
    <row r="2832" spans="1:7" ht="24" hidden="1" x14ac:dyDescent="0.25">
      <c r="A2832" s="42" t="str">
        <f t="shared" ref="A2832:B2841" si="141">A2831</f>
        <v>nicht anzeigen</v>
      </c>
      <c r="B2832" s="45" t="str">
        <f t="shared" si="141"/>
        <v>nicht anzeigen</v>
      </c>
      <c r="C2832" s="111"/>
      <c r="D2832" s="121" t="s">
        <v>594</v>
      </c>
      <c r="E2832" s="7" t="s">
        <v>603</v>
      </c>
      <c r="F2832" s="135"/>
      <c r="G2832" s="135"/>
    </row>
    <row r="2833" spans="1:7" hidden="1" x14ac:dyDescent="0.25">
      <c r="A2833" s="42" t="str">
        <f t="shared" si="141"/>
        <v>nicht anzeigen</v>
      </c>
      <c r="B2833" s="45" t="str">
        <f t="shared" si="141"/>
        <v>nicht anzeigen</v>
      </c>
      <c r="C2833" s="8"/>
      <c r="D2833" s="58"/>
      <c r="E2833" s="7"/>
      <c r="F2833" s="135"/>
      <c r="G2833" s="135"/>
    </row>
    <row r="2834" spans="1:7" hidden="1" x14ac:dyDescent="0.25">
      <c r="A2834" s="42" t="str">
        <f t="shared" si="141"/>
        <v>nicht anzeigen</v>
      </c>
      <c r="B2834" s="45" t="str">
        <f t="shared" si="141"/>
        <v>nicht anzeigen</v>
      </c>
      <c r="C2834" s="8"/>
      <c r="D2834" s="58"/>
      <c r="E2834" s="7"/>
      <c r="F2834" s="135"/>
      <c r="G2834" s="135"/>
    </row>
    <row r="2835" spans="1:7" hidden="1" x14ac:dyDescent="0.25">
      <c r="A2835" s="42" t="str">
        <f t="shared" si="141"/>
        <v>nicht anzeigen</v>
      </c>
      <c r="B2835" s="45" t="str">
        <f t="shared" si="141"/>
        <v>nicht anzeigen</v>
      </c>
      <c r="C2835" s="8"/>
      <c r="D2835" s="58"/>
      <c r="E2835" s="7"/>
      <c r="F2835" s="135"/>
      <c r="G2835" s="135"/>
    </row>
    <row r="2836" spans="1:7" hidden="1" x14ac:dyDescent="0.25">
      <c r="A2836" s="42" t="str">
        <f t="shared" si="141"/>
        <v>nicht anzeigen</v>
      </c>
      <c r="B2836" s="45" t="str">
        <f t="shared" si="141"/>
        <v>nicht anzeigen</v>
      </c>
      <c r="C2836" s="8"/>
      <c r="D2836" s="58"/>
      <c r="E2836" s="7"/>
      <c r="F2836" s="135"/>
      <c r="G2836" s="135"/>
    </row>
    <row r="2837" spans="1:7" hidden="1" x14ac:dyDescent="0.25">
      <c r="A2837" s="42" t="str">
        <f t="shared" si="141"/>
        <v>nicht anzeigen</v>
      </c>
      <c r="B2837" s="45" t="str">
        <f t="shared" si="141"/>
        <v>nicht anzeigen</v>
      </c>
      <c r="C2837" s="8"/>
      <c r="D2837" s="58"/>
      <c r="E2837" s="7"/>
      <c r="F2837" s="135"/>
      <c r="G2837" s="135"/>
    </row>
    <row r="2838" spans="1:7" hidden="1" x14ac:dyDescent="0.25">
      <c r="A2838" s="42" t="str">
        <f t="shared" si="141"/>
        <v>nicht anzeigen</v>
      </c>
      <c r="B2838" s="45" t="str">
        <f t="shared" si="141"/>
        <v>nicht anzeigen</v>
      </c>
      <c r="C2838" s="8"/>
      <c r="D2838" s="58"/>
      <c r="E2838" s="7"/>
      <c r="F2838" s="135"/>
      <c r="G2838" s="135"/>
    </row>
    <row r="2839" spans="1:7" hidden="1" x14ac:dyDescent="0.25">
      <c r="A2839" s="42" t="str">
        <f t="shared" si="141"/>
        <v>nicht anzeigen</v>
      </c>
      <c r="B2839" s="45" t="str">
        <f t="shared" si="141"/>
        <v>nicht anzeigen</v>
      </c>
      <c r="C2839" s="8"/>
      <c r="D2839" s="58"/>
      <c r="E2839" s="7"/>
      <c r="F2839" s="135"/>
      <c r="G2839" s="135"/>
    </row>
    <row r="2840" spans="1:7" hidden="1" x14ac:dyDescent="0.25">
      <c r="A2840" s="42" t="str">
        <f t="shared" si="141"/>
        <v>nicht anzeigen</v>
      </c>
      <c r="B2840" s="45" t="str">
        <f t="shared" si="141"/>
        <v>nicht anzeigen</v>
      </c>
      <c r="C2840" s="8"/>
      <c r="D2840" s="58"/>
      <c r="E2840" s="7"/>
      <c r="F2840" s="135"/>
      <c r="G2840" s="135"/>
    </row>
    <row r="2841" spans="1:7" hidden="1" x14ac:dyDescent="0.25">
      <c r="A2841" s="42" t="str">
        <f t="shared" si="141"/>
        <v>nicht anzeigen</v>
      </c>
      <c r="B2841" s="44" t="str">
        <f>A2802</f>
        <v>nicht anzeigen</v>
      </c>
      <c r="C2841" s="9"/>
      <c r="D2841" s="10"/>
      <c r="E2841" s="10"/>
      <c r="F2841" s="10"/>
    </row>
    <row r="2842" spans="1:7" ht="21.75" hidden="1" thickBot="1" x14ac:dyDescent="0.3">
      <c r="A2842" s="50" t="s">
        <v>215</v>
      </c>
      <c r="B2842" s="42" t="str">
        <f>A2842</f>
        <v>nicht anzeigen</v>
      </c>
      <c r="C2842" s="57">
        <v>57</v>
      </c>
      <c r="D2842" s="169" t="s">
        <v>441</v>
      </c>
      <c r="E2842" s="168"/>
      <c r="F2842" s="168"/>
      <c r="G2842" s="89"/>
    </row>
    <row r="2843" spans="1:7" ht="17.25" hidden="1" thickTop="1" thickBot="1" x14ac:dyDescent="0.3">
      <c r="A2843" s="113" t="str">
        <f>A2842</f>
        <v>nicht anzeigen</v>
      </c>
      <c r="B2843" s="42" t="str">
        <f>B2842</f>
        <v>nicht anzeigen</v>
      </c>
      <c r="C2843" s="9"/>
      <c r="D2843" s="11"/>
      <c r="E2843" s="12"/>
      <c r="F2843" s="12"/>
      <c r="G2843" s="19" t="s">
        <v>51</v>
      </c>
    </row>
    <row r="2844" spans="1:7" ht="32.25" hidden="1" thickBot="1" x14ac:dyDescent="0.3">
      <c r="A2844" s="42" t="str">
        <f t="shared" ref="A2844:B2870" si="142">A2843</f>
        <v>nicht anzeigen</v>
      </c>
      <c r="B2844" s="48" t="s">
        <v>215</v>
      </c>
      <c r="C2844" s="58" t="str">
        <f>CONCATENATE(C2842,".",1)</f>
        <v>57.1</v>
      </c>
      <c r="D2844" s="58"/>
      <c r="E2844" s="18" t="s">
        <v>595</v>
      </c>
      <c r="F2844" s="117" t="str">
        <f>CONCATENATE(ROUND(F2857/1680,2)," VBÄ")</f>
        <v>0 VBÄ</v>
      </c>
      <c r="G2844" s="14"/>
    </row>
    <row r="2845" spans="1:7" hidden="1" x14ac:dyDescent="0.25">
      <c r="A2845" s="42" t="str">
        <f t="shared" si="142"/>
        <v>nicht anzeigen</v>
      </c>
      <c r="B2845" s="43" t="str">
        <f>IF(E2845="",Listen!$I$7,B2844)</f>
        <v>nicht anzeigen</v>
      </c>
      <c r="C2845" s="8"/>
      <c r="D2845" s="59"/>
      <c r="E2845" s="166" t="s">
        <v>24</v>
      </c>
      <c r="F2845" s="167" t="s">
        <v>596</v>
      </c>
      <c r="G2845" s="32"/>
    </row>
    <row r="2846" spans="1:7" hidden="1" x14ac:dyDescent="0.25">
      <c r="A2846" s="113" t="str">
        <f t="shared" si="142"/>
        <v>nicht anzeigen</v>
      </c>
      <c r="B2846" s="114" t="str">
        <f>IF(E2846="",Listen!$I$7,B2845)</f>
        <v>nicht anzeigen</v>
      </c>
      <c r="C2846" s="115"/>
      <c r="D2846" s="134"/>
      <c r="E2846" s="112" t="s">
        <v>598</v>
      </c>
      <c r="F2846" s="117" t="s">
        <v>597</v>
      </c>
      <c r="G2846" s="119"/>
    </row>
    <row r="2847" spans="1:7" hidden="1" x14ac:dyDescent="0.25">
      <c r="A2847" s="42" t="str">
        <f t="shared" si="142"/>
        <v>nicht anzeigen</v>
      </c>
      <c r="B2847" s="43" t="s">
        <v>215</v>
      </c>
      <c r="C2847" s="60" t="str">
        <f>CONCATENATE(C2844,".",1)</f>
        <v>57.1.1</v>
      </c>
      <c r="D2847" s="180">
        <v>1</v>
      </c>
      <c r="E2847" s="15" t="s">
        <v>305</v>
      </c>
      <c r="F2847" s="100" t="s">
        <v>620</v>
      </c>
      <c r="G2847" s="120" t="s">
        <v>202</v>
      </c>
    </row>
    <row r="2848" spans="1:7" hidden="1" x14ac:dyDescent="0.25">
      <c r="A2848" s="42" t="str">
        <f t="shared" si="142"/>
        <v>nicht anzeigen</v>
      </c>
      <c r="B2848" s="43" t="s">
        <v>215</v>
      </c>
      <c r="C2848" s="60" t="str">
        <f>CONCATENATE(C2844,".",2)</f>
        <v>57.1.2</v>
      </c>
      <c r="D2848" s="180">
        <v>2</v>
      </c>
      <c r="E2848" s="16" t="s">
        <v>27</v>
      </c>
      <c r="F2848" s="100" t="s">
        <v>620</v>
      </c>
      <c r="G2848" s="120" t="s">
        <v>29</v>
      </c>
    </row>
    <row r="2849" spans="1:7" hidden="1" x14ac:dyDescent="0.25">
      <c r="A2849" s="42" t="str">
        <f t="shared" si="142"/>
        <v>nicht anzeigen</v>
      </c>
      <c r="B2849" s="43" t="s">
        <v>215</v>
      </c>
      <c r="C2849" s="60" t="str">
        <f>CONCATENATE(C2844,".",3)</f>
        <v>57.1.3</v>
      </c>
      <c r="D2849" s="180">
        <v>3</v>
      </c>
      <c r="E2849" s="15" t="s">
        <v>25</v>
      </c>
      <c r="F2849" s="100" t="s">
        <v>620</v>
      </c>
      <c r="G2849" s="120" t="s">
        <v>29</v>
      </c>
    </row>
    <row r="2850" spans="1:7" hidden="1" x14ac:dyDescent="0.25">
      <c r="A2850" s="42" t="str">
        <f t="shared" si="142"/>
        <v>nicht anzeigen</v>
      </c>
      <c r="B2850" s="43" t="s">
        <v>215</v>
      </c>
      <c r="C2850" s="60" t="str">
        <f>CONCATENATE(C2844,".",4)</f>
        <v>57.1.4</v>
      </c>
      <c r="D2850" s="180">
        <v>4</v>
      </c>
      <c r="E2850" s="15" t="s">
        <v>26</v>
      </c>
      <c r="F2850" s="100" t="s">
        <v>620</v>
      </c>
      <c r="G2850" s="120" t="s">
        <v>29</v>
      </c>
    </row>
    <row r="2851" spans="1:7" hidden="1" x14ac:dyDescent="0.25">
      <c r="A2851" s="42" t="str">
        <f t="shared" si="142"/>
        <v>nicht anzeigen</v>
      </c>
      <c r="B2851" s="43" t="s">
        <v>215</v>
      </c>
      <c r="C2851" s="60" t="str">
        <f>CONCATENATE(C2844,".",5)</f>
        <v>57.1.5</v>
      </c>
      <c r="D2851" s="180">
        <v>5</v>
      </c>
      <c r="E2851" s="15"/>
      <c r="F2851" s="100" t="s">
        <v>620</v>
      </c>
      <c r="G2851" s="120"/>
    </row>
    <row r="2852" spans="1:7" hidden="1" x14ac:dyDescent="0.25">
      <c r="A2852" s="42" t="str">
        <f t="shared" si="142"/>
        <v>nicht anzeigen</v>
      </c>
      <c r="B2852" s="43" t="s">
        <v>215</v>
      </c>
      <c r="C2852" s="60" t="str">
        <f>CONCATENATE(C2844,".",6)</f>
        <v>57.1.6</v>
      </c>
      <c r="D2852" s="180">
        <v>6</v>
      </c>
      <c r="E2852" s="15"/>
      <c r="F2852" s="100" t="s">
        <v>620</v>
      </c>
      <c r="G2852" s="120"/>
    </row>
    <row r="2853" spans="1:7" hidden="1" x14ac:dyDescent="0.25">
      <c r="A2853" s="42" t="str">
        <f t="shared" si="142"/>
        <v>nicht anzeigen</v>
      </c>
      <c r="B2853" s="43" t="s">
        <v>215</v>
      </c>
      <c r="C2853" s="60" t="str">
        <f>CONCATENATE(C2844,".",7)</f>
        <v>57.1.7</v>
      </c>
      <c r="D2853" s="180">
        <v>7</v>
      </c>
      <c r="E2853" s="15"/>
      <c r="F2853" s="100" t="s">
        <v>620</v>
      </c>
      <c r="G2853" s="120"/>
    </row>
    <row r="2854" spans="1:7" hidden="1" x14ac:dyDescent="0.25">
      <c r="A2854" s="42" t="str">
        <f t="shared" si="142"/>
        <v>nicht anzeigen</v>
      </c>
      <c r="B2854" s="43" t="s">
        <v>215</v>
      </c>
      <c r="C2854" s="60" t="str">
        <f>CONCATENATE(C2844,".",8)</f>
        <v>57.1.8</v>
      </c>
      <c r="D2854" s="180">
        <v>8</v>
      </c>
      <c r="E2854" s="15"/>
      <c r="F2854" s="100" t="s">
        <v>620</v>
      </c>
      <c r="G2854" s="120"/>
    </row>
    <row r="2855" spans="1:7" hidden="1" x14ac:dyDescent="0.25">
      <c r="A2855" s="42" t="str">
        <f>A2854</f>
        <v>nicht anzeigen</v>
      </c>
      <c r="B2855" s="43" t="s">
        <v>215</v>
      </c>
      <c r="C2855" s="60" t="str">
        <f>CONCATENATE(C2844,".",9)</f>
        <v>57.1.9</v>
      </c>
      <c r="D2855" s="180">
        <v>9</v>
      </c>
      <c r="E2855" s="15"/>
      <c r="F2855" s="100" t="s">
        <v>620</v>
      </c>
      <c r="G2855" s="120"/>
    </row>
    <row r="2856" spans="1:7" hidden="1" x14ac:dyDescent="0.25">
      <c r="A2856" s="42" t="str">
        <f t="shared" si="142"/>
        <v>nicht anzeigen</v>
      </c>
      <c r="B2856" s="43" t="s">
        <v>215</v>
      </c>
      <c r="C2856" s="60" t="str">
        <f>CONCATENATE(C2844,".",10)</f>
        <v>57.1.10</v>
      </c>
      <c r="D2856" s="180">
        <v>10</v>
      </c>
      <c r="E2856" s="33"/>
      <c r="F2856" s="100" t="s">
        <v>620</v>
      </c>
      <c r="G2856" s="120"/>
    </row>
    <row r="2857" spans="1:7" hidden="1" x14ac:dyDescent="0.25">
      <c r="A2857" s="113" t="str">
        <f t="shared" si="142"/>
        <v>nicht anzeigen</v>
      </c>
      <c r="B2857" s="114" t="str">
        <f>B2844</f>
        <v>nicht anzeigen</v>
      </c>
      <c r="C2857" s="115"/>
      <c r="D2857" s="29"/>
      <c r="E2857" s="125" t="s">
        <v>523</v>
      </c>
      <c r="F2857" s="126">
        <f>SUM(F2847:F2856)</f>
        <v>0</v>
      </c>
      <c r="G2857" s="30"/>
    </row>
    <row r="2858" spans="1:7" hidden="1" x14ac:dyDescent="0.25">
      <c r="A2858" s="42" t="str">
        <f t="shared" si="142"/>
        <v>nicht anzeigen</v>
      </c>
      <c r="B2858" s="46" t="str">
        <f>IF(OR(B2844=Listen!$I$5,B2844=Listen!$I$3), Listen!$I$5, IF(OR(B2844=Listen!$I$6, B2844=Listen!$I$4), Listen!$I$6, Listen!$I$7))</f>
        <v>nicht anzeigen</v>
      </c>
      <c r="C2858" s="9"/>
      <c r="D2858" s="30"/>
      <c r="E2858" s="164" t="s">
        <v>35</v>
      </c>
      <c r="F2858" s="165" t="s">
        <v>49</v>
      </c>
    </row>
    <row r="2859" spans="1:7" hidden="1" x14ac:dyDescent="0.25">
      <c r="A2859" s="42" t="str">
        <f t="shared" si="142"/>
        <v>nicht anzeigen</v>
      </c>
      <c r="B2859" s="46" t="str">
        <f>IF(OR(B2845=Listen!$I$5,B2845=Listen!$I$3), Listen!$I$5, IF(OR(B2845=Listen!$I$6, B2845=Listen!$I$4), Listen!$I$6, Listen!$I$7))</f>
        <v>nicht anzeigen</v>
      </c>
      <c r="C2859" s="9"/>
      <c r="D2859" s="28" t="s">
        <v>36</v>
      </c>
      <c r="E2859" s="20" t="s">
        <v>38</v>
      </c>
      <c r="F2859" s="137" t="s">
        <v>621</v>
      </c>
    </row>
    <row r="2860" spans="1:7" hidden="1" x14ac:dyDescent="0.25">
      <c r="A2860" s="42" t="str">
        <f t="shared" si="142"/>
        <v>nicht anzeigen</v>
      </c>
      <c r="B2860" s="46" t="str">
        <f>IF(OR(B2846=Listen!$I$5,B2846=Listen!$I$3), Listen!$I$5, IF(OR(B2846=Listen!$I$6, B2846=Listen!$I$4), Listen!$I$6, Listen!$I$7))</f>
        <v>nicht anzeigen</v>
      </c>
      <c r="C2860" s="9"/>
      <c r="D2860" s="28" t="s">
        <v>36</v>
      </c>
      <c r="E2860" s="17" t="s">
        <v>39</v>
      </c>
      <c r="F2860" s="137" t="s">
        <v>621</v>
      </c>
    </row>
    <row r="2861" spans="1:7" ht="51" hidden="1" x14ac:dyDescent="0.25">
      <c r="A2861" s="42" t="str">
        <f t="shared" si="142"/>
        <v>nicht anzeigen</v>
      </c>
      <c r="B2861" s="43" t="str">
        <f>B2844</f>
        <v>nicht anzeigen</v>
      </c>
      <c r="C2861" s="9"/>
      <c r="D2861" s="22" t="s">
        <v>622</v>
      </c>
      <c r="E2861" s="6"/>
      <c r="F2861" s="10"/>
    </row>
    <row r="2862" spans="1:7" hidden="1" x14ac:dyDescent="0.25">
      <c r="A2862" s="113" t="str">
        <f t="shared" si="142"/>
        <v>nicht anzeigen</v>
      </c>
      <c r="B2862" s="114" t="str">
        <f>B2844</f>
        <v>nicht anzeigen</v>
      </c>
      <c r="C2862" s="115"/>
      <c r="D2862" s="30"/>
      <c r="E2862" s="30"/>
      <c r="F2862" s="30"/>
      <c r="G2862" s="30"/>
    </row>
    <row r="2863" spans="1:7" ht="15.75" hidden="1" x14ac:dyDescent="0.25">
      <c r="A2863" s="42" t="str">
        <f t="shared" si="142"/>
        <v>nicht anzeigen</v>
      </c>
      <c r="B2863" s="56" t="str">
        <f>IF(B2864&lt;&gt;B2866, IF(AND(B2864&lt;&gt;Listen!I2847,B2866&lt;&gt;Listen!$I$7), CONCATENATE(B2864, "; ", B2866), IF(B2864=Listen!$I$7, B2866, B2864)), B2864)</f>
        <v>nicht anzeigen</v>
      </c>
      <c r="C2863" s="58" t="str">
        <f>CONCATENATE(C2842,".",2)</f>
        <v>57.2</v>
      </c>
      <c r="D2863" s="58"/>
      <c r="E2863" s="18" t="s">
        <v>605</v>
      </c>
      <c r="F2863" s="36"/>
    </row>
    <row r="2864" spans="1:7" ht="15.75" hidden="1" thickBot="1" x14ac:dyDescent="0.3">
      <c r="A2864" s="42" t="str">
        <f t="shared" si="142"/>
        <v>nicht anzeigen</v>
      </c>
      <c r="B2864" s="54" t="s">
        <v>215</v>
      </c>
      <c r="C2864" s="58" t="str">
        <f>CONCATENATE(C2842,".",2,".",1)</f>
        <v>57.2.1</v>
      </c>
      <c r="D2864" s="58"/>
      <c r="E2864" s="15" t="s">
        <v>606</v>
      </c>
      <c r="F2864" s="136" t="s">
        <v>44</v>
      </c>
    </row>
    <row r="2865" spans="1:7" hidden="1" x14ac:dyDescent="0.25">
      <c r="A2865" s="42" t="str">
        <f t="shared" si="142"/>
        <v>nicht anzeigen</v>
      </c>
      <c r="B2865" s="51" t="str">
        <f>B2864</f>
        <v>nicht anzeigen</v>
      </c>
      <c r="C2865" s="58" t="str">
        <f>CONCATENATE(C2842,".",2,".",2)</f>
        <v>57.2.2</v>
      </c>
      <c r="D2865" s="58"/>
      <c r="E2865" s="15" t="s">
        <v>607</v>
      </c>
      <c r="F2865" s="136" t="s">
        <v>44</v>
      </c>
    </row>
    <row r="2866" spans="1:7" hidden="1" x14ac:dyDescent="0.25">
      <c r="A2866" s="42" t="str">
        <f t="shared" si="142"/>
        <v>nicht anzeigen</v>
      </c>
      <c r="B2866" s="55" t="str">
        <f>IF(ISERROR(FIND(Listen!$I$2,A2842)),Listen!$I$7,IF(ISERROR(FIND(Listen!$I$2,B2864)),Listen!$I$2,Listen!$I$7))</f>
        <v>nicht anzeigen</v>
      </c>
      <c r="C2866" s="58" t="str">
        <f>CONCATENATE(C2842,".",2,".",3)</f>
        <v>57.2.3</v>
      </c>
      <c r="D2866" s="58"/>
      <c r="E2866" s="15" t="s">
        <v>612</v>
      </c>
      <c r="F2866" s="136" t="s">
        <v>44</v>
      </c>
    </row>
    <row r="2867" spans="1:7" ht="51" hidden="1" x14ac:dyDescent="0.25">
      <c r="A2867" s="42" t="str">
        <f t="shared" si="142"/>
        <v>nicht anzeigen</v>
      </c>
      <c r="B2867" s="47" t="str">
        <f>B2863</f>
        <v>nicht anzeigen</v>
      </c>
      <c r="C2867" s="9"/>
      <c r="D2867" s="23" t="s">
        <v>316</v>
      </c>
      <c r="E2867" s="7"/>
    </row>
    <row r="2868" spans="1:7" hidden="1" x14ac:dyDescent="0.25">
      <c r="A2868" s="113" t="str">
        <f t="shared" si="142"/>
        <v>nicht anzeigen</v>
      </c>
      <c r="B2868" s="123" t="str">
        <f>B2863</f>
        <v>nicht anzeigen</v>
      </c>
      <c r="C2868" s="115"/>
      <c r="D2868" s="30"/>
      <c r="E2868" s="124"/>
      <c r="F2868" s="30"/>
      <c r="G2868" s="30"/>
    </row>
    <row r="2869" spans="1:7" ht="80.25" hidden="1" thickBot="1" x14ac:dyDescent="0.3">
      <c r="A2869" s="42" t="str">
        <f>A2868</f>
        <v>nicht anzeigen</v>
      </c>
      <c r="B2869" s="49" t="s">
        <v>215</v>
      </c>
      <c r="C2869" s="58" t="str">
        <f>CONCATENATE(C2842,".",3,)</f>
        <v>57.3</v>
      </c>
      <c r="D2869" s="58"/>
      <c r="E2869" s="122" t="s">
        <v>688</v>
      </c>
      <c r="F2869" s="73"/>
      <c r="G2869" s="14" t="str">
        <f>CONCATENATE(COUNTIF(G2871:G2880,Listen!$C$3)+COUNTIF(G2871:G2880,Listen!$C$4)+COUNTIF(G2871:G2880,Listen!$C$5)," bewertete Maßnahmen")</f>
        <v>0 bewertete Maßnahmen</v>
      </c>
    </row>
    <row r="2870" spans="1:7" ht="27.75" hidden="1" x14ac:dyDescent="0.25">
      <c r="A2870" s="42" t="str">
        <f t="shared" si="142"/>
        <v>nicht anzeigen</v>
      </c>
      <c r="B2870" s="45" t="str">
        <f t="shared" si="142"/>
        <v>nicht anzeigen</v>
      </c>
      <c r="C2870" s="9"/>
      <c r="D2870" s="58"/>
      <c r="E2870" s="25" t="s">
        <v>55</v>
      </c>
      <c r="F2870" s="25" t="s">
        <v>528</v>
      </c>
      <c r="G2870" s="118" t="s">
        <v>609</v>
      </c>
    </row>
    <row r="2871" spans="1:7" ht="24" hidden="1" x14ac:dyDescent="0.25">
      <c r="A2871" s="42" t="str">
        <f>A2870</f>
        <v>nicht anzeigen</v>
      </c>
      <c r="B2871" s="45" t="str">
        <f>B2870</f>
        <v>nicht anzeigen</v>
      </c>
      <c r="C2871" s="111"/>
      <c r="D2871" s="121" t="s">
        <v>594</v>
      </c>
      <c r="E2871" s="7" t="s">
        <v>604</v>
      </c>
      <c r="F2871" s="135" t="s">
        <v>44</v>
      </c>
      <c r="G2871" s="135" t="s">
        <v>44</v>
      </c>
    </row>
    <row r="2872" spans="1:7" ht="24" hidden="1" x14ac:dyDescent="0.25">
      <c r="A2872" s="42" t="str">
        <f t="shared" ref="A2872:B2881" si="143">A2871</f>
        <v>nicht anzeigen</v>
      </c>
      <c r="B2872" s="45" t="str">
        <f t="shared" si="143"/>
        <v>nicht anzeigen</v>
      </c>
      <c r="C2872" s="111"/>
      <c r="D2872" s="121" t="s">
        <v>594</v>
      </c>
      <c r="E2872" s="7" t="s">
        <v>603</v>
      </c>
      <c r="F2872" s="135"/>
      <c r="G2872" s="135"/>
    </row>
    <row r="2873" spans="1:7" hidden="1" x14ac:dyDescent="0.25">
      <c r="A2873" s="42" t="str">
        <f t="shared" si="143"/>
        <v>nicht anzeigen</v>
      </c>
      <c r="B2873" s="45" t="str">
        <f t="shared" si="143"/>
        <v>nicht anzeigen</v>
      </c>
      <c r="C2873" s="8"/>
      <c r="D2873" s="58"/>
      <c r="E2873" s="7"/>
      <c r="F2873" s="135"/>
      <c r="G2873" s="135"/>
    </row>
    <row r="2874" spans="1:7" hidden="1" x14ac:dyDescent="0.25">
      <c r="A2874" s="42" t="str">
        <f t="shared" si="143"/>
        <v>nicht anzeigen</v>
      </c>
      <c r="B2874" s="45" t="str">
        <f t="shared" si="143"/>
        <v>nicht anzeigen</v>
      </c>
      <c r="C2874" s="8"/>
      <c r="D2874" s="58"/>
      <c r="E2874" s="7"/>
      <c r="F2874" s="135"/>
      <c r="G2874" s="135"/>
    </row>
    <row r="2875" spans="1:7" hidden="1" x14ac:dyDescent="0.25">
      <c r="A2875" s="42" t="str">
        <f t="shared" si="143"/>
        <v>nicht anzeigen</v>
      </c>
      <c r="B2875" s="45" t="str">
        <f t="shared" si="143"/>
        <v>nicht anzeigen</v>
      </c>
      <c r="C2875" s="8"/>
      <c r="D2875" s="58"/>
      <c r="E2875" s="7"/>
      <c r="F2875" s="135"/>
      <c r="G2875" s="135"/>
    </row>
    <row r="2876" spans="1:7" hidden="1" x14ac:dyDescent="0.25">
      <c r="A2876" s="42" t="str">
        <f t="shared" si="143"/>
        <v>nicht anzeigen</v>
      </c>
      <c r="B2876" s="45" t="str">
        <f t="shared" si="143"/>
        <v>nicht anzeigen</v>
      </c>
      <c r="C2876" s="8"/>
      <c r="D2876" s="58"/>
      <c r="E2876" s="7"/>
      <c r="F2876" s="135"/>
      <c r="G2876" s="135"/>
    </row>
    <row r="2877" spans="1:7" hidden="1" x14ac:dyDescent="0.25">
      <c r="A2877" s="42" t="str">
        <f t="shared" si="143"/>
        <v>nicht anzeigen</v>
      </c>
      <c r="B2877" s="45" t="str">
        <f t="shared" si="143"/>
        <v>nicht anzeigen</v>
      </c>
      <c r="C2877" s="8"/>
      <c r="D2877" s="58"/>
      <c r="E2877" s="7"/>
      <c r="F2877" s="135"/>
      <c r="G2877" s="135"/>
    </row>
    <row r="2878" spans="1:7" hidden="1" x14ac:dyDescent="0.25">
      <c r="A2878" s="42" t="str">
        <f t="shared" si="143"/>
        <v>nicht anzeigen</v>
      </c>
      <c r="B2878" s="45" t="str">
        <f t="shared" si="143"/>
        <v>nicht anzeigen</v>
      </c>
      <c r="C2878" s="8"/>
      <c r="D2878" s="58"/>
      <c r="E2878" s="7"/>
      <c r="F2878" s="135"/>
      <c r="G2878" s="135"/>
    </row>
    <row r="2879" spans="1:7" hidden="1" x14ac:dyDescent="0.25">
      <c r="A2879" s="42" t="str">
        <f t="shared" si="143"/>
        <v>nicht anzeigen</v>
      </c>
      <c r="B2879" s="45" t="str">
        <f t="shared" si="143"/>
        <v>nicht anzeigen</v>
      </c>
      <c r="C2879" s="8"/>
      <c r="D2879" s="58"/>
      <c r="E2879" s="7"/>
      <c r="F2879" s="135"/>
      <c r="G2879" s="135"/>
    </row>
    <row r="2880" spans="1:7" hidden="1" x14ac:dyDescent="0.25">
      <c r="A2880" s="42" t="str">
        <f t="shared" si="143"/>
        <v>nicht anzeigen</v>
      </c>
      <c r="B2880" s="45" t="str">
        <f t="shared" si="143"/>
        <v>nicht anzeigen</v>
      </c>
      <c r="C2880" s="8"/>
      <c r="D2880" s="58"/>
      <c r="E2880" s="7"/>
      <c r="F2880" s="135"/>
      <c r="G2880" s="135"/>
    </row>
    <row r="2881" spans="1:6" hidden="1" x14ac:dyDescent="0.25">
      <c r="A2881" s="42" t="str">
        <f t="shared" si="143"/>
        <v>nicht anzeigen</v>
      </c>
      <c r="B2881" s="44" t="str">
        <f>A2842</f>
        <v>nicht anzeigen</v>
      </c>
      <c r="C2881" s="9"/>
      <c r="D2881" s="10"/>
      <c r="E2881" s="10"/>
      <c r="F2881" s="10"/>
    </row>
    <row r="2882" spans="1:6" x14ac:dyDescent="0.25">
      <c r="A2882" s="10"/>
      <c r="B2882" s="10"/>
      <c r="C2882" s="9"/>
      <c r="D2882" s="10"/>
      <c r="E2882" s="10"/>
      <c r="F2882" s="10"/>
    </row>
    <row r="2883" spans="1:6" x14ac:dyDescent="0.25">
      <c r="A2883" s="10"/>
      <c r="B2883" s="10"/>
      <c r="C2883" s="9"/>
      <c r="D2883" s="10"/>
      <c r="E2883" s="10"/>
      <c r="F2883" s="10"/>
    </row>
    <row r="2884" spans="1:6" x14ac:dyDescent="0.25">
      <c r="A2884" s="10"/>
      <c r="B2884" s="10"/>
      <c r="C2884" s="9"/>
      <c r="D2884" s="10"/>
      <c r="E2884" s="10"/>
      <c r="F2884" s="10"/>
    </row>
    <row r="2885" spans="1:6" x14ac:dyDescent="0.25">
      <c r="A2885" s="10"/>
      <c r="B2885" s="10"/>
      <c r="C2885" s="9"/>
      <c r="D2885" s="10"/>
      <c r="E2885" s="10"/>
      <c r="F2885" s="10"/>
    </row>
    <row r="2886" spans="1:6" x14ac:dyDescent="0.25">
      <c r="A2886" s="10"/>
      <c r="B2886" s="10"/>
      <c r="C2886" s="9"/>
      <c r="D2886" s="10"/>
      <c r="E2886" s="10"/>
      <c r="F2886" s="10"/>
    </row>
    <row r="2887" spans="1:6" x14ac:dyDescent="0.25">
      <c r="A2887" s="10"/>
      <c r="B2887" s="10"/>
      <c r="C2887" s="9"/>
      <c r="D2887" s="10"/>
      <c r="E2887" s="10"/>
      <c r="F2887" s="10"/>
    </row>
    <row r="2888" spans="1:6" x14ac:dyDescent="0.25">
      <c r="A2888" s="10"/>
      <c r="B2888" s="10"/>
      <c r="C2888" s="9"/>
      <c r="D2888" s="10"/>
      <c r="E2888" s="10"/>
      <c r="F2888" s="10"/>
    </row>
    <row r="2889" spans="1:6" x14ac:dyDescent="0.25">
      <c r="A2889" s="10"/>
      <c r="B2889" s="10"/>
      <c r="C2889" s="9"/>
      <c r="D2889" s="10"/>
      <c r="E2889" s="10"/>
      <c r="F2889" s="10"/>
    </row>
    <row r="2890" spans="1:6" x14ac:dyDescent="0.25">
      <c r="A2890" s="10"/>
      <c r="B2890" s="10"/>
      <c r="C2890" s="9"/>
      <c r="D2890" s="10"/>
      <c r="E2890" s="10"/>
      <c r="F2890" s="10"/>
    </row>
    <row r="2891" spans="1:6" x14ac:dyDescent="0.25">
      <c r="A2891" s="10"/>
      <c r="B2891" s="10"/>
      <c r="C2891" s="9"/>
      <c r="D2891" s="10"/>
      <c r="E2891" s="10"/>
      <c r="F2891" s="10"/>
    </row>
    <row r="2892" spans="1:6" x14ac:dyDescent="0.25">
      <c r="A2892" s="10"/>
      <c r="B2892" s="10"/>
      <c r="C2892" s="9"/>
      <c r="D2892" s="10"/>
      <c r="E2892" s="10"/>
      <c r="F2892" s="10"/>
    </row>
    <row r="2893" spans="1:6" x14ac:dyDescent="0.25">
      <c r="A2893" s="10"/>
      <c r="B2893" s="10"/>
      <c r="C2893" s="9"/>
      <c r="D2893" s="10"/>
      <c r="E2893" s="10"/>
      <c r="F2893" s="10"/>
    </row>
    <row r="2894" spans="1:6" x14ac:dyDescent="0.25">
      <c r="A2894" s="10"/>
      <c r="B2894" s="10"/>
      <c r="C2894" s="9"/>
      <c r="D2894" s="10"/>
      <c r="E2894" s="10"/>
      <c r="F2894" s="10"/>
    </row>
    <row r="2895" spans="1:6" x14ac:dyDescent="0.25">
      <c r="A2895" s="10"/>
      <c r="B2895" s="10"/>
      <c r="C2895" s="9"/>
      <c r="D2895" s="10"/>
      <c r="E2895" s="10"/>
      <c r="F2895" s="10"/>
    </row>
    <row r="2896" spans="1:6" x14ac:dyDescent="0.25">
      <c r="A2896" s="10"/>
      <c r="B2896" s="10"/>
      <c r="C2896" s="9"/>
      <c r="D2896" s="10"/>
      <c r="E2896" s="10"/>
      <c r="F2896" s="10"/>
    </row>
    <row r="2897" spans="1:6" x14ac:dyDescent="0.25">
      <c r="A2897" s="10"/>
      <c r="B2897" s="10"/>
      <c r="C2897" s="9"/>
      <c r="D2897" s="10"/>
      <c r="E2897" s="10"/>
      <c r="F2897" s="10"/>
    </row>
    <row r="2898" spans="1:6" x14ac:dyDescent="0.25">
      <c r="A2898" s="10"/>
      <c r="B2898" s="10"/>
      <c r="C2898" s="9"/>
      <c r="D2898" s="10"/>
      <c r="E2898" s="10"/>
      <c r="F2898" s="10"/>
    </row>
    <row r="2899" spans="1:6" x14ac:dyDescent="0.25">
      <c r="A2899" s="10"/>
      <c r="B2899" s="10"/>
      <c r="C2899" s="9"/>
      <c r="D2899" s="10"/>
      <c r="E2899" s="10"/>
      <c r="F2899" s="10"/>
    </row>
    <row r="2900" spans="1:6" x14ac:dyDescent="0.25">
      <c r="A2900" s="10"/>
      <c r="B2900" s="10"/>
      <c r="C2900" s="9"/>
      <c r="D2900" s="10"/>
      <c r="E2900" s="10"/>
      <c r="F2900" s="10"/>
    </row>
    <row r="2901" spans="1:6" x14ac:dyDescent="0.25">
      <c r="A2901" s="10"/>
      <c r="B2901" s="10"/>
      <c r="C2901" s="9"/>
      <c r="D2901" s="10"/>
      <c r="E2901" s="10"/>
      <c r="F2901" s="10"/>
    </row>
    <row r="2902" spans="1:6" x14ac:dyDescent="0.25">
      <c r="A2902" s="10"/>
      <c r="B2902" s="10"/>
      <c r="C2902" s="9"/>
      <c r="D2902" s="10"/>
      <c r="E2902" s="10"/>
      <c r="F2902" s="10"/>
    </row>
    <row r="2903" spans="1:6" x14ac:dyDescent="0.25">
      <c r="A2903" s="10"/>
      <c r="B2903" s="10"/>
      <c r="C2903" s="9"/>
      <c r="D2903" s="10"/>
      <c r="E2903" s="10"/>
      <c r="F2903" s="10"/>
    </row>
    <row r="2904" spans="1:6" x14ac:dyDescent="0.25">
      <c r="A2904" s="10"/>
      <c r="B2904" s="10"/>
      <c r="C2904" s="9"/>
      <c r="D2904" s="10"/>
      <c r="E2904" s="10"/>
      <c r="F2904" s="10"/>
    </row>
    <row r="2905" spans="1:6" x14ac:dyDescent="0.25">
      <c r="A2905" s="10"/>
      <c r="B2905" s="10"/>
      <c r="C2905" s="9"/>
      <c r="D2905" s="10"/>
      <c r="E2905" s="10"/>
      <c r="F2905" s="10"/>
    </row>
    <row r="2906" spans="1:6" x14ac:dyDescent="0.25">
      <c r="A2906" s="10"/>
      <c r="B2906" s="10"/>
      <c r="C2906" s="9"/>
      <c r="D2906" s="10"/>
      <c r="E2906" s="10"/>
      <c r="F2906" s="10"/>
    </row>
    <row r="2907" spans="1:6" x14ac:dyDescent="0.25">
      <c r="A2907" s="10"/>
      <c r="B2907" s="10"/>
      <c r="C2907" s="9"/>
      <c r="D2907" s="10"/>
      <c r="E2907" s="10"/>
      <c r="F2907" s="10"/>
    </row>
    <row r="2908" spans="1:6" x14ac:dyDescent="0.25">
      <c r="A2908" s="10"/>
      <c r="B2908" s="10"/>
      <c r="C2908" s="9"/>
      <c r="D2908" s="10"/>
      <c r="E2908" s="10"/>
      <c r="F2908" s="10"/>
    </row>
    <row r="2909" spans="1:6" x14ac:dyDescent="0.25">
      <c r="A2909" s="10"/>
      <c r="B2909" s="10"/>
      <c r="C2909" s="9"/>
      <c r="D2909" s="10"/>
      <c r="E2909" s="10"/>
      <c r="F2909" s="10"/>
    </row>
    <row r="2910" spans="1:6" x14ac:dyDescent="0.25">
      <c r="A2910" s="10"/>
      <c r="B2910" s="10"/>
      <c r="C2910" s="9"/>
      <c r="D2910" s="10"/>
      <c r="E2910" s="10"/>
      <c r="F2910" s="10"/>
    </row>
    <row r="2911" spans="1:6" x14ac:dyDescent="0.25">
      <c r="A2911" s="10"/>
      <c r="B2911" s="10"/>
      <c r="C2911" s="9"/>
      <c r="D2911" s="10"/>
      <c r="E2911" s="10"/>
      <c r="F2911" s="10"/>
    </row>
    <row r="2912" spans="1:6" x14ac:dyDescent="0.25">
      <c r="A2912" s="10"/>
      <c r="B2912" s="10"/>
      <c r="C2912" s="9"/>
      <c r="D2912" s="10"/>
      <c r="E2912" s="10"/>
      <c r="F2912" s="10"/>
    </row>
    <row r="2913" spans="1:6" x14ac:dyDescent="0.25">
      <c r="A2913" s="10"/>
      <c r="B2913" s="10"/>
      <c r="C2913" s="9"/>
      <c r="D2913" s="10"/>
      <c r="E2913" s="10"/>
      <c r="F2913" s="10"/>
    </row>
    <row r="2914" spans="1:6" x14ac:dyDescent="0.25">
      <c r="A2914" s="10"/>
      <c r="B2914" s="10"/>
      <c r="C2914" s="9"/>
      <c r="D2914" s="10"/>
      <c r="E2914" s="10"/>
      <c r="F2914" s="10"/>
    </row>
    <row r="2915" spans="1:6" x14ac:dyDescent="0.25">
      <c r="A2915" s="10"/>
      <c r="B2915" s="10"/>
      <c r="C2915" s="9"/>
      <c r="D2915" s="10"/>
      <c r="E2915" s="10"/>
      <c r="F2915" s="10"/>
    </row>
    <row r="2916" spans="1:6" x14ac:dyDescent="0.25">
      <c r="A2916" s="10"/>
      <c r="B2916" s="10"/>
      <c r="C2916" s="9"/>
      <c r="D2916" s="10"/>
      <c r="E2916" s="10"/>
      <c r="F2916" s="10"/>
    </row>
    <row r="2917" spans="1:6" x14ac:dyDescent="0.25">
      <c r="A2917" s="10"/>
      <c r="B2917" s="10"/>
      <c r="C2917" s="9"/>
      <c r="D2917" s="10"/>
      <c r="E2917" s="10"/>
      <c r="F2917" s="10"/>
    </row>
    <row r="2918" spans="1:6" x14ac:dyDescent="0.25">
      <c r="A2918" s="10"/>
      <c r="B2918" s="10"/>
      <c r="C2918" s="9"/>
      <c r="D2918" s="10"/>
      <c r="E2918" s="10"/>
      <c r="F2918" s="10"/>
    </row>
    <row r="2919" spans="1:6" x14ac:dyDescent="0.25">
      <c r="A2919" s="10"/>
      <c r="B2919" s="10"/>
      <c r="C2919" s="9"/>
      <c r="D2919" s="10"/>
      <c r="E2919" s="10"/>
      <c r="F2919" s="10"/>
    </row>
    <row r="2920" spans="1:6" x14ac:dyDescent="0.25">
      <c r="A2920" s="10"/>
      <c r="B2920" s="10"/>
      <c r="C2920" s="9"/>
      <c r="D2920" s="10"/>
      <c r="E2920" s="10"/>
      <c r="F2920" s="10"/>
    </row>
    <row r="2921" spans="1:6" x14ac:dyDescent="0.25">
      <c r="A2921" s="10"/>
      <c r="B2921" s="10"/>
      <c r="C2921" s="9"/>
      <c r="D2921" s="10"/>
      <c r="E2921" s="10"/>
      <c r="F2921" s="10"/>
    </row>
    <row r="2922" spans="1:6" x14ac:dyDescent="0.25">
      <c r="A2922" s="10"/>
      <c r="B2922" s="10"/>
      <c r="C2922" s="9"/>
      <c r="D2922" s="10"/>
      <c r="E2922" s="10"/>
      <c r="F2922" s="10"/>
    </row>
    <row r="2923" spans="1:6" x14ac:dyDescent="0.25">
      <c r="A2923" s="10"/>
      <c r="B2923" s="10"/>
      <c r="C2923" s="9"/>
      <c r="D2923" s="10"/>
      <c r="E2923" s="10"/>
      <c r="F2923" s="10"/>
    </row>
    <row r="2924" spans="1:6" x14ac:dyDescent="0.25">
      <c r="A2924" s="10"/>
      <c r="B2924" s="10"/>
      <c r="C2924" s="9"/>
      <c r="D2924" s="10"/>
      <c r="E2924" s="10"/>
      <c r="F2924" s="10"/>
    </row>
    <row r="2925" spans="1:6" x14ac:dyDescent="0.25">
      <c r="A2925" s="10"/>
      <c r="B2925" s="10"/>
      <c r="C2925" s="9"/>
      <c r="D2925" s="10"/>
      <c r="E2925" s="10"/>
      <c r="F2925" s="10"/>
    </row>
    <row r="2926" spans="1:6" x14ac:dyDescent="0.25">
      <c r="A2926" s="10"/>
      <c r="B2926" s="10"/>
      <c r="C2926" s="9"/>
      <c r="D2926" s="10"/>
      <c r="E2926" s="10"/>
      <c r="F2926" s="10"/>
    </row>
    <row r="2927" spans="1:6" x14ac:dyDescent="0.25">
      <c r="A2927" s="10"/>
      <c r="B2927" s="10"/>
      <c r="C2927" s="9"/>
      <c r="D2927" s="10"/>
      <c r="E2927" s="10"/>
      <c r="F2927" s="10"/>
    </row>
    <row r="2928" spans="1:6" x14ac:dyDescent="0.25">
      <c r="A2928" s="10"/>
      <c r="B2928" s="10"/>
      <c r="C2928" s="9"/>
      <c r="D2928" s="10"/>
      <c r="E2928" s="10"/>
      <c r="F2928" s="10"/>
    </row>
    <row r="2929" spans="1:6" x14ac:dyDescent="0.25">
      <c r="A2929" s="10"/>
      <c r="B2929" s="10"/>
      <c r="C2929" s="9"/>
      <c r="D2929" s="10"/>
      <c r="E2929" s="10"/>
      <c r="F2929" s="10"/>
    </row>
    <row r="2930" spans="1:6" x14ac:dyDescent="0.25">
      <c r="A2930" s="10"/>
      <c r="B2930" s="10"/>
      <c r="C2930" s="9"/>
      <c r="D2930" s="10"/>
      <c r="E2930" s="10"/>
      <c r="F2930" s="10"/>
    </row>
    <row r="2931" spans="1:6" x14ac:dyDescent="0.25">
      <c r="A2931" s="10"/>
      <c r="B2931" s="10"/>
      <c r="C2931" s="9"/>
      <c r="D2931" s="10"/>
      <c r="E2931" s="10"/>
      <c r="F2931" s="10"/>
    </row>
    <row r="2932" spans="1:6" x14ac:dyDescent="0.25">
      <c r="A2932" s="10"/>
      <c r="B2932" s="10"/>
      <c r="C2932" s="9"/>
      <c r="D2932" s="10"/>
      <c r="E2932" s="10"/>
      <c r="F2932" s="10"/>
    </row>
    <row r="2933" spans="1:6" x14ac:dyDescent="0.25">
      <c r="A2933" s="10"/>
      <c r="B2933" s="10"/>
      <c r="C2933" s="9"/>
      <c r="D2933" s="10"/>
      <c r="E2933" s="10"/>
      <c r="F2933" s="10"/>
    </row>
    <row r="2934" spans="1:6" x14ac:dyDescent="0.25">
      <c r="A2934" s="10"/>
      <c r="B2934" s="10"/>
      <c r="C2934" s="9"/>
      <c r="D2934" s="10"/>
      <c r="E2934" s="10"/>
      <c r="F2934" s="10"/>
    </row>
    <row r="2935" spans="1:6" x14ac:dyDescent="0.25">
      <c r="A2935" s="10"/>
      <c r="B2935" s="10"/>
      <c r="C2935" s="9"/>
      <c r="D2935" s="10"/>
      <c r="E2935" s="10"/>
      <c r="F2935" s="10"/>
    </row>
    <row r="2936" spans="1:6" x14ac:dyDescent="0.25">
      <c r="A2936" s="10"/>
      <c r="B2936" s="10"/>
      <c r="C2936" s="9"/>
      <c r="D2936" s="10"/>
      <c r="E2936" s="10"/>
      <c r="F2936" s="10"/>
    </row>
    <row r="2937" spans="1:6" x14ac:dyDescent="0.25">
      <c r="A2937" s="10"/>
      <c r="B2937" s="10"/>
      <c r="C2937" s="9"/>
      <c r="D2937" s="10"/>
      <c r="E2937" s="10"/>
      <c r="F2937" s="10"/>
    </row>
    <row r="2938" spans="1:6" x14ac:dyDescent="0.25">
      <c r="A2938" s="10"/>
      <c r="B2938" s="10"/>
      <c r="C2938" s="9"/>
      <c r="D2938" s="10"/>
      <c r="E2938" s="10"/>
      <c r="F2938" s="10"/>
    </row>
    <row r="2939" spans="1:6" x14ac:dyDescent="0.25">
      <c r="A2939" s="10"/>
      <c r="B2939" s="10"/>
      <c r="C2939" s="9"/>
      <c r="D2939" s="10"/>
      <c r="E2939" s="10"/>
      <c r="F2939" s="10"/>
    </row>
    <row r="2940" spans="1:6" x14ac:dyDescent="0.25">
      <c r="A2940" s="10"/>
      <c r="B2940" s="10"/>
      <c r="C2940" s="9"/>
      <c r="D2940" s="10"/>
      <c r="E2940" s="10"/>
      <c r="F2940" s="10"/>
    </row>
    <row r="2941" spans="1:6" x14ac:dyDescent="0.25">
      <c r="A2941" s="10"/>
      <c r="B2941" s="10"/>
      <c r="C2941" s="9"/>
      <c r="D2941" s="10"/>
      <c r="E2941" s="10"/>
      <c r="F2941" s="10"/>
    </row>
    <row r="2942" spans="1:6" x14ac:dyDescent="0.25">
      <c r="A2942" s="10"/>
      <c r="B2942" s="10"/>
      <c r="C2942" s="9"/>
      <c r="D2942" s="10"/>
      <c r="E2942" s="10"/>
      <c r="F2942" s="10"/>
    </row>
    <row r="2943" spans="1:6" x14ac:dyDescent="0.25">
      <c r="A2943" s="10"/>
      <c r="B2943" s="10"/>
      <c r="C2943" s="9"/>
      <c r="D2943" s="10"/>
      <c r="E2943" s="10"/>
      <c r="F2943" s="10"/>
    </row>
    <row r="2944" spans="1:6" x14ac:dyDescent="0.25">
      <c r="A2944" s="10"/>
      <c r="B2944" s="10"/>
      <c r="C2944" s="9"/>
      <c r="D2944" s="10"/>
      <c r="E2944" s="10"/>
      <c r="F2944" s="10"/>
    </row>
    <row r="2945" spans="1:6" x14ac:dyDescent="0.25">
      <c r="A2945" s="10"/>
      <c r="B2945" s="10"/>
      <c r="C2945" s="9"/>
      <c r="D2945" s="10"/>
      <c r="E2945" s="10"/>
      <c r="F2945" s="10"/>
    </row>
    <row r="2946" spans="1:6" x14ac:dyDescent="0.25">
      <c r="A2946" s="10"/>
      <c r="B2946" s="10"/>
      <c r="C2946" s="9"/>
      <c r="D2946" s="10"/>
      <c r="E2946" s="10"/>
      <c r="F2946" s="10"/>
    </row>
    <row r="2947" spans="1:6" x14ac:dyDescent="0.25">
      <c r="A2947" s="10"/>
      <c r="B2947" s="10"/>
      <c r="C2947" s="9"/>
      <c r="D2947" s="10"/>
      <c r="E2947" s="10"/>
      <c r="F2947" s="10"/>
    </row>
    <row r="2948" spans="1:6" x14ac:dyDescent="0.25">
      <c r="A2948" s="10"/>
      <c r="B2948" s="10"/>
      <c r="C2948" s="9"/>
      <c r="D2948" s="10"/>
      <c r="E2948" s="10"/>
      <c r="F2948" s="10"/>
    </row>
    <row r="2949" spans="1:6" x14ac:dyDescent="0.25">
      <c r="A2949" s="10"/>
      <c r="B2949" s="10"/>
      <c r="C2949" s="9"/>
      <c r="D2949" s="10"/>
      <c r="E2949" s="10"/>
      <c r="F2949" s="10"/>
    </row>
    <row r="2950" spans="1:6" x14ac:dyDescent="0.25">
      <c r="A2950" s="10"/>
      <c r="B2950" s="10"/>
      <c r="C2950" s="9"/>
      <c r="D2950" s="10"/>
      <c r="E2950" s="10"/>
      <c r="F2950" s="10"/>
    </row>
    <row r="2951" spans="1:6" x14ac:dyDescent="0.25">
      <c r="A2951" s="10"/>
      <c r="B2951" s="10"/>
      <c r="C2951" s="9"/>
      <c r="D2951" s="10"/>
      <c r="E2951" s="10"/>
      <c r="F2951" s="10"/>
    </row>
    <row r="2952" spans="1:6" x14ac:dyDescent="0.25">
      <c r="A2952" s="10"/>
      <c r="B2952" s="10"/>
      <c r="C2952" s="9"/>
      <c r="D2952" s="10"/>
      <c r="E2952" s="10"/>
      <c r="F2952" s="10"/>
    </row>
    <row r="2953" spans="1:6" x14ac:dyDescent="0.25">
      <c r="A2953" s="10"/>
      <c r="B2953" s="10"/>
      <c r="C2953" s="9"/>
      <c r="D2953" s="10"/>
      <c r="E2953" s="10"/>
      <c r="F2953" s="10"/>
    </row>
    <row r="2954" spans="1:6" x14ac:dyDescent="0.25">
      <c r="A2954" s="10"/>
      <c r="B2954" s="10"/>
      <c r="C2954" s="9"/>
      <c r="D2954" s="10"/>
      <c r="E2954" s="10"/>
      <c r="F2954" s="10"/>
    </row>
    <row r="2955" spans="1:6" x14ac:dyDescent="0.25">
      <c r="A2955" s="10"/>
      <c r="B2955" s="10"/>
      <c r="C2955" s="9"/>
      <c r="D2955" s="10"/>
      <c r="E2955" s="10"/>
      <c r="F2955" s="10"/>
    </row>
    <row r="2956" spans="1:6" x14ac:dyDescent="0.25">
      <c r="A2956" s="10"/>
      <c r="B2956" s="10"/>
      <c r="C2956" s="9"/>
      <c r="D2956" s="10"/>
      <c r="E2956" s="10"/>
      <c r="F2956" s="10"/>
    </row>
    <row r="2957" spans="1:6" x14ac:dyDescent="0.25">
      <c r="A2957" s="10"/>
      <c r="B2957" s="10"/>
      <c r="C2957" s="9"/>
      <c r="D2957" s="10"/>
      <c r="E2957" s="10"/>
      <c r="F2957" s="10"/>
    </row>
    <row r="2958" spans="1:6" x14ac:dyDescent="0.25">
      <c r="A2958" s="10"/>
      <c r="B2958" s="10"/>
      <c r="C2958" s="9"/>
      <c r="D2958" s="10"/>
      <c r="E2958" s="10"/>
      <c r="F2958" s="10"/>
    </row>
    <row r="2959" spans="1:6" x14ac:dyDescent="0.25">
      <c r="A2959" s="10"/>
      <c r="B2959" s="10"/>
      <c r="C2959" s="9"/>
      <c r="D2959" s="10"/>
      <c r="E2959" s="10"/>
      <c r="F2959" s="10"/>
    </row>
    <row r="2960" spans="1:6" x14ac:dyDescent="0.25">
      <c r="A2960" s="10"/>
      <c r="B2960" s="10"/>
      <c r="C2960" s="9"/>
      <c r="D2960" s="10"/>
      <c r="E2960" s="10"/>
      <c r="F2960" s="10"/>
    </row>
    <row r="2961" spans="1:6" x14ac:dyDescent="0.25">
      <c r="A2961" s="10"/>
      <c r="B2961" s="10"/>
      <c r="C2961" s="9"/>
      <c r="D2961" s="10"/>
      <c r="E2961" s="10"/>
      <c r="F2961" s="10"/>
    </row>
    <row r="2962" spans="1:6" x14ac:dyDescent="0.25">
      <c r="A2962" s="10"/>
      <c r="B2962" s="10"/>
      <c r="C2962" s="9"/>
      <c r="D2962" s="10"/>
      <c r="E2962" s="10"/>
      <c r="F2962" s="10"/>
    </row>
    <row r="2963" spans="1:6" x14ac:dyDescent="0.25">
      <c r="A2963" s="10"/>
      <c r="B2963" s="10"/>
      <c r="C2963" s="9"/>
      <c r="D2963" s="10"/>
      <c r="E2963" s="10"/>
      <c r="F2963" s="10"/>
    </row>
    <row r="2964" spans="1:6" x14ac:dyDescent="0.25">
      <c r="A2964" s="10"/>
      <c r="B2964" s="10"/>
      <c r="C2964" s="9"/>
      <c r="D2964" s="10"/>
      <c r="E2964" s="10"/>
      <c r="F2964" s="10"/>
    </row>
    <row r="2965" spans="1:6" x14ac:dyDescent="0.25">
      <c r="A2965" s="10"/>
      <c r="B2965" s="10"/>
      <c r="C2965" s="9"/>
      <c r="D2965" s="10"/>
      <c r="E2965" s="10"/>
      <c r="F2965" s="10"/>
    </row>
    <row r="2966" spans="1:6" x14ac:dyDescent="0.25">
      <c r="A2966" s="10"/>
      <c r="B2966" s="10"/>
      <c r="C2966" s="9"/>
      <c r="D2966" s="10"/>
      <c r="E2966" s="10"/>
      <c r="F2966" s="10"/>
    </row>
    <row r="2967" spans="1:6" x14ac:dyDescent="0.25">
      <c r="A2967" s="10"/>
      <c r="B2967" s="10"/>
      <c r="C2967" s="9"/>
      <c r="D2967" s="10"/>
      <c r="E2967" s="10"/>
      <c r="F2967" s="10"/>
    </row>
    <row r="2968" spans="1:6" x14ac:dyDescent="0.25">
      <c r="A2968" s="10"/>
      <c r="B2968" s="10"/>
      <c r="C2968" s="9"/>
      <c r="D2968" s="10"/>
      <c r="E2968" s="10"/>
      <c r="F2968" s="10"/>
    </row>
    <row r="2969" spans="1:6" x14ac:dyDescent="0.25">
      <c r="A2969" s="10"/>
      <c r="B2969" s="10"/>
      <c r="C2969" s="9"/>
      <c r="D2969" s="10"/>
      <c r="E2969" s="10"/>
      <c r="F2969" s="10"/>
    </row>
    <row r="2970" spans="1:6" x14ac:dyDescent="0.25">
      <c r="A2970" s="10"/>
      <c r="B2970" s="10"/>
      <c r="C2970" s="9"/>
      <c r="D2970" s="10"/>
      <c r="E2970" s="10"/>
      <c r="F2970" s="10"/>
    </row>
    <row r="2971" spans="1:6" x14ac:dyDescent="0.25">
      <c r="A2971" s="10"/>
      <c r="B2971" s="10"/>
      <c r="C2971" s="9"/>
      <c r="D2971" s="10"/>
      <c r="E2971" s="10"/>
      <c r="F2971" s="10"/>
    </row>
    <row r="2972" spans="1:6" x14ac:dyDescent="0.25">
      <c r="A2972" s="10"/>
      <c r="B2972" s="10"/>
      <c r="C2972" s="9"/>
      <c r="D2972" s="10"/>
      <c r="E2972" s="10"/>
      <c r="F2972" s="10"/>
    </row>
    <row r="2973" spans="1:6" x14ac:dyDescent="0.25">
      <c r="A2973" s="10"/>
      <c r="B2973" s="10"/>
      <c r="C2973" s="9"/>
      <c r="D2973" s="10"/>
      <c r="E2973" s="10"/>
      <c r="F2973" s="10"/>
    </row>
    <row r="2974" spans="1:6" x14ac:dyDescent="0.25">
      <c r="A2974" s="10"/>
      <c r="B2974" s="10"/>
      <c r="C2974" s="9"/>
      <c r="D2974" s="10"/>
      <c r="E2974" s="10"/>
      <c r="F2974" s="10"/>
    </row>
    <row r="2975" spans="1:6" x14ac:dyDescent="0.25">
      <c r="A2975" s="10"/>
      <c r="B2975" s="10"/>
      <c r="C2975" s="9"/>
      <c r="D2975" s="10"/>
      <c r="E2975" s="10"/>
      <c r="F2975" s="10"/>
    </row>
    <row r="2976" spans="1:6" x14ac:dyDescent="0.25">
      <c r="A2976" s="10"/>
      <c r="B2976" s="10"/>
      <c r="C2976" s="9"/>
      <c r="D2976" s="10"/>
      <c r="E2976" s="10"/>
      <c r="F2976" s="10"/>
    </row>
    <row r="2977" spans="1:6" x14ac:dyDescent="0.25">
      <c r="A2977" s="10"/>
      <c r="B2977" s="10"/>
      <c r="C2977" s="9"/>
      <c r="D2977" s="10"/>
      <c r="E2977" s="10"/>
      <c r="F2977" s="10"/>
    </row>
    <row r="2978" spans="1:6" x14ac:dyDescent="0.25">
      <c r="A2978" s="10"/>
      <c r="B2978" s="10"/>
      <c r="C2978" s="9"/>
      <c r="D2978" s="10"/>
      <c r="E2978" s="10"/>
      <c r="F2978" s="10"/>
    </row>
    <row r="2979" spans="1:6" x14ac:dyDescent="0.25">
      <c r="A2979" s="10"/>
      <c r="B2979" s="10"/>
      <c r="C2979" s="9"/>
      <c r="D2979" s="10"/>
      <c r="E2979" s="10"/>
      <c r="F2979" s="10"/>
    </row>
    <row r="2980" spans="1:6" x14ac:dyDescent="0.25">
      <c r="A2980" s="10"/>
      <c r="B2980" s="10"/>
      <c r="C2980" s="9"/>
      <c r="D2980" s="10"/>
      <c r="E2980" s="10"/>
      <c r="F2980" s="10"/>
    </row>
    <row r="2981" spans="1:6" x14ac:dyDescent="0.25">
      <c r="A2981" s="10"/>
      <c r="B2981" s="10"/>
      <c r="C2981" s="9"/>
      <c r="D2981" s="10"/>
      <c r="E2981" s="10"/>
      <c r="F2981" s="10"/>
    </row>
    <row r="2982" spans="1:6" x14ac:dyDescent="0.25">
      <c r="A2982" s="10"/>
      <c r="B2982" s="10"/>
      <c r="C2982" s="9"/>
      <c r="D2982" s="10"/>
      <c r="E2982" s="10"/>
      <c r="F2982" s="10"/>
    </row>
    <row r="2983" spans="1:6" x14ac:dyDescent="0.25">
      <c r="A2983" s="10"/>
      <c r="B2983" s="10"/>
      <c r="C2983" s="9"/>
      <c r="D2983" s="10"/>
      <c r="E2983" s="10"/>
      <c r="F2983" s="10"/>
    </row>
    <row r="2984" spans="1:6" x14ac:dyDescent="0.25">
      <c r="A2984" s="10"/>
      <c r="B2984" s="10"/>
      <c r="C2984" s="9"/>
      <c r="D2984" s="10"/>
      <c r="E2984" s="10"/>
      <c r="F2984" s="10"/>
    </row>
    <row r="2985" spans="1:6" x14ac:dyDescent="0.25">
      <c r="A2985" s="10"/>
      <c r="B2985" s="10"/>
      <c r="C2985" s="9"/>
      <c r="D2985" s="10"/>
      <c r="E2985" s="10"/>
      <c r="F2985" s="10"/>
    </row>
    <row r="2986" spans="1:6" x14ac:dyDescent="0.25">
      <c r="A2986" s="10"/>
      <c r="B2986" s="10"/>
      <c r="C2986" s="9"/>
      <c r="D2986" s="10"/>
      <c r="E2986" s="10"/>
      <c r="F2986" s="10"/>
    </row>
    <row r="2987" spans="1:6" x14ac:dyDescent="0.25">
      <c r="A2987" s="10"/>
      <c r="B2987" s="10"/>
      <c r="C2987" s="9"/>
      <c r="D2987" s="10"/>
      <c r="E2987" s="10"/>
      <c r="F2987" s="10"/>
    </row>
    <row r="2988" spans="1:6" x14ac:dyDescent="0.25">
      <c r="A2988" s="10"/>
      <c r="B2988" s="10"/>
      <c r="C2988" s="9"/>
      <c r="D2988" s="10"/>
      <c r="E2988" s="10"/>
      <c r="F2988" s="10"/>
    </row>
    <row r="2989" spans="1:6" x14ac:dyDescent="0.25">
      <c r="A2989" s="10"/>
      <c r="B2989" s="10"/>
      <c r="C2989" s="9"/>
      <c r="D2989" s="10"/>
      <c r="E2989" s="10"/>
      <c r="F2989" s="10"/>
    </row>
    <row r="2990" spans="1:6" x14ac:dyDescent="0.25">
      <c r="A2990" s="10"/>
      <c r="B2990" s="10"/>
      <c r="C2990" s="9"/>
      <c r="D2990" s="10"/>
      <c r="E2990" s="10"/>
      <c r="F2990" s="10"/>
    </row>
    <row r="2991" spans="1:6" x14ac:dyDescent="0.25">
      <c r="A2991" s="10"/>
      <c r="B2991" s="10"/>
      <c r="C2991" s="9"/>
      <c r="D2991" s="10"/>
      <c r="E2991" s="10"/>
      <c r="F2991" s="10"/>
    </row>
    <row r="2992" spans="1:6" x14ac:dyDescent="0.25">
      <c r="A2992" s="10"/>
      <c r="B2992" s="10"/>
      <c r="C2992" s="9"/>
      <c r="D2992" s="10"/>
      <c r="E2992" s="10"/>
      <c r="F2992" s="10"/>
    </row>
    <row r="2993" spans="1:6" x14ac:dyDescent="0.25">
      <c r="A2993" s="10"/>
      <c r="B2993" s="10"/>
      <c r="C2993" s="9"/>
      <c r="D2993" s="10"/>
      <c r="E2993" s="10"/>
      <c r="F2993" s="10"/>
    </row>
    <row r="2994" spans="1:6" x14ac:dyDescent="0.25">
      <c r="A2994" s="10"/>
      <c r="B2994" s="10"/>
      <c r="C2994" s="9"/>
      <c r="D2994" s="10"/>
      <c r="E2994" s="10"/>
      <c r="F2994" s="10"/>
    </row>
    <row r="2995" spans="1:6" x14ac:dyDescent="0.25">
      <c r="A2995" s="10"/>
      <c r="B2995" s="10"/>
      <c r="C2995" s="9"/>
      <c r="D2995" s="10"/>
      <c r="E2995" s="10"/>
      <c r="F2995" s="10"/>
    </row>
    <row r="2996" spans="1:6" x14ac:dyDescent="0.25">
      <c r="A2996" s="10"/>
      <c r="B2996" s="10"/>
      <c r="C2996" s="9"/>
      <c r="D2996" s="10"/>
      <c r="E2996" s="10"/>
      <c r="F2996" s="10"/>
    </row>
    <row r="2997" spans="1:6" x14ac:dyDescent="0.25">
      <c r="A2997" s="10"/>
      <c r="B2997" s="10"/>
      <c r="C2997" s="9"/>
      <c r="D2997" s="10"/>
      <c r="E2997" s="10"/>
      <c r="F2997" s="10"/>
    </row>
    <row r="2998" spans="1:6" x14ac:dyDescent="0.25">
      <c r="A2998" s="10"/>
      <c r="B2998" s="10"/>
      <c r="C2998" s="9"/>
      <c r="D2998" s="10"/>
      <c r="E2998" s="10"/>
      <c r="F2998" s="10"/>
    </row>
    <row r="2999" spans="1:6" x14ac:dyDescent="0.25">
      <c r="A2999" s="10"/>
      <c r="B2999" s="10"/>
      <c r="C2999" s="9"/>
      <c r="D2999" s="10"/>
      <c r="E2999" s="10"/>
      <c r="F2999" s="10"/>
    </row>
    <row r="3000" spans="1:6" x14ac:dyDescent="0.25">
      <c r="A3000" s="10"/>
      <c r="B3000" s="10"/>
      <c r="C3000" s="9"/>
      <c r="D3000" s="10"/>
      <c r="E3000" s="10"/>
      <c r="F3000" s="10"/>
    </row>
    <row r="3001" spans="1:6" x14ac:dyDescent="0.25">
      <c r="A3001" s="10"/>
      <c r="B3001" s="10"/>
      <c r="C3001" s="9"/>
      <c r="D3001" s="10"/>
      <c r="E3001" s="10"/>
      <c r="F3001" s="10"/>
    </row>
    <row r="3002" spans="1:6" x14ac:dyDescent="0.25">
      <c r="A3002" s="10"/>
      <c r="B3002" s="10"/>
      <c r="C3002" s="9"/>
      <c r="D3002" s="10"/>
      <c r="E3002" s="10"/>
      <c r="F3002" s="10"/>
    </row>
    <row r="3003" spans="1:6" x14ac:dyDescent="0.25">
      <c r="A3003" s="10"/>
      <c r="B3003" s="10"/>
      <c r="C3003" s="9"/>
      <c r="D3003" s="10"/>
      <c r="E3003" s="10"/>
      <c r="F3003" s="10"/>
    </row>
    <row r="3004" spans="1:6" x14ac:dyDescent="0.25">
      <c r="A3004" s="10"/>
      <c r="B3004" s="10"/>
      <c r="C3004" s="9"/>
      <c r="D3004" s="10"/>
      <c r="E3004" s="10"/>
      <c r="F3004" s="10"/>
    </row>
    <row r="3005" spans="1:6" x14ac:dyDescent="0.25">
      <c r="A3005" s="10"/>
      <c r="B3005" s="10"/>
      <c r="C3005" s="9"/>
      <c r="D3005" s="10"/>
      <c r="E3005" s="10"/>
      <c r="F3005" s="10"/>
    </row>
    <row r="3006" spans="1:6" x14ac:dyDescent="0.25">
      <c r="A3006" s="10"/>
      <c r="B3006" s="10"/>
      <c r="C3006" s="9"/>
      <c r="D3006" s="10"/>
      <c r="E3006" s="10"/>
      <c r="F3006" s="10"/>
    </row>
    <row r="3007" spans="1:6" x14ac:dyDescent="0.25">
      <c r="A3007" s="10"/>
      <c r="B3007" s="10"/>
      <c r="C3007" s="9"/>
      <c r="D3007" s="10"/>
      <c r="E3007" s="10"/>
      <c r="F3007" s="10"/>
    </row>
    <row r="3008" spans="1:6" x14ac:dyDescent="0.25">
      <c r="A3008" s="10"/>
      <c r="B3008" s="10"/>
      <c r="C3008" s="9"/>
      <c r="D3008" s="10"/>
      <c r="E3008" s="10"/>
      <c r="F3008" s="10"/>
    </row>
    <row r="3009" spans="1:6" x14ac:dyDescent="0.25">
      <c r="A3009" s="10"/>
      <c r="B3009" s="10"/>
      <c r="C3009" s="9"/>
      <c r="D3009" s="10"/>
      <c r="E3009" s="10"/>
      <c r="F3009" s="10"/>
    </row>
    <row r="3010" spans="1:6" x14ac:dyDescent="0.25">
      <c r="A3010" s="10"/>
      <c r="B3010" s="10"/>
      <c r="C3010" s="9"/>
      <c r="D3010" s="10"/>
      <c r="E3010" s="10"/>
      <c r="F3010" s="10"/>
    </row>
    <row r="3011" spans="1:6" x14ac:dyDescent="0.25">
      <c r="A3011" s="10"/>
      <c r="B3011" s="10"/>
      <c r="C3011" s="9"/>
      <c r="D3011" s="10"/>
      <c r="E3011" s="10"/>
      <c r="F3011" s="10"/>
    </row>
    <row r="3012" spans="1:6" x14ac:dyDescent="0.25">
      <c r="A3012" s="10"/>
      <c r="B3012" s="10"/>
      <c r="C3012" s="9"/>
      <c r="D3012" s="10"/>
      <c r="E3012" s="10"/>
      <c r="F3012" s="10"/>
    </row>
    <row r="3013" spans="1:6" x14ac:dyDescent="0.25">
      <c r="A3013" s="10"/>
      <c r="B3013" s="10"/>
      <c r="C3013" s="9"/>
      <c r="D3013" s="10"/>
      <c r="E3013" s="10"/>
      <c r="F3013" s="10"/>
    </row>
    <row r="3014" spans="1:6" x14ac:dyDescent="0.25">
      <c r="A3014" s="10"/>
      <c r="B3014" s="10"/>
      <c r="C3014" s="9"/>
      <c r="D3014" s="10"/>
      <c r="E3014" s="10"/>
      <c r="F3014" s="10"/>
    </row>
    <row r="3015" spans="1:6" x14ac:dyDescent="0.25">
      <c r="A3015" s="10"/>
      <c r="B3015" s="10"/>
      <c r="C3015" s="9"/>
      <c r="D3015" s="10"/>
      <c r="E3015" s="10"/>
      <c r="F3015" s="10"/>
    </row>
    <row r="3016" spans="1:6" x14ac:dyDescent="0.25">
      <c r="A3016" s="10"/>
      <c r="B3016" s="10"/>
      <c r="C3016" s="9"/>
      <c r="D3016" s="10"/>
      <c r="E3016" s="10"/>
      <c r="F3016" s="10"/>
    </row>
    <row r="3017" spans="1:6" x14ac:dyDescent="0.25">
      <c r="A3017" s="10"/>
      <c r="B3017" s="10"/>
      <c r="C3017" s="9"/>
      <c r="D3017" s="10"/>
      <c r="E3017" s="10"/>
      <c r="F3017" s="10"/>
    </row>
    <row r="3018" spans="1:6" x14ac:dyDescent="0.25">
      <c r="A3018" s="10"/>
      <c r="B3018" s="10"/>
      <c r="C3018" s="9"/>
      <c r="D3018" s="10"/>
      <c r="E3018" s="10"/>
      <c r="F3018" s="10"/>
    </row>
    <row r="3019" spans="1:6" x14ac:dyDescent="0.25">
      <c r="A3019" s="10"/>
      <c r="B3019" s="10"/>
      <c r="C3019" s="9"/>
      <c r="D3019" s="10"/>
      <c r="E3019" s="10"/>
      <c r="F3019" s="10"/>
    </row>
    <row r="3020" spans="1:6" x14ac:dyDescent="0.25">
      <c r="A3020" s="10"/>
      <c r="B3020" s="10"/>
      <c r="C3020" s="9"/>
      <c r="D3020" s="10"/>
      <c r="E3020" s="10"/>
      <c r="F3020" s="10"/>
    </row>
    <row r="3021" spans="1:6" x14ac:dyDescent="0.25">
      <c r="A3021" s="10"/>
      <c r="B3021" s="10"/>
      <c r="C3021" s="9"/>
      <c r="D3021" s="10"/>
      <c r="E3021" s="10"/>
      <c r="F3021" s="10"/>
    </row>
    <row r="3022" spans="1:6" x14ac:dyDescent="0.25">
      <c r="A3022" s="10"/>
      <c r="B3022" s="10"/>
      <c r="C3022" s="9"/>
      <c r="D3022" s="10"/>
      <c r="E3022" s="10"/>
      <c r="F3022" s="10"/>
    </row>
    <row r="3023" spans="1:6" x14ac:dyDescent="0.25">
      <c r="A3023" s="10"/>
      <c r="B3023" s="10"/>
      <c r="C3023" s="9"/>
      <c r="D3023" s="10"/>
      <c r="E3023" s="10"/>
      <c r="F3023" s="10"/>
    </row>
    <row r="3024" spans="1:6" x14ac:dyDescent="0.25">
      <c r="A3024" s="10"/>
      <c r="B3024" s="10"/>
      <c r="C3024" s="9"/>
      <c r="D3024" s="10"/>
      <c r="E3024" s="10"/>
      <c r="F3024" s="10"/>
    </row>
    <row r="3025" spans="1:6" x14ac:dyDescent="0.25">
      <c r="A3025" s="10"/>
      <c r="B3025" s="10"/>
      <c r="C3025" s="9"/>
      <c r="D3025" s="10"/>
      <c r="E3025" s="10"/>
      <c r="F3025" s="10"/>
    </row>
    <row r="3026" spans="1:6" x14ac:dyDescent="0.25">
      <c r="A3026" s="10"/>
      <c r="B3026" s="10"/>
      <c r="C3026" s="9"/>
      <c r="D3026" s="10"/>
      <c r="E3026" s="10"/>
      <c r="F3026" s="10"/>
    </row>
    <row r="3027" spans="1:6" x14ac:dyDescent="0.25">
      <c r="A3027" s="10"/>
      <c r="B3027" s="10"/>
      <c r="C3027" s="9"/>
      <c r="D3027" s="10"/>
      <c r="E3027" s="10"/>
      <c r="F3027" s="10"/>
    </row>
    <row r="3028" spans="1:6" x14ac:dyDescent="0.25">
      <c r="A3028" s="10"/>
      <c r="B3028" s="10"/>
      <c r="C3028" s="9"/>
      <c r="D3028" s="10"/>
      <c r="E3028" s="10"/>
      <c r="F3028" s="10"/>
    </row>
    <row r="3029" spans="1:6" x14ac:dyDescent="0.25">
      <c r="A3029" s="10"/>
      <c r="B3029" s="10"/>
      <c r="C3029" s="9"/>
      <c r="D3029" s="10"/>
      <c r="E3029" s="10"/>
      <c r="F3029" s="10"/>
    </row>
    <row r="3030" spans="1:6" x14ac:dyDescent="0.25">
      <c r="A3030" s="10"/>
      <c r="B3030" s="10"/>
      <c r="C3030" s="9"/>
      <c r="D3030" s="10"/>
      <c r="E3030" s="10"/>
      <c r="F3030" s="10"/>
    </row>
    <row r="3031" spans="1:6" x14ac:dyDescent="0.25">
      <c r="A3031" s="10"/>
      <c r="B3031" s="10"/>
      <c r="C3031" s="9"/>
      <c r="D3031" s="10"/>
      <c r="E3031" s="10"/>
      <c r="F3031" s="10"/>
    </row>
    <row r="3032" spans="1:6" x14ac:dyDescent="0.25">
      <c r="A3032" s="10"/>
      <c r="B3032" s="10"/>
      <c r="C3032" s="9"/>
      <c r="D3032" s="10"/>
      <c r="E3032" s="10"/>
      <c r="F3032" s="10"/>
    </row>
    <row r="3033" spans="1:6" x14ac:dyDescent="0.25">
      <c r="A3033" s="10"/>
      <c r="B3033" s="10"/>
      <c r="C3033" s="9"/>
      <c r="D3033" s="10"/>
      <c r="E3033" s="10"/>
      <c r="F3033" s="10"/>
    </row>
  </sheetData>
  <sheetProtection password="CC36" sheet="1" objects="1" scenarios="1"/>
  <dataConsolidate/>
  <dataValidations count="3">
    <dataValidation type="list" allowBlank="1" showInputMessage="1" showErrorMessage="1" sqref="G766:G776 G806:G816 G846:G856 G886:G896 G926:G936 G966:G976 G1006:G1016 G1046:G1056 G1086:G1096 G1126:G1136 G1166:G1176 G1206:G1216 G1246:G1256 G1286:G1296 G1326:G1336 G1366:G1376 G1406:G1416 G1446:G1456 G1486:G1496 G1526:G1536 G1566:G1576 G1606:G1616 G1646:G1656 G1686:G1696 G1726:G1736 G1766:G1776 G1806:G1816 G1846:G1856 G1886:G1896 G1926:G1936 G1966:G1976 G2006:G2016 G2046:G2056 G2086:G2096 G2126:G2136 G2166:G2176 G2206:G2216 G2246:G2256 G2286:G2296 G2326:G2336 G2366:G2376 G2406:G2416 G2446:G2456 G2486:G2496 G2526:G2536 G2566:G2576 G2606:G2616 G2646:G2656 G2686:G2696 G2726:G2736 G2766:G2776 G2806:G2816 G6:G16 G46:G56 G86:G96 G126:G136 G166:G176 G206:G216 G246:G256 G286:G296 G326:G336 G366:G376 G406:G416 G446:G456 G486:G496 G526:G536 G566:G576 G606:G616 G646:G656 G686:G696 G726:G736 G2846:G2856">
      <formula1>$H$1:$H$7</formula1>
    </dataValidation>
    <dataValidation type="decimal" allowBlank="1" showInputMessage="1" showErrorMessage="1" error="Bitte geben Sie einen positiven Zahlen-Wert ein. 1 VBÄ entspricht 1680 Stunden. Buchstaben und Sonderzeichen sind bei der Angabe des Zeitaufwands nicht zulässig." sqref="F2047:F2056 F2087:F2096 F2127:F2136 F2167:F2176 F2207:F2216 F2247:F2256 F2287:F2296 F2327:F2336 F2367:F2376 F2407:F2416 F2447:F2456 F2487:F2496 F2527:F2536 F2567:F2576 F2607:F2616 F2647:F2656 F2687:F2696 F2727:F2736 F2767:F2776 F2807:F2816 F7:F16 F47:F56 F87:F96 F127:F136 F167:F176 F207:F216 F247:F256 F287:F296 F327:F336 F367:F376 F407:F416 F447:F456 F487:F496 F527:F536 F567:F576 F607:F616 F647:F656 F687:F696 F727:F736 F767:F776 F807:F816 F847:F856 F887:F896 F927:F936 F967:F976 F1007:F1016 F1047:F1056 F1087:F1096 F1127:F1136 F1167:F1176 F1207:F1216 F1247:F1256 F1287:F1296 F1327:F1336 F1367:F1376 F1407:F1416 F1447:F1456 F1487:F1496 F1527:F1536 F1567:F1576 F1607:F1616 F1647:F1656 F1687:F1696 F1727:F1736 F1767:F1776 F1807:F1816 F1847:F1856 F1887:F1896 F1927:F1936 F1967:F1976 F2007:F2016 F2847:F2856">
      <formula1>0</formula1>
      <formula2>10000000</formula2>
    </dataValidation>
    <dataValidation type="decimal" allowBlank="1" showInputMessage="1" showErrorMessage="1" error="Bitte geben Sie einen positiven, ganzen Zahlen-Wert ein. Buchstaben und Sonderzeichen sind nicht zulässig." sqref="F2059:F2060 F2099:F2100 F2139:F2140 F2179:F2180 F2219:F2220 F2259:F2260 F2299:F2300 F2339:F2340 F2379:F2380 F2419:F2420 F2459:F2460 F2499:F2500 F2539:F2540 F2579:F2580 F2619:F2620 F2659:F2660 F2699:F2700 F2739:F2740 F2779:F2780 F2819:F2820 F19:F20 F59:F60 F99:F100 F139:F140 F179:F180 F219:F220 F259:F260 F299:F300 F339:F340 F379:F380 F419:F420 F459:F460 F499:F500 F539:F540 F579:F580 F619:F620 F659:F660 F699:F700 F739:F740 F779:F780 F819:F820 F859:F860 F899:F900 F939:F940 F979:F980 F1019:F1020 F1059:F1060 F1099:F1100 F1139:F1140 F1179:F1180 F1219:F1220 F1259:F1260 F1299:F1300 F1339:F1340 F1379:F1380 F1419:F1420 F1459:F1460 F1499:F1500 F1539:F1540 F1579:F1580 F1619:F1620 F1659:F1660 F1699:F1700 F1739:F1740 F1779:F1780 F1819:F1820 F1859:F1860 F1899:F1900 F1939:F1940 F1979:F1980 F2019:F2020 F2859:F2860">
      <formula1>0</formula1>
      <formula2>10000000</formula2>
    </dataValidation>
  </dataValidations>
  <hyperlinks>
    <hyperlink ref="G1" location="Übersicht!A1" display="zur Übersicht"/>
    <hyperlink ref="G3" location="Übersicht!A1" display="zur Übersicht"/>
    <hyperlink ref="G43" location="Übersicht!A1" display="zur Übersicht"/>
    <hyperlink ref="G83" location="Übersicht!A1" display="zur Übersicht"/>
    <hyperlink ref="G123" location="Übersicht!A1" display="zur Übersicht"/>
    <hyperlink ref="G163" location="Übersicht!A1" display="zur Übersicht"/>
    <hyperlink ref="G203" location="Übersicht!A1" display="zur Übersicht"/>
    <hyperlink ref="G243" location="Übersicht!A1" display="zur Übersicht"/>
    <hyperlink ref="G283" location="Übersicht!A1" display="zur Übersicht"/>
    <hyperlink ref="G323" location="Übersicht!A1" display="zur Übersicht"/>
    <hyperlink ref="G363" location="Übersicht!A1" display="zur Übersicht"/>
    <hyperlink ref="G403" location="Übersicht!A1" display="zur Übersicht"/>
    <hyperlink ref="G443" location="Übersicht!A1" display="zur Übersicht"/>
    <hyperlink ref="G483" location="Übersicht!A1" display="zur Übersicht"/>
    <hyperlink ref="G523" location="Übersicht!A1" display="zur Übersicht"/>
    <hyperlink ref="G563" location="Übersicht!A1" display="zur Übersicht"/>
    <hyperlink ref="G603" location="Übersicht!A1" display="zur Übersicht"/>
    <hyperlink ref="G643" location="Übersicht!A1" display="zur Übersicht"/>
    <hyperlink ref="G683" location="Übersicht!A1" display="zur Übersicht"/>
    <hyperlink ref="G723" location="Übersicht!A1" display="zur Übersicht"/>
    <hyperlink ref="G763" location="Übersicht!A1" display="zur Übersicht"/>
    <hyperlink ref="G803" location="Übersicht!A1" display="zur Übersicht"/>
    <hyperlink ref="G843" location="Übersicht!A1" display="zur Übersicht"/>
    <hyperlink ref="G883" location="Übersicht!A1" display="zur Übersicht"/>
    <hyperlink ref="G923" location="Übersicht!A1" display="zur Übersicht"/>
    <hyperlink ref="G963" location="Übersicht!A1" display="zur Übersicht"/>
    <hyperlink ref="G1003" location="Übersicht!A1" display="zur Übersicht"/>
    <hyperlink ref="G1043" location="Übersicht!A1" display="zur Übersicht"/>
    <hyperlink ref="G1083" location="Übersicht!A1" display="zur Übersicht"/>
    <hyperlink ref="G1123" location="Übersicht!A1" display="zur Übersicht"/>
    <hyperlink ref="G1163" location="Übersicht!A1" display="zur Übersicht"/>
    <hyperlink ref="G1203" location="Übersicht!A1" display="zur Übersicht"/>
    <hyperlink ref="G1243" location="Übersicht!A1" display="zur Übersicht"/>
    <hyperlink ref="G1283" location="Übersicht!A1" display="zur Übersicht"/>
    <hyperlink ref="G1323" location="Übersicht!A1" display="zur Übersicht"/>
    <hyperlink ref="G1363" location="Übersicht!A1" display="zur Übersicht"/>
    <hyperlink ref="G1403" location="Übersicht!A1" display="zur Übersicht"/>
    <hyperlink ref="G1443" location="Übersicht!A1" display="zur Übersicht"/>
    <hyperlink ref="G1483" location="Übersicht!A1" display="zur Übersicht"/>
    <hyperlink ref="G1523" location="Übersicht!A1" display="zur Übersicht"/>
    <hyperlink ref="G1563" location="Übersicht!A1" display="zur Übersicht"/>
    <hyperlink ref="G1603" location="Übersicht!A1" display="zur Übersicht"/>
    <hyperlink ref="G1643" location="Übersicht!A1" display="zur Übersicht"/>
    <hyperlink ref="G1683" location="Übersicht!A1" display="zur Übersicht"/>
    <hyperlink ref="G1723" location="Übersicht!A1" display="zur Übersicht"/>
    <hyperlink ref="G1763" location="Übersicht!A1" display="zur Übersicht"/>
    <hyperlink ref="G1803" location="Übersicht!A1" display="zur Übersicht"/>
    <hyperlink ref="G1843" location="Übersicht!A1" display="zur Übersicht"/>
    <hyperlink ref="G1883" location="Übersicht!A1" display="zur Übersicht"/>
    <hyperlink ref="G1923" location="Übersicht!A1" display="zur Übersicht"/>
    <hyperlink ref="G1963" location="Übersicht!A1" display="zur Übersicht"/>
    <hyperlink ref="G2003" location="Übersicht!A1" display="zur Übersicht"/>
    <hyperlink ref="G2043" location="Übersicht!A1" display="zur Übersicht"/>
    <hyperlink ref="G2083" location="Übersicht!A1" display="zur Übersicht"/>
    <hyperlink ref="G2123" location="Übersicht!A1" display="zur Übersicht"/>
    <hyperlink ref="G2163" location="Übersicht!A1" display="zur Übersicht"/>
    <hyperlink ref="G2203" location="Übersicht!A1" display="zur Übersicht"/>
    <hyperlink ref="G2243" location="Übersicht!A1" display="zur Übersicht"/>
    <hyperlink ref="G2283" location="Übersicht!A1" display="zur Übersicht"/>
    <hyperlink ref="G2323" location="Übersicht!A1" display="zur Übersicht"/>
    <hyperlink ref="G2363" location="Übersicht!A1" display="zur Übersicht"/>
    <hyperlink ref="G2403" location="Übersicht!A1" display="zur Übersicht"/>
    <hyperlink ref="G2443" location="Übersicht!A1" display="zur Übersicht"/>
    <hyperlink ref="G2483" location="Übersicht!A1" display="zur Übersicht"/>
    <hyperlink ref="G2523" location="Übersicht!A1" display="zur Übersicht"/>
    <hyperlink ref="G2563" location="Übersicht!A1" display="zur Übersicht"/>
    <hyperlink ref="G2603" location="Übersicht!A1" display="zur Übersicht"/>
    <hyperlink ref="G2643" location="Übersicht!A1" display="zur Übersicht"/>
    <hyperlink ref="G2683" location="Übersicht!A1" display="zur Übersicht"/>
    <hyperlink ref="G2723" location="Übersicht!A1" display="zur Übersicht"/>
    <hyperlink ref="G2763" location="Übersicht!A1" display="zur Übersicht"/>
    <hyperlink ref="G2803" location="Übersicht!A1" display="zur Übersicht"/>
    <hyperlink ref="G2843" location="Übersicht!A1" display="zur Übersicht"/>
  </hyperlinks>
  <pageMargins left="0.70866141732283472" right="0.70866141732283472" top="0.78740157480314965" bottom="0.78740157480314965" header="0.31496062992125984" footer="0.31496062992125984"/>
  <pageSetup paperSize="9" scale="55" fitToHeight="0" orientation="portrait" r:id="rId1"/>
  <headerFooter>
    <oddHeader>&amp;C&amp;A&amp;R&amp;P</oddHeader>
    <oddFooter>&amp;LFragebogen  zur Evaluierung der Haushaltsrechtsreform</oddFooter>
  </headerFooter>
  <legacyDrawing r:id="rId2"/>
  <tableParts count="1">
    <tablePart r:id="rId3"/>
  </tableParts>
  <extLst>
    <ext xmlns:x14="http://schemas.microsoft.com/office/spreadsheetml/2009/9/main" uri="{CCE6A557-97BC-4b89-ADB6-D9C93CAAB3DF}">
      <x14:dataValidations xmlns:xm="http://schemas.microsoft.com/office/excel/2006/main" count="5">
        <x14:dataValidation type="list" allowBlank="1" showInputMessage="1" showErrorMessage="1">
          <x14:formula1>
            <xm:f>Listen!$I$2:$I$7</xm:f>
          </x14:formula1>
          <xm:sqref>A2:A2881</xm:sqref>
        </x14:dataValidation>
        <x14:dataValidation type="list" allowBlank="1" showInputMessage="1" showErrorMessage="1">
          <x14:formula1>
            <xm:f>Listen!$C$2:$C$6</xm:f>
          </x14:formula1>
          <xm:sqref>G1391:G1400 G1431:G1440 G1471:G1480 G1511:G1520 G1551:G1560 G1591:G1600 G1631:G1640 G1671:G1680 G1711:G1720 G1751:G1760 G1791:G1800 G1831:G1840 G1871:G1880 G1911:G1920 G1951:G1960 G1991:G2000 G2031:G2040 G2071:G2080 G2111:G2120 G2151:G2160 G2191:G2200 G2231:G2240 G2271:G2280 G2311:G2320 G2351:G2360 G2391:G2400 G2431:G2440 G2471:G2480 G2511:G2520 G2551:G2560 G2591:G2600 G2631:G2640 G2671:G2680 G2711:G2720 G2751:G2760 G2791:G2800 G2831:G2840 G31:G40 G71:G80 G111:G120 G151:G160 G191:G200 G231:G240 G271:G280 G311:G320 G351:G360 G391:G400 G431:G440 G471:G480 G511:G520 G551:G560 G591:G600 G631:G640 G671:G680 G711:G720 G751:G760 G791:G800 G831:G840 G871:G880 G911:G920 G951:G960 G991:G1000 G1031:G1040 G1071:G1080 G1111:G1120 G1151:G1160 G1191:G1200 G1231:G1240 G1271:G1280 G1311:G1320 G1351:G1360 G2871:G2880</xm:sqref>
        </x14:dataValidation>
        <x14:dataValidation type="list" allowBlank="1" showInputMessage="1" showErrorMessage="1">
          <x14:formula1>
            <xm:f>Listen!$L$2:$L$7</xm:f>
          </x14:formula1>
          <xm:sqref>F1384:F1385 F1424:F1425 F1464:F1465 F1504:F1505 F1544:F1545 F1584:F1585 F1624:F1625 F1664:F1665 F1704:F1705 F1744:F1745 F1784:F1785 F1824:F1825 F1864:F1865 F1904:F1905 F1944:F1945 F1984:F1985 F2024:F2025 F2064:F2065 F2104:F2105 F2144:F2145 F2184:F2185 F2224:F2225 F2264:F2265 F2304:F2305 F2344:F2345 F2384:F2385 F2424:F2425 F2464:F2465 F2504:F2505 F2544:F2545 F2584:F2585 F2624:F2625 F2664:F2665 F2704:F2705 F2744:F2745 F2784:F2785 F2824:F2825 F24:F25 F64:F65 F104:F105 F144:F145 F184:F185 F224:F225 F264:F265 F304:F305 F344:F345 F384:F385 F424:F425 F464:F465 F504:F505 F544:F545 F584:F585 F624:F625 F664:F665 F704:F705 F744:F745 F784:F785 F824:F825 F864:F865 F904:F905 F944:F945 F984:F985 F1024:F1025 F1064:F1065 F1104:F1105 F1144:F1145 F1184:F1185 F1224:F1225 F1264:F1265 F1304:F1305 F1344:F1345 F2864:F2865</xm:sqref>
        </x14:dataValidation>
        <x14:dataValidation type="list" allowBlank="1" showInputMessage="1" showErrorMessage="1">
          <x14:formula1>
            <xm:f>Listen!$D$3:$D$5</xm:f>
          </x14:formula1>
          <xm:sqref>F1386 F1426 F1466 F1506 F1546 F1586 F1626 F1666 F1706 F1746 F1786 F1826 F1866 F1906 F1946 F1986 F2026 F2066 F2106 F2146 F2186 F2226 F2266 F2306 F2346 F2386 F2426 F2466 F2506 F2546 F2586 F2626 F2666 F2706 F2746 F2786 F2826 F26 F66 F106 F146 F186 F226 F266 F306 F346 F386 F426 F466 F506 F546 F586 F626 F666 F706 F746 F786 F826 F866 F906 F946 F986 F1026 F1066 F1106 F1146 F1186 F1226 F1266 F1306 F1346 F2866</xm:sqref>
        </x14:dataValidation>
        <x14:dataValidation type="list" allowBlank="1" showInputMessage="1" showErrorMessage="1">
          <x14:formula1>
            <xm:f>Listen!$B$3:$B$7</xm:f>
          </x14:formula1>
          <xm:sqref>F2431:F2440 F2471:F2480 F2511:F2520 F2551:F2560 F2591:F2600 F2631:F2640 F2671:F2680 F2711:F2720 F2751:F2760 F2791:F2800 F2831:F2840 F31:F40 F71:F80 F111:F120 F151:F160 F191:F200 F231:F240 F271:F280 F311:F320 F351:F360 F391:F400 F431:F440 F471:F480 F511:F520 F551:F560 F591:F600 F631:F640 F671:F680 F711:F720 F751:F760 F791:F800 F831:F840 F871:F880 F911:F920 F951:F960 F991:F1000 F1031:F1040 F1071:F1080 F1111:F1120 F1151:F1160 F1191:F1200 F1231:F1240 F1271:F1280 F1311:F1320 F1351:F1360 F1391:F1400 F1431:F1440 F1471:F1480 F1511:F1520 F1551:F1560 F1591:F1600 F1631:F1640 F1671:F1680 F1711:F1720 F1751:F1760 F1791:F1800 F1831:F1840 F1871:F1880 F1911:F1920 F1951:F1960 F1991:F2000 F2031:F2040 F2071:F2080 F2111:F2120 F2151:F2160 F2191:F2200 F2231:F2240 F2271:F2280 F2311:F2320 F2351:F2360 F2391:F2400 F2871:F2880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6"/>
  <dimension ref="A1:CY226"/>
  <sheetViews>
    <sheetView zoomScaleNormal="100" zoomScaleSheetLayoutView="55" workbookViewId="0">
      <pane xSplit="1" ySplit="2" topLeftCell="B3" activePane="bottomRight" state="frozen"/>
      <selection activeCell="BR18" sqref="BR18"/>
      <selection pane="topRight" activeCell="BR18" sqref="BR18"/>
      <selection pane="bottomLeft" activeCell="BR18" sqref="BR18"/>
      <selection pane="bottomRight" activeCell="C48" sqref="C48"/>
    </sheetView>
  </sheetViews>
  <sheetFormatPr baseColWidth="10" defaultColWidth="11.42578125" defaultRowHeight="15" x14ac:dyDescent="0.25"/>
  <cols>
    <col min="1" max="1" width="3.42578125" style="41" hidden="1" customWidth="1"/>
    <col min="2" max="2" width="21" style="35" bestFit="1" customWidth="1"/>
    <col min="3" max="3" width="90" style="35" bestFit="1" customWidth="1"/>
    <col min="4" max="4" width="22.5703125" style="35" bestFit="1" customWidth="1"/>
    <col min="5" max="103" width="11.42578125" style="41"/>
    <col min="104" max="16384" width="11.42578125" style="35"/>
  </cols>
  <sheetData>
    <row r="1" spans="1:103" s="41" customFormat="1" ht="9" hidden="1" customHeight="1" thickBot="1" x14ac:dyDescent="0.3"/>
    <row r="2" spans="1:103" s="41" customFormat="1" ht="22.5" thickTop="1" thickBot="1" x14ac:dyDescent="0.3">
      <c r="B2" s="87" t="s">
        <v>475</v>
      </c>
      <c r="C2" s="38" t="s">
        <v>375</v>
      </c>
      <c r="D2" s="19" t="s">
        <v>51</v>
      </c>
    </row>
    <row r="3" spans="1:103" s="127" customFormat="1" ht="12.75" thickTop="1" x14ac:dyDescent="0.2">
      <c r="B3" s="139"/>
      <c r="C3" s="140"/>
      <c r="D3" s="141"/>
    </row>
    <row r="4" spans="1:103" s="27" customFormat="1" ht="31.5" x14ac:dyDescent="0.25">
      <c r="B4" s="37"/>
      <c r="C4" s="18" t="s">
        <v>644</v>
      </c>
      <c r="D4" s="138"/>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41"/>
      <c r="CB4" s="41"/>
      <c r="CC4" s="41"/>
      <c r="CD4" s="41"/>
      <c r="CE4" s="41"/>
      <c r="CF4" s="41"/>
      <c r="CG4" s="41"/>
      <c r="CH4" s="41"/>
      <c r="CI4" s="41"/>
      <c r="CJ4" s="41"/>
      <c r="CK4" s="41"/>
      <c r="CL4" s="41"/>
      <c r="CM4" s="41"/>
      <c r="CN4" s="41"/>
      <c r="CO4" s="41"/>
      <c r="CP4" s="41"/>
      <c r="CQ4" s="41"/>
      <c r="CR4" s="41"/>
      <c r="CS4" s="41"/>
      <c r="CT4" s="41"/>
      <c r="CU4" s="41"/>
      <c r="CV4" s="41"/>
      <c r="CW4" s="41"/>
      <c r="CX4" s="41"/>
      <c r="CY4" s="41"/>
    </row>
    <row r="5" spans="1:103" s="27" customFormat="1" ht="16.5" customHeight="1" x14ac:dyDescent="0.25">
      <c r="B5" s="37"/>
      <c r="C5" s="15" t="s">
        <v>617</v>
      </c>
      <c r="D5" s="136" t="s">
        <v>48</v>
      </c>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row>
    <row r="6" spans="1:103" s="27" customFormat="1" ht="51" x14ac:dyDescent="0.25">
      <c r="B6" s="66" t="s">
        <v>52</v>
      </c>
      <c r="C6" s="6"/>
      <c r="D6" s="138"/>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row>
    <row r="7" spans="1:103" s="143" customFormat="1" ht="12" x14ac:dyDescent="0.2">
      <c r="B7" s="144"/>
      <c r="C7" s="145"/>
      <c r="D7" s="141"/>
    </row>
    <row r="8" spans="1:103" s="41" customFormat="1" ht="63" x14ac:dyDescent="0.25">
      <c r="B8" s="35"/>
      <c r="C8" s="18" t="s">
        <v>476</v>
      </c>
      <c r="D8" s="142" t="str">
        <f>CONCATENATE(COUNTIF(D10:D48,Listen!$C$3)+COUNTIF(D10:D19,Listen!$C$4)+COUNTIF(D10:D19,Listen!$C$5)," bewertete Maßnahmen")</f>
        <v>0 bewertete Maßnahmen</v>
      </c>
    </row>
    <row r="9" spans="1:103" s="127" customFormat="1" ht="12" x14ac:dyDescent="0.2">
      <c r="B9" s="132"/>
      <c r="C9" s="133"/>
      <c r="D9" s="132"/>
    </row>
    <row r="10" spans="1:103" s="41" customFormat="1" ht="27" x14ac:dyDescent="0.25">
      <c r="B10" s="79" t="str">
        <f>CONCATENATE("Thema ",E10)</f>
        <v>Thema 1</v>
      </c>
      <c r="C10" s="7" t="s">
        <v>21</v>
      </c>
      <c r="D10" s="21" t="s">
        <v>618</v>
      </c>
      <c r="E10" s="94">
        <v>1</v>
      </c>
    </row>
    <row r="11" spans="1:103" s="41" customFormat="1" ht="75" x14ac:dyDescent="0.25">
      <c r="A11" s="67"/>
      <c r="B11" s="82" t="s">
        <v>522</v>
      </c>
      <c r="C11" s="7" t="s">
        <v>557</v>
      </c>
      <c r="D11" s="80"/>
    </row>
    <row r="12" spans="1:103" s="41" customFormat="1" ht="90" x14ac:dyDescent="0.25">
      <c r="A12" s="67"/>
      <c r="B12" s="82" t="s">
        <v>521</v>
      </c>
      <c r="C12" s="7" t="s">
        <v>465</v>
      </c>
      <c r="D12" s="5" t="s">
        <v>44</v>
      </c>
    </row>
    <row r="13" spans="1:103" s="127" customFormat="1" ht="12" x14ac:dyDescent="0.2">
      <c r="B13" s="132"/>
      <c r="C13" s="133"/>
      <c r="D13" s="133"/>
    </row>
    <row r="14" spans="1:103" s="41" customFormat="1" ht="27" x14ac:dyDescent="0.25">
      <c r="B14" s="79" t="str">
        <f>CONCATENATE("Thema ",E14)</f>
        <v>Thema 2</v>
      </c>
      <c r="C14" s="7"/>
      <c r="D14" s="21" t="s">
        <v>618</v>
      </c>
      <c r="E14" s="68">
        <f>E10+1</f>
        <v>2</v>
      </c>
    </row>
    <row r="15" spans="1:103" s="41" customFormat="1" ht="75" x14ac:dyDescent="0.25">
      <c r="B15" s="82" t="s">
        <v>522</v>
      </c>
      <c r="C15" s="7"/>
      <c r="D15" s="80"/>
    </row>
    <row r="16" spans="1:103" s="41" customFormat="1" ht="90" x14ac:dyDescent="0.25">
      <c r="B16" s="82" t="s">
        <v>521</v>
      </c>
      <c r="C16" s="7"/>
      <c r="D16" s="5" t="s">
        <v>44</v>
      </c>
    </row>
    <row r="17" spans="2:5" s="127" customFormat="1" ht="12" x14ac:dyDescent="0.2">
      <c r="B17" s="132"/>
      <c r="C17" s="133"/>
      <c r="D17" s="133"/>
    </row>
    <row r="18" spans="2:5" s="41" customFormat="1" ht="27" x14ac:dyDescent="0.25">
      <c r="B18" s="79" t="str">
        <f>CONCATENATE("Thema ",E18)</f>
        <v>Thema 3</v>
      </c>
      <c r="C18" s="7"/>
      <c r="D18" s="21" t="s">
        <v>618</v>
      </c>
      <c r="E18" s="68">
        <f>E14+1</f>
        <v>3</v>
      </c>
    </row>
    <row r="19" spans="2:5" s="41" customFormat="1" ht="75" x14ac:dyDescent="0.25">
      <c r="B19" s="82" t="s">
        <v>522</v>
      </c>
      <c r="C19" s="7"/>
      <c r="D19" s="80"/>
    </row>
    <row r="20" spans="2:5" s="41" customFormat="1" ht="90" x14ac:dyDescent="0.25">
      <c r="B20" s="82" t="s">
        <v>521</v>
      </c>
      <c r="C20" s="7" t="s">
        <v>50</v>
      </c>
      <c r="D20" s="5" t="s">
        <v>44</v>
      </c>
    </row>
    <row r="21" spans="2:5" s="127" customFormat="1" ht="12" x14ac:dyDescent="0.2">
      <c r="B21" s="132"/>
      <c r="C21" s="133"/>
      <c r="D21" s="133"/>
    </row>
    <row r="22" spans="2:5" s="41" customFormat="1" ht="27" x14ac:dyDescent="0.25">
      <c r="B22" s="79" t="str">
        <f>CONCATENATE("Thema ",E22)</f>
        <v>Thema 4</v>
      </c>
      <c r="C22" s="7"/>
      <c r="D22" s="21" t="s">
        <v>618</v>
      </c>
      <c r="E22" s="68">
        <f>E18+1</f>
        <v>4</v>
      </c>
    </row>
    <row r="23" spans="2:5" s="41" customFormat="1" ht="75" x14ac:dyDescent="0.25">
      <c r="B23" s="82" t="s">
        <v>522</v>
      </c>
      <c r="C23" s="7"/>
      <c r="D23" s="80"/>
    </row>
    <row r="24" spans="2:5" s="41" customFormat="1" ht="90" x14ac:dyDescent="0.25">
      <c r="B24" s="82" t="s">
        <v>521</v>
      </c>
      <c r="C24" s="7"/>
      <c r="D24" s="5" t="s">
        <v>44</v>
      </c>
    </row>
    <row r="25" spans="2:5" s="127" customFormat="1" ht="12" x14ac:dyDescent="0.2">
      <c r="B25" s="132"/>
      <c r="C25" s="133"/>
      <c r="D25" s="133"/>
    </row>
    <row r="26" spans="2:5" s="41" customFormat="1" ht="27" x14ac:dyDescent="0.25">
      <c r="B26" s="79" t="str">
        <f>CONCATENATE("Thema ",E26)</f>
        <v>Thema 5</v>
      </c>
      <c r="C26" s="7"/>
      <c r="D26" s="21" t="s">
        <v>618</v>
      </c>
      <c r="E26" s="68">
        <f>E22+1</f>
        <v>5</v>
      </c>
    </row>
    <row r="27" spans="2:5" s="41" customFormat="1" ht="75" x14ac:dyDescent="0.25">
      <c r="B27" s="82" t="s">
        <v>522</v>
      </c>
      <c r="C27" s="7"/>
      <c r="D27" s="80"/>
    </row>
    <row r="28" spans="2:5" s="41" customFormat="1" ht="90" x14ac:dyDescent="0.25">
      <c r="B28" s="82" t="s">
        <v>521</v>
      </c>
      <c r="C28" s="7"/>
      <c r="D28" s="5" t="s">
        <v>44</v>
      </c>
    </row>
    <row r="29" spans="2:5" s="127" customFormat="1" ht="12" x14ac:dyDescent="0.2">
      <c r="B29" s="132"/>
      <c r="C29" s="133"/>
      <c r="D29" s="133"/>
    </row>
    <row r="30" spans="2:5" s="41" customFormat="1" ht="27" x14ac:dyDescent="0.25">
      <c r="B30" s="79" t="str">
        <f>CONCATENATE("Thema ",E30)</f>
        <v>Thema 6</v>
      </c>
      <c r="C30" s="7"/>
      <c r="D30" s="21" t="s">
        <v>618</v>
      </c>
      <c r="E30" s="68">
        <f>E26+1</f>
        <v>6</v>
      </c>
    </row>
    <row r="31" spans="2:5" s="41" customFormat="1" ht="75" x14ac:dyDescent="0.25">
      <c r="B31" s="82" t="s">
        <v>522</v>
      </c>
      <c r="C31" s="7"/>
      <c r="D31" s="80"/>
    </row>
    <row r="32" spans="2:5" s="41" customFormat="1" ht="90" x14ac:dyDescent="0.25">
      <c r="B32" s="82" t="s">
        <v>521</v>
      </c>
      <c r="C32" s="7"/>
      <c r="D32" s="5" t="s">
        <v>44</v>
      </c>
    </row>
    <row r="33" spans="2:5" s="127" customFormat="1" ht="12" x14ac:dyDescent="0.2">
      <c r="B33" s="132"/>
      <c r="C33" s="133"/>
      <c r="D33" s="132"/>
    </row>
    <row r="34" spans="2:5" s="41" customFormat="1" ht="27" x14ac:dyDescent="0.25">
      <c r="B34" s="79" t="str">
        <f>CONCATENATE("Thema ",E34)</f>
        <v>Thema 7</v>
      </c>
      <c r="C34" s="7"/>
      <c r="D34" s="21" t="s">
        <v>618</v>
      </c>
      <c r="E34" s="68">
        <f>E30+1</f>
        <v>7</v>
      </c>
    </row>
    <row r="35" spans="2:5" s="41" customFormat="1" ht="75" x14ac:dyDescent="0.25">
      <c r="B35" s="82" t="s">
        <v>522</v>
      </c>
      <c r="C35" s="7"/>
      <c r="D35" s="80"/>
    </row>
    <row r="36" spans="2:5" s="41" customFormat="1" ht="90" x14ac:dyDescent="0.25">
      <c r="B36" s="82" t="s">
        <v>521</v>
      </c>
      <c r="C36" s="7"/>
      <c r="D36" s="5" t="s">
        <v>44</v>
      </c>
    </row>
    <row r="37" spans="2:5" s="127" customFormat="1" ht="12" x14ac:dyDescent="0.2">
      <c r="B37" s="132"/>
      <c r="C37" s="133"/>
      <c r="D37" s="133"/>
    </row>
    <row r="38" spans="2:5" s="41" customFormat="1" ht="27" x14ac:dyDescent="0.25">
      <c r="B38" s="79" t="str">
        <f>CONCATENATE("Thema ",E38)</f>
        <v>Thema 8</v>
      </c>
      <c r="C38" s="7"/>
      <c r="D38" s="21" t="s">
        <v>618</v>
      </c>
      <c r="E38" s="68">
        <f>E34+1</f>
        <v>8</v>
      </c>
    </row>
    <row r="39" spans="2:5" s="41" customFormat="1" ht="75" x14ac:dyDescent="0.25">
      <c r="B39" s="82" t="s">
        <v>522</v>
      </c>
      <c r="C39" s="7"/>
      <c r="D39" s="80"/>
    </row>
    <row r="40" spans="2:5" s="41" customFormat="1" ht="90" x14ac:dyDescent="0.25">
      <c r="B40" s="82" t="s">
        <v>521</v>
      </c>
      <c r="C40" s="7"/>
      <c r="D40" s="5" t="s">
        <v>44</v>
      </c>
    </row>
    <row r="41" spans="2:5" s="127" customFormat="1" ht="12" x14ac:dyDescent="0.2">
      <c r="B41" s="132"/>
      <c r="C41" s="133"/>
      <c r="D41" s="133"/>
    </row>
    <row r="42" spans="2:5" s="41" customFormat="1" ht="27" x14ac:dyDescent="0.25">
      <c r="B42" s="79" t="str">
        <f>CONCATENATE("Thema ",E42)</f>
        <v>Thema 9</v>
      </c>
      <c r="C42" s="7"/>
      <c r="D42" s="21" t="s">
        <v>618</v>
      </c>
      <c r="E42" s="68">
        <f>E38+1</f>
        <v>9</v>
      </c>
    </row>
    <row r="43" spans="2:5" s="41" customFormat="1" ht="75" x14ac:dyDescent="0.25">
      <c r="B43" s="82" t="s">
        <v>522</v>
      </c>
      <c r="C43" s="7"/>
      <c r="D43" s="80"/>
    </row>
    <row r="44" spans="2:5" s="41" customFormat="1" ht="90" x14ac:dyDescent="0.25">
      <c r="B44" s="82" t="s">
        <v>521</v>
      </c>
      <c r="C44" s="7"/>
      <c r="D44" s="5" t="s">
        <v>44</v>
      </c>
    </row>
    <row r="45" spans="2:5" s="127" customFormat="1" ht="12" x14ac:dyDescent="0.2">
      <c r="B45" s="132"/>
      <c r="C45" s="133"/>
      <c r="D45" s="133"/>
    </row>
    <row r="46" spans="2:5" s="41" customFormat="1" ht="27" x14ac:dyDescent="0.25">
      <c r="B46" s="79" t="str">
        <f>CONCATENATE("Thema ",E46)</f>
        <v>Thema 10</v>
      </c>
      <c r="C46" s="7"/>
      <c r="D46" s="21" t="s">
        <v>618</v>
      </c>
      <c r="E46" s="68">
        <f>E42+1</f>
        <v>10</v>
      </c>
    </row>
    <row r="47" spans="2:5" s="41" customFormat="1" ht="75" x14ac:dyDescent="0.25">
      <c r="B47" s="82" t="s">
        <v>522</v>
      </c>
      <c r="C47" s="7"/>
      <c r="D47" s="80"/>
    </row>
    <row r="48" spans="2:5" s="41" customFormat="1" ht="90" x14ac:dyDescent="0.25">
      <c r="B48" s="82" t="s">
        <v>521</v>
      </c>
      <c r="C48" s="7"/>
      <c r="D48" s="5" t="s">
        <v>44</v>
      </c>
    </row>
    <row r="49" spans="3:4" s="127" customFormat="1" ht="12.75" thickBot="1" x14ac:dyDescent="0.25"/>
    <row r="50" spans="3:4" s="41" customFormat="1" ht="17.25" thickTop="1" thickBot="1" x14ac:dyDescent="0.3">
      <c r="C50" s="81"/>
      <c r="D50" s="19" t="s">
        <v>51</v>
      </c>
    </row>
    <row r="51" spans="3:4" s="41" customFormat="1" ht="15.75" thickTop="1" x14ac:dyDescent="0.25"/>
    <row r="52" spans="3:4" s="41" customFormat="1" x14ac:dyDescent="0.25"/>
    <row r="53" spans="3:4" s="41" customFormat="1" x14ac:dyDescent="0.25"/>
    <row r="54" spans="3:4" s="41" customFormat="1" x14ac:dyDescent="0.25"/>
    <row r="55" spans="3:4" s="41" customFormat="1" x14ac:dyDescent="0.25"/>
    <row r="56" spans="3:4" s="41" customFormat="1" x14ac:dyDescent="0.25"/>
    <row r="57" spans="3:4" s="41" customFormat="1" x14ac:dyDescent="0.25"/>
    <row r="58" spans="3:4" s="41" customFormat="1" x14ac:dyDescent="0.25"/>
    <row r="59" spans="3:4" s="41" customFormat="1" x14ac:dyDescent="0.25"/>
    <row r="60" spans="3:4" s="41" customFormat="1" x14ac:dyDescent="0.25"/>
    <row r="61" spans="3:4" s="41" customFormat="1" x14ac:dyDescent="0.25"/>
    <row r="62" spans="3:4" s="41" customFormat="1" x14ac:dyDescent="0.25"/>
    <row r="63" spans="3:4" s="41" customFormat="1" x14ac:dyDescent="0.25"/>
    <row r="64" spans="3:4" s="41" customFormat="1" x14ac:dyDescent="0.25"/>
    <row r="65" s="41" customFormat="1" x14ac:dyDescent="0.25"/>
    <row r="66" s="41" customFormat="1" x14ac:dyDescent="0.25"/>
    <row r="67" s="41" customFormat="1" x14ac:dyDescent="0.25"/>
    <row r="68" s="41" customFormat="1" x14ac:dyDescent="0.25"/>
    <row r="69" s="41" customFormat="1" x14ac:dyDescent="0.25"/>
    <row r="70" s="41" customFormat="1" x14ac:dyDescent="0.25"/>
    <row r="71" s="41" customFormat="1" x14ac:dyDescent="0.25"/>
    <row r="72" s="41" customFormat="1" x14ac:dyDescent="0.25"/>
    <row r="73" s="41" customFormat="1" x14ac:dyDescent="0.25"/>
    <row r="74" s="41" customFormat="1" x14ac:dyDescent="0.25"/>
    <row r="75" s="41" customFormat="1" x14ac:dyDescent="0.25"/>
    <row r="77" s="41" customFormat="1" x14ac:dyDescent="0.25"/>
    <row r="78" s="41" customFormat="1" x14ac:dyDescent="0.25"/>
    <row r="79" s="41" customFormat="1" x14ac:dyDescent="0.25"/>
    <row r="80" s="41" customFormat="1" x14ac:dyDescent="0.25"/>
    <row r="81" s="41" customFormat="1" x14ac:dyDescent="0.25"/>
    <row r="82" s="41" customFormat="1" x14ac:dyDescent="0.25"/>
    <row r="83" s="41" customFormat="1" x14ac:dyDescent="0.25"/>
    <row r="84" s="41" customFormat="1" x14ac:dyDescent="0.25"/>
    <row r="85" s="41" customFormat="1" x14ac:dyDescent="0.25"/>
    <row r="86" s="41" customFormat="1" x14ac:dyDescent="0.25"/>
    <row r="87" s="41" customFormat="1" x14ac:dyDescent="0.25"/>
    <row r="88" s="41" customFormat="1" x14ac:dyDescent="0.25"/>
    <row r="89" s="41" customFormat="1" x14ac:dyDescent="0.25"/>
    <row r="90" s="41" customFormat="1" x14ac:dyDescent="0.25"/>
    <row r="91" s="41" customFormat="1" x14ac:dyDescent="0.25"/>
    <row r="92" s="41" customFormat="1" x14ac:dyDescent="0.25"/>
    <row r="93" s="41" customFormat="1" x14ac:dyDescent="0.25"/>
    <row r="94" s="41" customFormat="1" x14ac:dyDescent="0.25"/>
    <row r="95" s="41" customFormat="1" x14ac:dyDescent="0.25"/>
    <row r="96" s="41" customFormat="1" x14ac:dyDescent="0.25"/>
    <row r="97" s="41" customFormat="1" x14ac:dyDescent="0.25"/>
    <row r="98" s="41" customFormat="1" x14ac:dyDescent="0.25"/>
    <row r="99" s="41" customFormat="1" x14ac:dyDescent="0.25"/>
    <row r="100" s="41" customFormat="1" x14ac:dyDescent="0.25"/>
    <row r="101" s="41" customFormat="1" x14ac:dyDescent="0.25"/>
    <row r="102" s="41" customFormat="1" x14ac:dyDescent="0.25"/>
    <row r="103" s="41" customFormat="1" x14ac:dyDescent="0.25"/>
    <row r="104" s="41" customFormat="1" x14ac:dyDescent="0.25"/>
    <row r="105" s="41" customFormat="1" x14ac:dyDescent="0.25"/>
    <row r="106" s="41" customFormat="1" x14ac:dyDescent="0.25"/>
    <row r="107" s="41" customFormat="1" x14ac:dyDescent="0.25"/>
    <row r="108" s="41" customFormat="1" x14ac:dyDescent="0.25"/>
    <row r="109" s="41" customFormat="1" x14ac:dyDescent="0.25"/>
    <row r="110" s="41" customFormat="1" x14ac:dyDescent="0.25"/>
    <row r="111" s="41" customFormat="1" x14ac:dyDescent="0.25"/>
    <row r="112" s="41" customFormat="1" x14ac:dyDescent="0.25"/>
    <row r="113" s="41" customFormat="1" x14ac:dyDescent="0.25"/>
    <row r="114" s="41" customFormat="1" x14ac:dyDescent="0.25"/>
    <row r="115" s="41" customFormat="1" x14ac:dyDescent="0.25"/>
    <row r="116" s="41" customFormat="1" x14ac:dyDescent="0.25"/>
    <row r="117" s="41" customFormat="1" x14ac:dyDescent="0.25"/>
    <row r="118" s="41" customFormat="1" x14ac:dyDescent="0.25"/>
    <row r="119" s="41" customFormat="1" x14ac:dyDescent="0.25"/>
    <row r="120" s="41" customFormat="1" x14ac:dyDescent="0.25"/>
    <row r="121" s="41" customFormat="1" x14ac:dyDescent="0.25"/>
    <row r="122" s="41" customFormat="1" x14ac:dyDescent="0.25"/>
    <row r="123" s="41" customFormat="1" x14ac:dyDescent="0.25"/>
    <row r="124" s="41" customFormat="1" x14ac:dyDescent="0.25"/>
    <row r="125" s="41" customFormat="1" x14ac:dyDescent="0.25"/>
    <row r="126" s="41" customFormat="1" x14ac:dyDescent="0.25"/>
    <row r="127" s="41" customFormat="1" x14ac:dyDescent="0.25"/>
    <row r="128" s="41" customFormat="1" x14ac:dyDescent="0.25"/>
    <row r="129" s="41" customFormat="1" x14ac:dyDescent="0.25"/>
    <row r="130" s="41" customFormat="1" x14ac:dyDescent="0.25"/>
    <row r="131" s="41" customFormat="1" x14ac:dyDescent="0.25"/>
    <row r="132" s="41" customFormat="1" x14ac:dyDescent="0.25"/>
    <row r="133" s="41" customFormat="1" x14ac:dyDescent="0.25"/>
    <row r="134" s="41" customFormat="1" x14ac:dyDescent="0.25"/>
    <row r="135" s="41" customFormat="1" x14ac:dyDescent="0.25"/>
    <row r="136" s="41" customFormat="1" x14ac:dyDescent="0.25"/>
    <row r="137" s="41" customFormat="1" x14ac:dyDescent="0.25"/>
    <row r="138" s="41" customFormat="1" x14ac:dyDescent="0.25"/>
    <row r="139" s="41" customFormat="1" x14ac:dyDescent="0.25"/>
    <row r="140" s="41" customFormat="1" x14ac:dyDescent="0.25"/>
    <row r="141" s="41" customFormat="1" x14ac:dyDescent="0.25"/>
    <row r="142" s="41" customFormat="1" x14ac:dyDescent="0.25"/>
    <row r="143" s="41" customFormat="1" x14ac:dyDescent="0.25"/>
    <row r="144" s="41" customFormat="1" x14ac:dyDescent="0.25"/>
    <row r="145" s="41" customFormat="1" x14ac:dyDescent="0.25"/>
    <row r="146" s="41" customFormat="1" x14ac:dyDescent="0.25"/>
    <row r="147" s="41" customFormat="1" x14ac:dyDescent="0.25"/>
    <row r="148" s="41" customFormat="1" x14ac:dyDescent="0.25"/>
    <row r="149" s="41" customFormat="1" x14ac:dyDescent="0.25"/>
    <row r="150" s="41" customFormat="1" x14ac:dyDescent="0.25"/>
    <row r="151" s="41" customFormat="1" x14ac:dyDescent="0.25"/>
    <row r="152" s="41" customFormat="1" x14ac:dyDescent="0.25"/>
    <row r="153" s="41" customFormat="1" x14ac:dyDescent="0.25"/>
    <row r="154" s="41" customFormat="1" x14ac:dyDescent="0.25"/>
    <row r="155" s="41" customFormat="1" x14ac:dyDescent="0.25"/>
    <row r="156" s="41" customFormat="1" x14ac:dyDescent="0.25"/>
    <row r="157" s="41" customFormat="1" x14ac:dyDescent="0.25"/>
    <row r="158" s="41" customFormat="1" x14ac:dyDescent="0.25"/>
    <row r="159" s="41" customFormat="1" x14ac:dyDescent="0.25"/>
    <row r="160" s="41" customFormat="1" x14ac:dyDescent="0.25"/>
    <row r="161" s="41" customFormat="1" x14ac:dyDescent="0.25"/>
    <row r="162" s="41" customFormat="1" x14ac:dyDescent="0.25"/>
    <row r="163" s="41" customFormat="1" x14ac:dyDescent="0.25"/>
    <row r="164" s="41" customFormat="1" x14ac:dyDescent="0.25"/>
    <row r="165" s="41" customFormat="1" x14ac:dyDescent="0.25"/>
    <row r="166" s="41" customFormat="1" x14ac:dyDescent="0.25"/>
    <row r="167" s="41" customFormat="1" x14ac:dyDescent="0.25"/>
    <row r="168" s="41" customFormat="1" x14ac:dyDescent="0.25"/>
    <row r="169" s="41" customFormat="1" x14ac:dyDescent="0.25"/>
    <row r="170" s="41" customFormat="1" x14ac:dyDescent="0.25"/>
    <row r="171" s="41" customFormat="1" x14ac:dyDescent="0.25"/>
    <row r="172" s="41" customFormat="1" x14ac:dyDescent="0.25"/>
    <row r="173" s="41" customFormat="1" x14ac:dyDescent="0.25"/>
    <row r="174" s="41" customFormat="1" x14ac:dyDescent="0.25"/>
    <row r="175" s="41" customFormat="1" x14ac:dyDescent="0.25"/>
    <row r="176" s="41" customFormat="1" x14ac:dyDescent="0.25"/>
    <row r="177" s="41" customFormat="1" x14ac:dyDescent="0.25"/>
    <row r="178" s="41" customFormat="1" x14ac:dyDescent="0.25"/>
    <row r="179" s="41" customFormat="1" x14ac:dyDescent="0.25"/>
    <row r="180" s="41" customFormat="1" x14ac:dyDescent="0.25"/>
    <row r="181" s="41" customFormat="1" x14ac:dyDescent="0.25"/>
    <row r="182" s="41" customFormat="1" x14ac:dyDescent="0.25"/>
    <row r="183" s="41" customFormat="1" x14ac:dyDescent="0.25"/>
    <row r="184" s="41" customFormat="1" x14ac:dyDescent="0.25"/>
    <row r="185" s="41" customFormat="1" x14ac:dyDescent="0.25"/>
    <row r="186" s="41" customFormat="1" x14ac:dyDescent="0.25"/>
    <row r="187" s="41" customFormat="1" x14ac:dyDescent="0.25"/>
    <row r="188" s="41" customFormat="1" x14ac:dyDescent="0.25"/>
    <row r="189" s="41" customFormat="1" x14ac:dyDescent="0.25"/>
    <row r="190" s="41" customFormat="1" x14ac:dyDescent="0.25"/>
    <row r="191" s="41" customFormat="1" x14ac:dyDescent="0.25"/>
    <row r="192" s="41" customFormat="1" x14ac:dyDescent="0.25"/>
    <row r="193" s="41" customFormat="1" x14ac:dyDescent="0.25"/>
    <row r="194" s="41" customFormat="1" x14ac:dyDescent="0.25"/>
    <row r="195" s="41" customFormat="1" x14ac:dyDescent="0.25"/>
    <row r="196" s="41" customFormat="1" x14ac:dyDescent="0.25"/>
    <row r="197" s="41" customFormat="1" x14ac:dyDescent="0.25"/>
    <row r="198" s="41" customFormat="1" x14ac:dyDescent="0.25"/>
    <row r="199" s="41" customFormat="1" x14ac:dyDescent="0.25"/>
    <row r="200" s="41" customFormat="1" x14ac:dyDescent="0.25"/>
    <row r="201" s="41" customFormat="1" x14ac:dyDescent="0.25"/>
    <row r="202" s="41" customFormat="1" x14ac:dyDescent="0.25"/>
    <row r="203" s="41" customFormat="1" x14ac:dyDescent="0.25"/>
    <row r="204" s="41" customFormat="1" x14ac:dyDescent="0.25"/>
    <row r="205" s="41" customFormat="1" x14ac:dyDescent="0.25"/>
    <row r="206" s="41" customFormat="1" x14ac:dyDescent="0.25"/>
    <row r="207" s="41" customFormat="1" x14ac:dyDescent="0.25"/>
    <row r="208" s="41" customFormat="1" x14ac:dyDescent="0.25"/>
    <row r="209" s="41" customFormat="1" x14ac:dyDescent="0.25"/>
    <row r="210" s="41" customFormat="1" x14ac:dyDescent="0.25"/>
    <row r="211" s="41" customFormat="1" x14ac:dyDescent="0.25"/>
    <row r="212" s="41" customFormat="1" x14ac:dyDescent="0.25"/>
    <row r="213" s="41" customFormat="1" x14ac:dyDescent="0.25"/>
    <row r="214" s="41" customFormat="1" x14ac:dyDescent="0.25"/>
    <row r="215" s="41" customFormat="1" x14ac:dyDescent="0.25"/>
    <row r="216" s="41" customFormat="1" x14ac:dyDescent="0.25"/>
    <row r="217" s="41" customFormat="1" x14ac:dyDescent="0.25"/>
    <row r="218" s="41" customFormat="1" x14ac:dyDescent="0.25"/>
    <row r="219" s="41" customFormat="1" x14ac:dyDescent="0.25"/>
    <row r="220" s="41" customFormat="1" x14ac:dyDescent="0.25"/>
    <row r="221" s="41" customFormat="1" x14ac:dyDescent="0.25"/>
    <row r="222" s="41" customFormat="1" x14ac:dyDescent="0.25"/>
    <row r="223" s="41" customFormat="1" x14ac:dyDescent="0.25"/>
    <row r="224" s="41" customFormat="1" x14ac:dyDescent="0.25"/>
    <row r="225" s="41" customFormat="1" x14ac:dyDescent="0.25"/>
    <row r="226" s="41" customFormat="1" x14ac:dyDescent="0.25"/>
  </sheetData>
  <sheetProtection password="CC36" sheet="1" objects="1" scenarios="1"/>
  <hyperlinks>
    <hyperlink ref="D50" location="Übersicht!A1" display="zur Übersicht"/>
    <hyperlink ref="D2" location="Übersicht!A1" display="zur Übersicht"/>
  </hyperlinks>
  <pageMargins left="0.70866141732283472" right="0.70866141732283472" top="0.78740157480314965" bottom="0.78740157480314965" header="0.31496062992125984" footer="0.31496062992125984"/>
  <pageSetup paperSize="9" scale="65" orientation="portrait" r:id="rId1"/>
  <headerFooter>
    <oddHeader>&amp;C&amp;A&amp;R&amp;P</oddHeader>
    <oddFooter>&amp;LFragebogen  zur Evaluierung der Haushaltsrechtsreform</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Listen!$C$2:$C$7</xm:f>
          </x14:formula1>
          <xm:sqref>D12 D32 D40 D36 D44 D16 D20 D24 D28 D48</xm:sqref>
        </x14:dataValidation>
        <x14:dataValidation type="list" allowBlank="1" showInputMessage="1" showErrorMessage="1">
          <x14:formula1>
            <xm:f>Listen!$D$3:$D$5</xm:f>
          </x14:formula1>
          <xm:sqref>D5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P24"/>
  <sheetViews>
    <sheetView workbookViewId="0">
      <selection activeCell="E18" sqref="E18"/>
    </sheetView>
  </sheetViews>
  <sheetFormatPr baseColWidth="10" defaultRowHeight="15" x14ac:dyDescent="0.25"/>
  <cols>
    <col min="1" max="1" width="14.28515625" bestFit="1" customWidth="1"/>
    <col min="2" max="2" width="40.28515625" bestFit="1" customWidth="1"/>
    <col min="3" max="3" width="26" bestFit="1" customWidth="1"/>
    <col min="4" max="4" width="19.7109375" bestFit="1" customWidth="1"/>
    <col min="5" max="5" width="28" customWidth="1"/>
    <col min="6" max="8" width="25.85546875" customWidth="1"/>
    <col min="9" max="9" width="24.85546875" customWidth="1"/>
    <col min="10" max="10" width="16.7109375" customWidth="1"/>
    <col min="11" max="11" width="19.7109375" bestFit="1" customWidth="1"/>
    <col min="12" max="12" width="19.7109375" customWidth="1"/>
    <col min="14" max="14" width="14.28515625" customWidth="1"/>
    <col min="16" max="16" width="12.42578125" customWidth="1"/>
  </cols>
  <sheetData>
    <row r="1" spans="1:16" ht="45" x14ac:dyDescent="0.25">
      <c r="A1" s="3" t="str">
        <f>'B) Berichte'!A1</f>
        <v>Berichsanzeige</v>
      </c>
      <c r="B1" s="3" t="str">
        <f>'B) Berichte'!F30</f>
        <v>Kategorie</v>
      </c>
      <c r="C1" s="3" t="str">
        <f>'B) Berichte'!G30</f>
        <v>Verbesserungspotential der Maßnnahme</v>
      </c>
      <c r="D1" s="3" t="s">
        <v>45</v>
      </c>
      <c r="E1" s="102" t="s">
        <v>53</v>
      </c>
      <c r="F1" s="102" t="s">
        <v>525</v>
      </c>
      <c r="G1" s="102" t="s">
        <v>23</v>
      </c>
      <c r="H1" s="102" t="s">
        <v>539</v>
      </c>
      <c r="I1" s="3" t="s">
        <v>304</v>
      </c>
      <c r="J1" s="31" t="s">
        <v>203</v>
      </c>
      <c r="K1" s="31" t="s">
        <v>207</v>
      </c>
      <c r="L1" s="31" t="s">
        <v>610</v>
      </c>
      <c r="M1" s="103" t="s">
        <v>216</v>
      </c>
      <c r="N1" s="3" t="str">
        <f>'A) Rücklagen'!D12</f>
        <v xml:space="preserve">Kategorie </v>
      </c>
      <c r="O1" s="31" t="s">
        <v>526</v>
      </c>
      <c r="P1" s="31" t="s">
        <v>552</v>
      </c>
    </row>
    <row r="2" spans="1:16" x14ac:dyDescent="0.25">
      <c r="B2" s="1"/>
      <c r="C2" s="1" t="s">
        <v>44</v>
      </c>
      <c r="D2" s="1"/>
      <c r="E2" s="2" t="s">
        <v>44</v>
      </c>
      <c r="I2" s="110" t="s">
        <v>212</v>
      </c>
      <c r="J2" s="27" t="s">
        <v>202</v>
      </c>
      <c r="K2" s="1" t="s">
        <v>44</v>
      </c>
      <c r="L2" s="1" t="s">
        <v>44</v>
      </c>
      <c r="M2" s="104" t="s">
        <v>40</v>
      </c>
      <c r="N2" s="1" t="s">
        <v>44</v>
      </c>
      <c r="O2" s="34" t="str">
        <f>I2</f>
        <v>HHLO_alle</v>
      </c>
      <c r="P2" s="34" t="s">
        <v>534</v>
      </c>
    </row>
    <row r="3" spans="1:16" x14ac:dyDescent="0.25">
      <c r="B3" s="1" t="s">
        <v>44</v>
      </c>
      <c r="C3" t="s">
        <v>558</v>
      </c>
      <c r="D3" s="1" t="s">
        <v>44</v>
      </c>
      <c r="E3" t="s">
        <v>650</v>
      </c>
      <c r="F3" t="s">
        <v>6</v>
      </c>
      <c r="G3" t="s">
        <v>6</v>
      </c>
      <c r="H3" t="s">
        <v>6</v>
      </c>
      <c r="I3" s="110" t="s">
        <v>213</v>
      </c>
      <c r="J3" t="s">
        <v>29</v>
      </c>
      <c r="K3" s="34" t="s">
        <v>204</v>
      </c>
      <c r="L3" s="34" t="s">
        <v>608</v>
      </c>
      <c r="M3" s="105" t="s">
        <v>41</v>
      </c>
      <c r="N3" t="s">
        <v>377</v>
      </c>
      <c r="O3" t="str">
        <f>I5</f>
        <v>S_II</v>
      </c>
      <c r="P3" t="s">
        <v>535</v>
      </c>
    </row>
    <row r="4" spans="1:16" x14ac:dyDescent="0.25">
      <c r="B4" t="s">
        <v>28</v>
      </c>
      <c r="C4" t="s">
        <v>12</v>
      </c>
      <c r="D4" t="s">
        <v>46</v>
      </c>
      <c r="E4" s="2" t="s">
        <v>649</v>
      </c>
      <c r="F4" s="1" t="s">
        <v>212</v>
      </c>
      <c r="G4" t="s">
        <v>19</v>
      </c>
      <c r="H4" t="s">
        <v>534</v>
      </c>
      <c r="I4" s="110" t="s">
        <v>214</v>
      </c>
      <c r="K4" t="s">
        <v>205</v>
      </c>
      <c r="L4" t="s">
        <v>558</v>
      </c>
      <c r="M4" s="105" t="s">
        <v>42</v>
      </c>
      <c r="N4" t="s">
        <v>366</v>
      </c>
      <c r="O4" t="str">
        <f>I6</f>
        <v>BKA</v>
      </c>
      <c r="P4" t="s">
        <v>536</v>
      </c>
    </row>
    <row r="5" spans="1:16" x14ac:dyDescent="0.25">
      <c r="B5" t="s">
        <v>43</v>
      </c>
      <c r="C5" t="s">
        <v>559</v>
      </c>
      <c r="D5" t="s">
        <v>47</v>
      </c>
      <c r="E5" t="s">
        <v>1</v>
      </c>
      <c r="F5" s="1" t="s">
        <v>212</v>
      </c>
      <c r="G5" t="s">
        <v>19</v>
      </c>
      <c r="H5" t="s">
        <v>536</v>
      </c>
      <c r="I5" s="110" t="s">
        <v>201</v>
      </c>
      <c r="K5" t="s">
        <v>527</v>
      </c>
      <c r="L5" t="s">
        <v>12</v>
      </c>
      <c r="M5" s="105" t="s">
        <v>217</v>
      </c>
      <c r="N5" t="s">
        <v>367</v>
      </c>
      <c r="P5" t="s">
        <v>537</v>
      </c>
    </row>
    <row r="6" spans="1:16" x14ac:dyDescent="0.25">
      <c r="B6" t="s">
        <v>640</v>
      </c>
      <c r="D6" s="1"/>
      <c r="E6" t="s">
        <v>8</v>
      </c>
      <c r="F6" s="1" t="s">
        <v>212</v>
      </c>
      <c r="G6" t="s">
        <v>19</v>
      </c>
      <c r="H6" t="s">
        <v>536</v>
      </c>
      <c r="I6" s="110" t="s">
        <v>6</v>
      </c>
      <c r="K6" t="s">
        <v>206</v>
      </c>
      <c r="L6" t="s">
        <v>559</v>
      </c>
      <c r="N6" t="s">
        <v>368</v>
      </c>
      <c r="P6" t="s">
        <v>538</v>
      </c>
    </row>
    <row r="7" spans="1:16" x14ac:dyDescent="0.25">
      <c r="B7" t="s">
        <v>37</v>
      </c>
      <c r="E7" t="s">
        <v>11</v>
      </c>
      <c r="F7" s="1" t="s">
        <v>212</v>
      </c>
      <c r="G7" t="s">
        <v>19</v>
      </c>
      <c r="H7" t="s">
        <v>534</v>
      </c>
      <c r="I7" s="110" t="s">
        <v>215</v>
      </c>
      <c r="K7" t="s">
        <v>599</v>
      </c>
      <c r="L7" t="s">
        <v>611</v>
      </c>
      <c r="P7" t="s">
        <v>6</v>
      </c>
    </row>
    <row r="8" spans="1:16" x14ac:dyDescent="0.25">
      <c r="E8" t="s">
        <v>369</v>
      </c>
      <c r="F8" s="1" t="s">
        <v>212</v>
      </c>
      <c r="G8" t="s">
        <v>19</v>
      </c>
      <c r="H8" t="s">
        <v>536</v>
      </c>
      <c r="I8" s="179" t="s">
        <v>645</v>
      </c>
      <c r="P8" t="s">
        <v>201</v>
      </c>
    </row>
    <row r="9" spans="1:16" x14ac:dyDescent="0.25">
      <c r="E9" t="s">
        <v>200</v>
      </c>
      <c r="F9" t="s">
        <v>201</v>
      </c>
      <c r="G9" t="s">
        <v>201</v>
      </c>
      <c r="H9" t="s">
        <v>201</v>
      </c>
      <c r="I9" s="179" t="s">
        <v>646</v>
      </c>
      <c r="K9" s="35"/>
      <c r="L9" s="35"/>
    </row>
    <row r="10" spans="1:16" x14ac:dyDescent="0.25">
      <c r="E10" t="s">
        <v>9</v>
      </c>
      <c r="F10" s="1" t="s">
        <v>212</v>
      </c>
      <c r="G10" t="s">
        <v>19</v>
      </c>
      <c r="H10" t="s">
        <v>535</v>
      </c>
      <c r="I10" s="110" t="s">
        <v>540</v>
      </c>
      <c r="K10" s="34"/>
      <c r="L10" s="34"/>
    </row>
    <row r="11" spans="1:16" x14ac:dyDescent="0.25">
      <c r="E11" t="s">
        <v>3</v>
      </c>
      <c r="F11" s="1" t="s">
        <v>212</v>
      </c>
      <c r="G11" t="s">
        <v>19</v>
      </c>
      <c r="H11" t="s">
        <v>536</v>
      </c>
      <c r="I11" s="110" t="s">
        <v>541</v>
      </c>
      <c r="K11" s="34"/>
      <c r="L11" s="34"/>
    </row>
    <row r="12" spans="1:16" x14ac:dyDescent="0.25">
      <c r="E12" t="s">
        <v>7</v>
      </c>
      <c r="F12" s="1" t="s">
        <v>212</v>
      </c>
      <c r="G12" t="s">
        <v>19</v>
      </c>
      <c r="H12" t="s">
        <v>535</v>
      </c>
      <c r="I12" s="110" t="s">
        <v>542</v>
      </c>
      <c r="K12" s="34"/>
      <c r="L12" s="34"/>
    </row>
    <row r="13" spans="1:16" x14ac:dyDescent="0.25">
      <c r="E13" s="1" t="s">
        <v>2</v>
      </c>
      <c r="F13" s="1" t="s">
        <v>212</v>
      </c>
      <c r="G13" s="1" t="s">
        <v>19</v>
      </c>
      <c r="H13" s="1" t="s">
        <v>534</v>
      </c>
      <c r="I13" s="110" t="s">
        <v>543</v>
      </c>
      <c r="K13" s="34"/>
      <c r="L13" s="34"/>
    </row>
    <row r="14" spans="1:16" x14ac:dyDescent="0.25">
      <c r="A14" s="27"/>
      <c r="E14" t="s">
        <v>4</v>
      </c>
      <c r="F14" s="1" t="s">
        <v>212</v>
      </c>
      <c r="G14" t="s">
        <v>19</v>
      </c>
      <c r="H14" t="s">
        <v>535</v>
      </c>
      <c r="I14" s="110" t="s">
        <v>544</v>
      </c>
      <c r="K14" s="34"/>
      <c r="L14" s="34"/>
    </row>
    <row r="15" spans="1:16" x14ac:dyDescent="0.25">
      <c r="E15" t="s">
        <v>10</v>
      </c>
      <c r="F15" s="1" t="s">
        <v>212</v>
      </c>
      <c r="G15" s="1" t="s">
        <v>19</v>
      </c>
      <c r="H15" t="s">
        <v>534</v>
      </c>
      <c r="I15" s="110" t="s">
        <v>545</v>
      </c>
    </row>
    <row r="16" spans="1:16" x14ac:dyDescent="0.25">
      <c r="E16" t="s">
        <v>5</v>
      </c>
      <c r="F16" s="1" t="s">
        <v>212</v>
      </c>
      <c r="G16" t="s">
        <v>19</v>
      </c>
      <c r="H16" t="s">
        <v>535</v>
      </c>
      <c r="I16" s="110" t="s">
        <v>546</v>
      </c>
    </row>
    <row r="17" spans="5:9" x14ac:dyDescent="0.25">
      <c r="E17" t="s">
        <v>656</v>
      </c>
      <c r="F17" s="1" t="s">
        <v>212</v>
      </c>
      <c r="G17" t="s">
        <v>19</v>
      </c>
      <c r="H17" t="s">
        <v>536</v>
      </c>
      <c r="I17" s="110" t="s">
        <v>547</v>
      </c>
    </row>
    <row r="18" spans="5:9" x14ac:dyDescent="0.25">
      <c r="E18" t="s">
        <v>657</v>
      </c>
      <c r="F18" s="1" t="s">
        <v>212</v>
      </c>
      <c r="G18" t="s">
        <v>19</v>
      </c>
      <c r="H18" t="s">
        <v>536</v>
      </c>
      <c r="I18" s="110" t="s">
        <v>548</v>
      </c>
    </row>
    <row r="19" spans="5:9" x14ac:dyDescent="0.25">
      <c r="E19" t="s">
        <v>14</v>
      </c>
      <c r="F19" s="1" t="s">
        <v>212</v>
      </c>
      <c r="G19" s="1" t="s">
        <v>20</v>
      </c>
      <c r="H19" t="s">
        <v>537</v>
      </c>
      <c r="I19" s="110" t="s">
        <v>549</v>
      </c>
    </row>
    <row r="20" spans="5:9" x14ac:dyDescent="0.25">
      <c r="E20" t="s">
        <v>13</v>
      </c>
      <c r="F20" s="1" t="s">
        <v>212</v>
      </c>
      <c r="G20" t="s">
        <v>20</v>
      </c>
      <c r="H20" t="s">
        <v>537</v>
      </c>
      <c r="I20" s="110" t="s">
        <v>550</v>
      </c>
    </row>
    <row r="21" spans="5:9" x14ac:dyDescent="0.25">
      <c r="E21" t="s">
        <v>18</v>
      </c>
      <c r="F21" s="1" t="s">
        <v>212</v>
      </c>
      <c r="G21" t="s">
        <v>20</v>
      </c>
      <c r="H21" t="s">
        <v>538</v>
      </c>
      <c r="I21" s="110" t="s">
        <v>551</v>
      </c>
    </row>
    <row r="22" spans="5:9" x14ac:dyDescent="0.25">
      <c r="E22" t="s">
        <v>15</v>
      </c>
      <c r="F22" s="1" t="s">
        <v>212</v>
      </c>
      <c r="G22" t="s">
        <v>20</v>
      </c>
      <c r="H22" t="s">
        <v>537</v>
      </c>
    </row>
    <row r="23" spans="5:9" x14ac:dyDescent="0.25">
      <c r="E23" t="s">
        <v>17</v>
      </c>
      <c r="F23" s="1" t="s">
        <v>212</v>
      </c>
      <c r="G23" t="s">
        <v>20</v>
      </c>
      <c r="H23" t="s">
        <v>538</v>
      </c>
    </row>
    <row r="24" spans="5:9" x14ac:dyDescent="0.25">
      <c r="E24" t="s">
        <v>16</v>
      </c>
      <c r="F24" s="1" t="s">
        <v>212</v>
      </c>
      <c r="G24" t="s">
        <v>20</v>
      </c>
      <c r="H24" t="s">
        <v>538</v>
      </c>
    </row>
  </sheetData>
  <dataValidations count="2">
    <dataValidation type="list" allowBlank="1" showInputMessage="1" showErrorMessage="1" sqref="F2 F4:F24">
      <formula1>$O$2:$O$4</formula1>
    </dataValidation>
    <dataValidation type="list" allowBlank="1" showInputMessage="1" showErrorMessage="1" sqref="H2 H4:H24">
      <formula1>$P$2:$P$8</formula1>
    </dataValidation>
  </dataValidations>
  <pageMargins left="0.7" right="0.7" top="0.78740157499999996" bottom="0.78740157499999996"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DL80"/>
  <sheetViews>
    <sheetView workbookViewId="0">
      <pane xSplit="3" ySplit="1" topLeftCell="DD2" activePane="bottomRight" state="frozen"/>
      <selection pane="topRight" activeCell="D1" sqref="D1"/>
      <selection pane="bottomLeft" activeCell="A2" sqref="A2"/>
      <selection pane="bottomRight" activeCell="DL1" sqref="DL1:DL1048576"/>
    </sheetView>
  </sheetViews>
  <sheetFormatPr baseColWidth="10" defaultRowHeight="15" x14ac:dyDescent="0.25"/>
  <cols>
    <col min="1" max="1" width="19.7109375" bestFit="1" customWidth="1"/>
    <col min="2" max="2" width="9.85546875" bestFit="1" customWidth="1"/>
    <col min="3" max="3" width="108.140625" bestFit="1" customWidth="1"/>
    <col min="4" max="4" width="17.140625" bestFit="1" customWidth="1"/>
    <col min="14" max="14" width="19.42578125" customWidth="1"/>
    <col min="28" max="28" width="17" bestFit="1" customWidth="1"/>
    <col min="32" max="32" width="21.7109375" customWidth="1"/>
    <col min="50" max="50" width="32.140625" bestFit="1" customWidth="1"/>
    <col min="71" max="71" width="23.28515625" customWidth="1"/>
    <col min="72" max="72" width="27.28515625" customWidth="1"/>
    <col min="73" max="73" width="20.42578125" customWidth="1"/>
    <col min="112" max="112" width="18.42578125" customWidth="1"/>
  </cols>
  <sheetData>
    <row r="1" spans="1:116" x14ac:dyDescent="0.25">
      <c r="A1" s="53" t="s">
        <v>19</v>
      </c>
      <c r="B1" s="53" t="s">
        <v>198</v>
      </c>
      <c r="C1" t="str">
        <f>Übersicht!$D$11</f>
        <v>Berichts-/Informationspflichten</v>
      </c>
      <c r="D1" s="53" t="s">
        <v>508</v>
      </c>
      <c r="E1" s="53" t="s">
        <v>509</v>
      </c>
      <c r="F1" s="53" t="s">
        <v>510</v>
      </c>
      <c r="G1" s="53" t="s">
        <v>511</v>
      </c>
      <c r="H1" s="53" t="s">
        <v>512</v>
      </c>
      <c r="I1" s="53" t="s">
        <v>513</v>
      </c>
      <c r="J1" s="53" t="s">
        <v>514</v>
      </c>
      <c r="K1" s="53" t="s">
        <v>515</v>
      </c>
      <c r="L1" s="53" t="s">
        <v>516</v>
      </c>
      <c r="M1" s="53" t="s">
        <v>517</v>
      </c>
      <c r="N1" s="53" t="str">
        <f>CONCATENATE("Frage 1: ",'B) Berichte'!E18," - ", 'B) Berichte'!E19)</f>
        <v>Frage 1: Druckkosten - Stückzahl</v>
      </c>
      <c r="O1" s="53" t="str">
        <f>CONCATENATE("Frage 1: ", 'B) Berichte'!E18," - ", 'B) Berichte'!E20)</f>
        <v>Frage 1: Druckkosten - Anzahl der Seiten</v>
      </c>
      <c r="P1" s="53" t="str">
        <f>CONCATENATE("Frage 1: ", 'B) Berichte'!D21)</f>
        <v>Frage 1: Erläuterung 
(Doppelklick in das Feld; Absätze: ALT+Enter)</v>
      </c>
      <c r="Q1" s="53" t="s">
        <v>518</v>
      </c>
      <c r="R1" s="53" t="s">
        <v>519</v>
      </c>
      <c r="S1" s="53" t="s">
        <v>520</v>
      </c>
      <c r="T1" t="str">
        <f>CONCATENATE("Frage 2: ",'B) Berichte'!D27)</f>
        <v>Frage 2: Erläuterung
(Doppelklick in das Feld; Absätze: ALT+Enter)</v>
      </c>
      <c r="U1" t="s">
        <v>478</v>
      </c>
      <c r="V1" t="s">
        <v>479</v>
      </c>
      <c r="W1" t="s">
        <v>480</v>
      </c>
      <c r="X1" t="s">
        <v>481</v>
      </c>
      <c r="Y1" t="s">
        <v>482</v>
      </c>
      <c r="Z1" t="s">
        <v>483</v>
      </c>
      <c r="AA1" t="s">
        <v>484</v>
      </c>
      <c r="AB1" t="s">
        <v>485</v>
      </c>
      <c r="AC1" t="s">
        <v>486</v>
      </c>
      <c r="AD1" t="s">
        <v>487</v>
      </c>
      <c r="AE1" t="s">
        <v>488</v>
      </c>
      <c r="AF1" t="s">
        <v>489</v>
      </c>
      <c r="AG1" t="s">
        <v>490</v>
      </c>
      <c r="AH1" t="s">
        <v>491</v>
      </c>
      <c r="AI1" t="s">
        <v>492</v>
      </c>
      <c r="AJ1" t="s">
        <v>493</v>
      </c>
      <c r="AK1" t="s">
        <v>494</v>
      </c>
      <c r="AL1" t="s">
        <v>495</v>
      </c>
      <c r="AM1" t="s">
        <v>496</v>
      </c>
      <c r="AN1" t="s">
        <v>497</v>
      </c>
      <c r="AO1" t="s">
        <v>498</v>
      </c>
      <c r="AP1" t="s">
        <v>499</v>
      </c>
      <c r="AQ1" t="s">
        <v>500</v>
      </c>
      <c r="AR1" t="s">
        <v>501</v>
      </c>
      <c r="AS1" t="s">
        <v>502</v>
      </c>
      <c r="AT1" t="s">
        <v>503</v>
      </c>
      <c r="AU1" t="s">
        <v>504</v>
      </c>
      <c r="AV1" t="s">
        <v>505</v>
      </c>
      <c r="AW1" t="s">
        <v>506</v>
      </c>
      <c r="AX1" t="s">
        <v>507</v>
      </c>
      <c r="AY1" t="str">
        <f>Übersicht!E11</f>
        <v>Fälligkeit</v>
      </c>
      <c r="AZ1" t="str">
        <f>Übersicht!F11</f>
        <v>Frequenz p.a. bzw. Fallzahl</v>
      </c>
      <c r="BA1" t="str">
        <f>Übersicht!G11</f>
        <v>Grundlage/Fund-stelle</v>
      </c>
      <c r="BB1" t="str">
        <f>Übersicht!H11</f>
        <v>Ersteller</v>
      </c>
      <c r="BC1" t="str">
        <f>Übersicht!I11</f>
        <v>Ersteller-Abteilung</v>
      </c>
      <c r="BD1" t="str">
        <f>Übersicht!J11</f>
        <v>Ersteller-Personen</v>
      </c>
      <c r="BE1" t="str">
        <f>Übersicht!K11</f>
        <v>Empfänger</v>
      </c>
      <c r="BF1" t="str">
        <f>Übersicht!L11</f>
        <v>IVP besteht seit</v>
      </c>
      <c r="BG1" t="str">
        <f>Übersicht!M11</f>
        <v>Inhaltliche Veränderung</v>
      </c>
      <c r="BH1" t="str">
        <f>Übersicht!N11</f>
        <v>Anm. II/11</v>
      </c>
      <c r="BI1" t="str">
        <f>Übersicht!O11</f>
        <v>Eintragender</v>
      </c>
      <c r="BJ1" t="str">
        <f>Übersicht!P11</f>
        <v>Erhebungsdatum</v>
      </c>
      <c r="BK1" t="str">
        <f>Übersicht!Q11</f>
        <v>1.1 Status quo – Gesamtbewertung</v>
      </c>
      <c r="BL1" t="str">
        <f>Übersicht!R11</f>
        <v>1.2 Qualitative Einschätzung des Nutzens</v>
      </c>
      <c r="BM1" t="str">
        <f>Übersicht!S11</f>
        <v>1.3 Lösung – Maßnahmen</v>
      </c>
      <c r="BN1" t="str">
        <f>Übersicht!T11</f>
        <v>2.1. Status quo – Gesamtbewertung</v>
      </c>
      <c r="BO1" t="str">
        <f>Übersicht!U11</f>
        <v>2.2. Abschätzung des absoluten Verwaltungsaufwands (in VBÄ)</v>
      </c>
      <c r="BP1" t="str">
        <f>Übersicht!V11</f>
        <v>Gesamtaufwand (wird berechnet)</v>
      </c>
      <c r="BQ1" t="str">
        <f>Übersicht!W11</f>
        <v>2.3. Qualitative Einschätzung des Verwaltungsaufwands</v>
      </c>
      <c r="BR1" t="str">
        <f>Übersicht!X11</f>
        <v>2.4. Lösung – Maßnahmen</v>
      </c>
      <c r="BS1" t="str">
        <f>Übersicht!Y11</f>
        <v>2.5.P1- P-Schritt</v>
      </c>
      <c r="BT1" t="str">
        <f>Übersicht!Z11</f>
        <v>2.5.P1 - Aufwandstyp</v>
      </c>
      <c r="BU1" t="str">
        <f>Übersicht!AA11</f>
        <v>2.5.P1 - Anzeige</v>
      </c>
      <c r="BV1" t="str">
        <f>Übersicht!AB11</f>
        <v>2.5.P2 - P-Schritt</v>
      </c>
      <c r="BW1" t="str">
        <f>Übersicht!AC11</f>
        <v>2.5.P2 - Aufwandstyp</v>
      </c>
      <c r="BX1" t="str">
        <f>Übersicht!AD11</f>
        <v>2.5.P2 - Anzeige</v>
      </c>
      <c r="BY1" t="str">
        <f>Übersicht!AE11</f>
        <v>2.5.P3 - P-Schritt</v>
      </c>
      <c r="BZ1" t="str">
        <f>Übersicht!AF11</f>
        <v>2.5.P3 - Aufwandstyp</v>
      </c>
      <c r="CA1" t="str">
        <f>Übersicht!AG11</f>
        <v>2.5.P3 - Anzeige</v>
      </c>
      <c r="CB1" t="str">
        <f>Übersicht!AH11</f>
        <v>2.5.P4 - P-Schritt</v>
      </c>
      <c r="CC1" t="str">
        <f>Übersicht!AI11</f>
        <v>2.5.P4 - Aufwandstyp</v>
      </c>
      <c r="CD1" t="str">
        <f>Übersicht!AJ11</f>
        <v>2.5.P4 - Anzeige</v>
      </c>
      <c r="CE1" t="str">
        <f>Übersicht!AK11</f>
        <v>2.5.P5 - P-Schritt</v>
      </c>
      <c r="CF1" t="str">
        <f>Übersicht!AL11</f>
        <v>2.5.P5 - Aufwandstyp</v>
      </c>
      <c r="CG1" t="str">
        <f>Übersicht!AM11</f>
        <v>2.5.P5 - Anzeige</v>
      </c>
      <c r="CH1" t="str">
        <f>Übersicht!AN11</f>
        <v>2.5.P6 - P-Schritt</v>
      </c>
      <c r="CI1" t="str">
        <f>Übersicht!AO11</f>
        <v>2.5.P6 - Aufwandstyp</v>
      </c>
      <c r="CJ1" t="str">
        <f>Übersicht!AP11</f>
        <v>2.5.P6 - Anzeige</v>
      </c>
      <c r="CK1" t="str">
        <f>Übersicht!AQ11</f>
        <v>2.5.P7 - P-Schritt</v>
      </c>
      <c r="CL1" t="str">
        <f>Übersicht!AR11</f>
        <v>2.5.P7 - Aufwandstyp</v>
      </c>
      <c r="CM1" t="str">
        <f>Übersicht!AS11</f>
        <v>2.5.P7 - Anzeige</v>
      </c>
      <c r="CN1" t="str">
        <f>Übersicht!AT11</f>
        <v>2.5.P8 - P-Schritt</v>
      </c>
      <c r="CO1" t="str">
        <f>Übersicht!AU11</f>
        <v>2.5.P8 - Aufwandstyp</v>
      </c>
      <c r="CP1" t="str">
        <f>Übersicht!AV11</f>
        <v>2.5.P8 - Anzeige</v>
      </c>
      <c r="CQ1" t="str">
        <f>Übersicht!AW11</f>
        <v>2.5.P9 - P-Schritt</v>
      </c>
      <c r="CR1" t="str">
        <f>Übersicht!AX11</f>
        <v>2.5.P9 - Aufwandstyp</v>
      </c>
      <c r="CS1" t="str">
        <f>Übersicht!AY11</f>
        <v>2.5.P9 - Anzeige</v>
      </c>
      <c r="CT1" t="str">
        <f>Übersicht!AZ11</f>
        <v>2.5.P10 - P-Schritt</v>
      </c>
      <c r="CU1" t="str">
        <f>Übersicht!BA11</f>
        <v>2.5.P10 - Aufwandstyp</v>
      </c>
      <c r="CV1" t="str">
        <f>Übersicht!BB11</f>
        <v>2.5.P10 - Anzeige</v>
      </c>
      <c r="CW1" t="str">
        <f>Übersicht!BC11</f>
        <v>3.1. Status quo – Gesamtbewertung</v>
      </c>
      <c r="CX1" t="str">
        <f>Übersicht!BD11</f>
        <v>3.2 Qualitative Einschätzung der Verständlichkeit/Lesbarkeit</v>
      </c>
      <c r="CY1" t="str">
        <f>Übersicht!BE11</f>
        <v>3.3 Lösung – Maßnahmen</v>
      </c>
      <c r="CZ1" t="str">
        <f>Übersicht!BF11</f>
        <v>4. Anregungen für Fragestellungen für die Ressorts</v>
      </c>
      <c r="DA1" t="str">
        <f>Übersicht!BG11</f>
        <v xml:space="preserve"> </v>
      </c>
      <c r="DB1" t="str">
        <f>Übersicht!BH11</f>
        <v>Bericht</v>
      </c>
      <c r="DC1" t="str">
        <f>Übersicht!BI11</f>
        <v>Verwaltungsaufwand</v>
      </c>
      <c r="DD1" t="str">
        <f>Übersicht!BJ11</f>
        <v>Nutzen Empfänger</v>
      </c>
      <c r="DE1" t="str">
        <f>Übersicht!BK11</f>
        <v>Maßnahmen</v>
      </c>
      <c r="DF1" t="str">
        <f>Übersicht!BL11</f>
        <v>S II schätzt auch Ressortaufwand</v>
      </c>
      <c r="DG1" t="str">
        <f>Übersicht!BM11</f>
        <v>Anmerkung zur Klassifizierung</v>
      </c>
      <c r="DH1" t="str">
        <f>Übersicht!BN11</f>
        <v>Sortierung im Fragebogen</v>
      </c>
      <c r="DI1" t="s">
        <v>525</v>
      </c>
      <c r="DJ1" t="s">
        <v>23</v>
      </c>
      <c r="DK1" t="s">
        <v>539</v>
      </c>
      <c r="DL1" t="str">
        <f>Übersicht!$BQ$11</f>
        <v>UAG-Verantwortliche</v>
      </c>
    </row>
    <row r="2" spans="1:116" x14ac:dyDescent="0.25">
      <c r="A2" s="53" t="str">
        <f>Übersicht!$B$5</f>
        <v>---bitte auswählen---</v>
      </c>
      <c r="B2" s="53">
        <f>Übersicht!C12</f>
        <v>5</v>
      </c>
      <c r="C2" s="53" t="str">
        <f>Übersicht!D12</f>
        <v>Budgetbericht</v>
      </c>
      <c r="D2" s="53" t="str">
        <f>'B) Berichte'!F7</f>
        <v>Zeit in h eingeben</v>
      </c>
      <c r="E2" s="53" t="str">
        <f>'B) Berichte'!F8</f>
        <v>Zeit in h eingeben</v>
      </c>
      <c r="F2" s="53" t="str">
        <f>'B) Berichte'!F9</f>
        <v>Zeit in h eingeben</v>
      </c>
      <c r="G2" s="53" t="str">
        <f>'B) Berichte'!F10</f>
        <v>Zeit in h eingeben</v>
      </c>
      <c r="H2" s="53" t="str">
        <f>'B) Berichte'!F11</f>
        <v>Zeit in h eingeben</v>
      </c>
      <c r="I2" s="53" t="str">
        <f>'B) Berichte'!F12</f>
        <v>Zeit in h eingeben</v>
      </c>
      <c r="J2" s="53" t="str">
        <f>'B) Berichte'!F13</f>
        <v>Zeit in h eingeben</v>
      </c>
      <c r="K2" s="53" t="str">
        <f>'B) Berichte'!F14</f>
        <v>Zeit in h eingeben</v>
      </c>
      <c r="L2" s="53" t="str">
        <f>'B) Berichte'!F15</f>
        <v>Zeit in h eingeben</v>
      </c>
      <c r="M2" s="53" t="str">
        <f>'B) Berichte'!F16</f>
        <v>Zeit in h eingeben</v>
      </c>
      <c r="N2" s="53" t="str">
        <f>'B) Berichte'!F19</f>
        <v>Anzahl eingeben</v>
      </c>
      <c r="O2" s="53" t="str">
        <f>'B) Berichte'!F20</f>
        <v>Anzahl eingeben</v>
      </c>
      <c r="P2" s="52">
        <f>'B) Berichte'!E21</f>
        <v>0</v>
      </c>
      <c r="Q2" s="53" t="str">
        <f>'B) Berichte'!F24</f>
        <v>---bitte auswählen---</v>
      </c>
      <c r="R2" s="53" t="str">
        <f>'B) Berichte'!F25</f>
        <v>---bitte auswählen---</v>
      </c>
      <c r="S2" t="str">
        <f>'B) Berichte'!F26</f>
        <v>---bitte auswählen---</v>
      </c>
      <c r="T2" s="52">
        <f>'B) Berichte'!E27</f>
        <v>0</v>
      </c>
      <c r="U2" t="str">
        <f>'B) Berichte'!F31</f>
        <v>---bitte auswählen---</v>
      </c>
      <c r="V2">
        <f>'B) Berichte'!F32</f>
        <v>0</v>
      </c>
      <c r="W2">
        <f>'B) Berichte'!F33</f>
        <v>0</v>
      </c>
      <c r="X2">
        <f>'B) Berichte'!F34</f>
        <v>0</v>
      </c>
      <c r="Y2">
        <f>'B) Berichte'!F35</f>
        <v>0</v>
      </c>
      <c r="Z2">
        <f>'B) Berichte'!F36</f>
        <v>0</v>
      </c>
      <c r="AA2">
        <f>'B) Berichte'!F37</f>
        <v>0</v>
      </c>
      <c r="AB2">
        <f>'B) Berichte'!F38</f>
        <v>0</v>
      </c>
      <c r="AC2">
        <f>'B) Berichte'!F39</f>
        <v>0</v>
      </c>
      <c r="AD2">
        <f>'B) Berichte'!F40</f>
        <v>0</v>
      </c>
      <c r="AE2" s="52" t="str">
        <f>'B) Berichte'!E31</f>
        <v>Vorschlag 1</v>
      </c>
      <c r="AF2" s="52" t="str">
        <f>'B) Berichte'!E32</f>
        <v>weitere Vorschäge</v>
      </c>
      <c r="AG2" s="52">
        <f>'B) Berichte'!E33</f>
        <v>0</v>
      </c>
      <c r="AH2" s="52">
        <f>'B) Berichte'!E34</f>
        <v>0</v>
      </c>
      <c r="AI2" s="52">
        <f>'B) Berichte'!E35</f>
        <v>0</v>
      </c>
      <c r="AJ2" s="52">
        <f>'B) Berichte'!E36</f>
        <v>0</v>
      </c>
      <c r="AK2" s="52">
        <f>'B) Berichte'!E37</f>
        <v>0</v>
      </c>
      <c r="AL2" s="52">
        <f>'B) Berichte'!E38</f>
        <v>0</v>
      </c>
      <c r="AM2" s="52">
        <f>'B) Berichte'!E39</f>
        <v>0</v>
      </c>
      <c r="AN2" s="52">
        <f>'B) Berichte'!E40</f>
        <v>0</v>
      </c>
      <c r="AO2" s="53" t="str">
        <f>'B) Berichte'!G31</f>
        <v>---bitte auswählen---</v>
      </c>
      <c r="AP2" s="53">
        <f>'B) Berichte'!G32</f>
        <v>0</v>
      </c>
      <c r="AQ2" s="53">
        <f>'B) Berichte'!G33</f>
        <v>0</v>
      </c>
      <c r="AR2" s="53">
        <f>'B) Berichte'!G34</f>
        <v>0</v>
      </c>
      <c r="AS2" s="53">
        <f>'B) Berichte'!G35</f>
        <v>0</v>
      </c>
      <c r="AT2" s="53">
        <f>'B) Berichte'!G36</f>
        <v>0</v>
      </c>
      <c r="AU2" s="53">
        <f>'B) Berichte'!G37</f>
        <v>0</v>
      </c>
      <c r="AV2" s="53">
        <f>'B) Berichte'!G38</f>
        <v>0</v>
      </c>
      <c r="AW2" s="53">
        <f>'B) Berichte'!G39</f>
        <v>0</v>
      </c>
      <c r="AX2" s="53">
        <f>'B) Berichte'!G40</f>
        <v>0</v>
      </c>
      <c r="AY2" t="str">
        <f>Übersicht!E12</f>
        <v>jährlich mit BFG</v>
      </c>
      <c r="AZ2">
        <f>Übersicht!F12</f>
        <v>1</v>
      </c>
      <c r="BA2" t="str">
        <f>Übersicht!G12</f>
        <v>§ 42 (3)</v>
      </c>
      <c r="BB2" t="str">
        <f>Übersicht!H12</f>
        <v>BMF</v>
      </c>
      <c r="BC2">
        <f>Übersicht!I12</f>
        <v>0</v>
      </c>
      <c r="BD2">
        <f>Übersicht!J12</f>
        <v>0</v>
      </c>
      <c r="BE2" t="str">
        <f>Übersicht!K12</f>
        <v>BA und Pl. NR</v>
      </c>
      <c r="BF2" t="str">
        <f>Übersicht!L12</f>
        <v>BHG 1986</v>
      </c>
      <c r="BG2">
        <f>Übersicht!M12</f>
        <v>0</v>
      </c>
      <c r="BH2">
        <f>Übersicht!N12</f>
        <v>0</v>
      </c>
      <c r="BI2">
        <f>Übersicht!O12</f>
        <v>0</v>
      </c>
      <c r="BJ2">
        <f>Übersicht!P12</f>
        <v>0</v>
      </c>
      <c r="BK2">
        <f>Übersicht!Q12</f>
        <v>0</v>
      </c>
      <c r="BL2">
        <f>Übersicht!R12</f>
        <v>0</v>
      </c>
      <c r="BM2">
        <f>Übersicht!S12</f>
        <v>0</v>
      </c>
      <c r="BN2">
        <f>Übersicht!T12</f>
        <v>0</v>
      </c>
      <c r="BO2">
        <f>Übersicht!U12</f>
        <v>0</v>
      </c>
      <c r="BP2">
        <f>Übersicht!V12</f>
        <v>0</v>
      </c>
      <c r="BQ2">
        <f>Übersicht!W12</f>
        <v>0</v>
      </c>
      <c r="BR2">
        <f>Übersicht!X12</f>
        <v>0</v>
      </c>
      <c r="BS2" t="str">
        <f>Übersicht!Y12</f>
        <v>Recherche und inhaltliche Analyse von Informationen und Daten</v>
      </c>
      <c r="BT2" t="str">
        <f>Übersicht!Z12</f>
        <v>Analyse- und Rechercheaufwand</v>
      </c>
      <c r="BU2" t="str">
        <f>Übersicht!AA12</f>
        <v>S_II</v>
      </c>
      <c r="BV2" t="str">
        <f>Übersicht!AB12</f>
        <v>Verfassen des Berichts; Ausfüllen und Eingabe der Daten in technische Systeme (ohne Analyse)</v>
      </c>
      <c r="BW2" t="str">
        <f>Übersicht!AC12</f>
        <v>Bürokratieaufwand</v>
      </c>
      <c r="BX2" t="str">
        <f>Übersicht!AD12</f>
        <v>S_II</v>
      </c>
      <c r="BY2" t="str">
        <f>Übersicht!AE12</f>
        <v>Abstimmung und/oder Qualitätssicherung intern</v>
      </c>
      <c r="BZ2" t="str">
        <f>Übersicht!AF12</f>
        <v>Bürokratieaufwand</v>
      </c>
      <c r="CA2" t="str">
        <f>Übersicht!AG12</f>
        <v>S_II</v>
      </c>
      <c r="CB2" t="str">
        <f>Übersicht!AH12</f>
        <v>Abstimmung und/oder Qualitätssicherung mit externer Stelle (zB BMF/BKA); Übermittlung</v>
      </c>
      <c r="CC2" t="str">
        <f>Übersicht!AI12</f>
        <v>Bürokratieaufwand</v>
      </c>
      <c r="CD2" t="str">
        <f>Übersicht!AJ12</f>
        <v>S_II</v>
      </c>
      <c r="CE2" t="str">
        <f>Übersicht!AK12</f>
        <v>ZUSÄTZLICH: Analyse- und Rechercheaufwand der HHLOs</v>
      </c>
      <c r="CF2" t="str">
        <f>Übersicht!AL12</f>
        <v>Analyse- und Rechercheaufwand</v>
      </c>
      <c r="CG2" t="str">
        <f>Übersicht!AM12</f>
        <v>S_II</v>
      </c>
      <c r="CH2" t="str">
        <f>Übersicht!AN12</f>
        <v>ZUSÄTZLICH: Bürokratieaufwand (Übermittlung, Abstimmung etc.) der HHLOs</v>
      </c>
      <c r="CI2" t="str">
        <f>Übersicht!AO12</f>
        <v>Bürokratieaufwand</v>
      </c>
      <c r="CJ2" t="str">
        <f>Übersicht!AP12</f>
        <v>S_II</v>
      </c>
      <c r="CK2">
        <f>Übersicht!AQ12</f>
        <v>0</v>
      </c>
      <c r="CL2">
        <f>Übersicht!AR12</f>
        <v>0</v>
      </c>
      <c r="CM2">
        <f>Übersicht!AS12</f>
        <v>0</v>
      </c>
      <c r="CN2">
        <f>Übersicht!AT12</f>
        <v>0</v>
      </c>
      <c r="CO2">
        <f>Übersicht!AU12</f>
        <v>0</v>
      </c>
      <c r="CP2">
        <f>Übersicht!AV12</f>
        <v>0</v>
      </c>
      <c r="CQ2">
        <f>Übersicht!AW12</f>
        <v>0</v>
      </c>
      <c r="CR2">
        <f>Übersicht!AX12</f>
        <v>0</v>
      </c>
      <c r="CS2">
        <f>Übersicht!AY12</f>
        <v>0</v>
      </c>
      <c r="CT2">
        <f>Übersicht!AZ12</f>
        <v>0</v>
      </c>
      <c r="CU2">
        <f>Übersicht!BA12</f>
        <v>0</v>
      </c>
      <c r="CV2">
        <f>Übersicht!BB12</f>
        <v>0</v>
      </c>
      <c r="CW2">
        <f>Übersicht!BC12</f>
        <v>0</v>
      </c>
      <c r="CX2">
        <f>Übersicht!BD12</f>
        <v>0</v>
      </c>
      <c r="CY2">
        <f>Übersicht!BE12</f>
        <v>0</v>
      </c>
      <c r="CZ2">
        <f>Übersicht!BF12</f>
        <v>0</v>
      </c>
      <c r="DA2">
        <f>Übersicht!BG12</f>
        <v>0</v>
      </c>
      <c r="DB2" t="str">
        <f>Übersicht!BH12</f>
        <v>S_II</v>
      </c>
      <c r="DC2" t="str">
        <f>Übersicht!BI12</f>
        <v>S_II</v>
      </c>
      <c r="DD2" t="str">
        <f>Übersicht!BJ12</f>
        <v>nicht anzeigen</v>
      </c>
      <c r="DE2" t="str">
        <f>Übersicht!BK12</f>
        <v>nicht anzeigen</v>
      </c>
      <c r="DF2" t="str">
        <f>Übersicht!BL12</f>
        <v>ja (S_II)</v>
      </c>
      <c r="DG2">
        <f>Übersicht!BM12</f>
        <v>0</v>
      </c>
      <c r="DH2" t="str">
        <f>Übersicht!BN12</f>
        <v>1-Veranschlagung - Kern (BFG/BFRG)</v>
      </c>
      <c r="DI2">
        <f>Übersicht!D$5</f>
        <v>0</v>
      </c>
      <c r="DJ2">
        <f>Übersicht!E$5</f>
        <v>0</v>
      </c>
      <c r="DK2">
        <f>Übersicht!F$5</f>
        <v>0</v>
      </c>
      <c r="DL2">
        <f>Übersicht!BQ12</f>
        <v>0</v>
      </c>
    </row>
    <row r="3" spans="1:116" x14ac:dyDescent="0.25">
      <c r="A3" s="53" t="str">
        <f>Übersicht!$B$5</f>
        <v>---bitte auswählen---</v>
      </c>
      <c r="B3" s="53">
        <f>Übersicht!C13</f>
        <v>6</v>
      </c>
      <c r="C3" s="53" t="str">
        <f>Übersicht!D13</f>
        <v>One-Sheeter (Deutsch aktualisiert, Englisch neu)</v>
      </c>
      <c r="D3" s="53" t="str">
        <f>'B) Berichte'!F47</f>
        <v>Zeit in h eingeben</v>
      </c>
      <c r="E3" s="53" t="str">
        <f>'B) Berichte'!F48</f>
        <v>Zeit in h eingeben</v>
      </c>
      <c r="F3" s="53" t="str">
        <f>'B) Berichte'!F49</f>
        <v>Zeit in h eingeben</v>
      </c>
      <c r="G3" s="53" t="str">
        <f>'B) Berichte'!F50</f>
        <v>Zeit in h eingeben</v>
      </c>
      <c r="H3" s="53" t="str">
        <f>'B) Berichte'!F51</f>
        <v>Zeit in h eingeben</v>
      </c>
      <c r="I3" s="53" t="str">
        <f>'B) Berichte'!F52</f>
        <v>Zeit in h eingeben</v>
      </c>
      <c r="J3" s="53" t="str">
        <f>'B) Berichte'!F53</f>
        <v>Zeit in h eingeben</v>
      </c>
      <c r="K3" s="53" t="str">
        <f>'B) Berichte'!F54</f>
        <v>Zeit in h eingeben</v>
      </c>
      <c r="L3" s="53" t="str">
        <f>'B) Berichte'!F55</f>
        <v>Zeit in h eingeben</v>
      </c>
      <c r="M3" s="53" t="str">
        <f>'B) Berichte'!F56</f>
        <v>Zeit in h eingeben</v>
      </c>
      <c r="N3" s="53" t="str">
        <f>'B) Berichte'!F59</f>
        <v>Anzahl eingeben</v>
      </c>
      <c r="O3" s="53" t="str">
        <f>'B) Berichte'!F60</f>
        <v>Anzahl eingeben</v>
      </c>
      <c r="P3" s="52">
        <f>'B) Berichte'!E61</f>
        <v>0</v>
      </c>
      <c r="Q3" s="53" t="str">
        <f>'B) Berichte'!F64</f>
        <v>---bitte auswählen---</v>
      </c>
      <c r="R3" s="53" t="str">
        <f>'B) Berichte'!F65</f>
        <v>---bitte auswählen---</v>
      </c>
      <c r="S3" t="str">
        <f>'B) Berichte'!F66</f>
        <v>---bitte auswählen---</v>
      </c>
      <c r="T3" s="52">
        <f>'B) Berichte'!E67</f>
        <v>0</v>
      </c>
      <c r="U3" t="str">
        <f>'B) Berichte'!D71</f>
        <v xml:space="preserve">
</v>
      </c>
      <c r="V3" t="str">
        <f>'B) Berichte'!D72</f>
        <v xml:space="preserve">
</v>
      </c>
      <c r="W3">
        <f>'B) Berichte'!D73</f>
        <v>0</v>
      </c>
      <c r="X3">
        <f>'B) Berichte'!D74</f>
        <v>0</v>
      </c>
      <c r="Y3">
        <f>'B) Berichte'!D75</f>
        <v>0</v>
      </c>
      <c r="Z3">
        <f>'B) Berichte'!D76</f>
        <v>0</v>
      </c>
      <c r="AA3">
        <f>'B) Berichte'!D77</f>
        <v>0</v>
      </c>
      <c r="AB3">
        <f>'B) Berichte'!D78</f>
        <v>0</v>
      </c>
      <c r="AC3">
        <f>'B) Berichte'!D79</f>
        <v>0</v>
      </c>
      <c r="AD3">
        <f>'B) Berichte'!D80</f>
        <v>0</v>
      </c>
      <c r="AE3" s="52" t="str">
        <f>'B) Berichte'!E71</f>
        <v>Vorschlag 1</v>
      </c>
      <c r="AF3" s="52" t="str">
        <f>'B) Berichte'!E72</f>
        <v>weitere Vorschäge</v>
      </c>
      <c r="AG3" s="52">
        <f>'B) Berichte'!E73</f>
        <v>0</v>
      </c>
      <c r="AH3" s="52">
        <f>'B) Berichte'!E74</f>
        <v>0</v>
      </c>
      <c r="AI3" s="52">
        <f>'B) Berichte'!E75</f>
        <v>0</v>
      </c>
      <c r="AJ3" s="52">
        <f>'B) Berichte'!E76</f>
        <v>0</v>
      </c>
      <c r="AK3" s="52">
        <f>'B) Berichte'!E77</f>
        <v>0</v>
      </c>
      <c r="AL3" s="52">
        <f>'B) Berichte'!E78</f>
        <v>0</v>
      </c>
      <c r="AM3" s="52">
        <f>'B) Berichte'!E79</f>
        <v>0</v>
      </c>
      <c r="AN3" s="52">
        <f>'B) Berichte'!E80</f>
        <v>0</v>
      </c>
      <c r="AO3" t="str">
        <f>'B) Berichte'!F71</f>
        <v>---bitte auswählen---</v>
      </c>
      <c r="AP3">
        <f>'B) Berichte'!F72</f>
        <v>0</v>
      </c>
      <c r="AQ3">
        <f>'B) Berichte'!F73</f>
        <v>0</v>
      </c>
      <c r="AR3">
        <f>'B) Berichte'!F74</f>
        <v>0</v>
      </c>
      <c r="AS3">
        <f>'B) Berichte'!F75</f>
        <v>0</v>
      </c>
      <c r="AT3">
        <f>'B) Berichte'!F76</f>
        <v>0</v>
      </c>
      <c r="AU3">
        <f>'B) Berichte'!F77</f>
        <v>0</v>
      </c>
      <c r="AV3">
        <f>'B) Berichte'!F78</f>
        <v>0</v>
      </c>
      <c r="AW3">
        <f>'B) Berichte'!F79</f>
        <v>0</v>
      </c>
      <c r="AX3">
        <f>'B) Berichte'!F80</f>
        <v>0</v>
      </c>
      <c r="AY3" t="str">
        <f>Übersicht!E13</f>
        <v>jährlich mit BFG</v>
      </c>
      <c r="AZ3">
        <f>Übersicht!F13</f>
        <v>1</v>
      </c>
      <c r="BA3" t="str">
        <f>Übersicht!G13</f>
        <v>§ 42 (3)</v>
      </c>
      <c r="BB3" t="str">
        <f>Übersicht!H13</f>
        <v>BMF</v>
      </c>
      <c r="BC3">
        <f>Übersicht!I13</f>
        <v>0</v>
      </c>
      <c r="BD3">
        <f>Übersicht!J13</f>
        <v>0</v>
      </c>
      <c r="BE3" t="str">
        <f>Übersicht!K13</f>
        <v>BA und Pl. NR</v>
      </c>
      <c r="BF3">
        <f>Übersicht!L13</f>
        <v>0</v>
      </c>
      <c r="BG3">
        <f>Übersicht!M13</f>
        <v>0</v>
      </c>
      <c r="BH3">
        <f>Übersicht!N13</f>
        <v>0</v>
      </c>
      <c r="BI3">
        <f>Übersicht!O13</f>
        <v>0</v>
      </c>
      <c r="BJ3">
        <f>Übersicht!P13</f>
        <v>0</v>
      </c>
      <c r="BK3">
        <f>Übersicht!Q13</f>
        <v>0</v>
      </c>
      <c r="BL3">
        <f>Übersicht!R13</f>
        <v>0</v>
      </c>
      <c r="BM3">
        <f>Übersicht!S13</f>
        <v>0</v>
      </c>
      <c r="BN3">
        <f>Übersicht!T13</f>
        <v>0</v>
      </c>
      <c r="BO3">
        <f>Übersicht!U13</f>
        <v>0</v>
      </c>
      <c r="BP3">
        <f>Übersicht!V13</f>
        <v>0</v>
      </c>
      <c r="BQ3">
        <f>Übersicht!W13</f>
        <v>0</v>
      </c>
      <c r="BR3">
        <f>Übersicht!X13</f>
        <v>0</v>
      </c>
      <c r="BS3" t="str">
        <f>Übersicht!Y13</f>
        <v>Recherche und inhaltliche Analyse von Informationen und Daten</v>
      </c>
      <c r="BT3" t="str">
        <f>Übersicht!Z13</f>
        <v>Analyse- und Rechercheaufwand</v>
      </c>
      <c r="BU3" t="str">
        <f>Übersicht!AA13</f>
        <v>S_II</v>
      </c>
      <c r="BV3" t="str">
        <f>Übersicht!AB13</f>
        <v>Verfassen des Berichts; Ausfüllen und Eingabe der Daten in technische Systeme (ohne Analyse)</v>
      </c>
      <c r="BW3" t="str">
        <f>Übersicht!AC13</f>
        <v>Bürokratieaufwand</v>
      </c>
      <c r="BX3" t="str">
        <f>Übersicht!AD13</f>
        <v>S_II</v>
      </c>
      <c r="BY3" t="str">
        <f>Übersicht!AE13</f>
        <v>Abstimmung und/oder Qualitätssicherung intern</v>
      </c>
      <c r="BZ3" t="str">
        <f>Übersicht!AF13</f>
        <v>Bürokratieaufwand</v>
      </c>
      <c r="CA3" t="str">
        <f>Übersicht!AG13</f>
        <v>S_II</v>
      </c>
      <c r="CB3" t="str">
        <f>Übersicht!AH13</f>
        <v>Abstimmung und/oder Qualitätssicherung mit externer Stelle (zB BMF/BKA); Übermittlung</v>
      </c>
      <c r="CC3" t="str">
        <f>Übersicht!AI13</f>
        <v>Bürokratieaufwand</v>
      </c>
      <c r="CD3" t="str">
        <f>Übersicht!AJ13</f>
        <v>S_II</v>
      </c>
      <c r="CE3">
        <f>Übersicht!AK13</f>
        <v>0</v>
      </c>
      <c r="CF3">
        <f>Übersicht!AL13</f>
        <v>0</v>
      </c>
      <c r="CG3">
        <f>Übersicht!AM13</f>
        <v>0</v>
      </c>
      <c r="CH3">
        <f>Übersicht!AN13</f>
        <v>0</v>
      </c>
      <c r="CI3">
        <f>Übersicht!AO13</f>
        <v>0</v>
      </c>
      <c r="CJ3">
        <f>Übersicht!AP13</f>
        <v>0</v>
      </c>
      <c r="CK3">
        <f>Übersicht!AQ13</f>
        <v>0</v>
      </c>
      <c r="CL3">
        <f>Übersicht!AR13</f>
        <v>0</v>
      </c>
      <c r="CM3">
        <f>Übersicht!AS13</f>
        <v>0</v>
      </c>
      <c r="CN3">
        <f>Übersicht!AT13</f>
        <v>0</v>
      </c>
      <c r="CO3">
        <f>Übersicht!AU13</f>
        <v>0</v>
      </c>
      <c r="CP3">
        <f>Übersicht!AV13</f>
        <v>0</v>
      </c>
      <c r="CQ3">
        <f>Übersicht!AW13</f>
        <v>0</v>
      </c>
      <c r="CR3">
        <f>Übersicht!AX13</f>
        <v>0</v>
      </c>
      <c r="CS3">
        <f>Übersicht!AY13</f>
        <v>0</v>
      </c>
      <c r="CT3">
        <f>Übersicht!AZ13</f>
        <v>0</v>
      </c>
      <c r="CU3">
        <f>Übersicht!BA13</f>
        <v>0</v>
      </c>
      <c r="CV3">
        <f>Übersicht!BB13</f>
        <v>0</v>
      </c>
      <c r="CW3">
        <f>Übersicht!BC13</f>
        <v>0</v>
      </c>
      <c r="CX3">
        <f>Übersicht!BD13</f>
        <v>0</v>
      </c>
      <c r="CY3">
        <f>Übersicht!BE13</f>
        <v>0</v>
      </c>
      <c r="CZ3">
        <f>Übersicht!BF13</f>
        <v>0</v>
      </c>
      <c r="DA3">
        <f>Übersicht!BG13</f>
        <v>0</v>
      </c>
      <c r="DB3" t="str">
        <f>Übersicht!BH13</f>
        <v>S_II</v>
      </c>
      <c r="DC3" t="str">
        <f>Übersicht!BI13</f>
        <v>S_II</v>
      </c>
      <c r="DD3" t="str">
        <f>Übersicht!BJ13</f>
        <v>nicht anzeigen</v>
      </c>
      <c r="DE3" t="str">
        <f>Übersicht!BK13</f>
        <v>nicht anzeigen</v>
      </c>
      <c r="DF3" t="str">
        <f>Übersicht!BL13</f>
        <v>nein (S_II)</v>
      </c>
      <c r="DG3">
        <f>Übersicht!BM13</f>
        <v>0</v>
      </c>
      <c r="DH3" t="str">
        <f>Übersicht!BN13</f>
        <v>1-Veranschlagung - Kern (BFG/BFRG)</v>
      </c>
      <c r="DI3">
        <f>Übersicht!$D$5</f>
        <v>0</v>
      </c>
      <c r="DJ3">
        <f>Übersicht!E$5</f>
        <v>0</v>
      </c>
      <c r="DK3">
        <f>Übersicht!F$5</f>
        <v>0</v>
      </c>
      <c r="DL3">
        <f>Übersicht!BQ13</f>
        <v>0</v>
      </c>
    </row>
    <row r="4" spans="1:116" x14ac:dyDescent="0.25">
      <c r="A4" s="53" t="str">
        <f>Übersicht!$B$5</f>
        <v>---bitte auswählen---</v>
      </c>
      <c r="B4" s="53">
        <f>Übersicht!C14</f>
        <v>21</v>
      </c>
      <c r="C4" s="53" t="str">
        <f>Übersicht!D14</f>
        <v>Teilhefte</v>
      </c>
      <c r="D4" s="53" t="str">
        <f>'B) Berichte'!F87</f>
        <v>Zeit in h eingeben</v>
      </c>
      <c r="E4" s="53" t="str">
        <f>'B) Berichte'!F88</f>
        <v>Zeit in h eingeben</v>
      </c>
      <c r="F4" s="53" t="str">
        <f>'B) Berichte'!F89</f>
        <v>Zeit in h eingeben</v>
      </c>
      <c r="G4" s="53" t="str">
        <f>'B) Berichte'!F90</f>
        <v>Zeit in h eingeben</v>
      </c>
      <c r="H4" s="53" t="str">
        <f>'B) Berichte'!F91</f>
        <v>Zeit in h eingeben</v>
      </c>
      <c r="I4" s="53" t="str">
        <f>'B) Berichte'!F92</f>
        <v>Zeit in h eingeben</v>
      </c>
      <c r="J4" s="53" t="str">
        <f>'B) Berichte'!F93</f>
        <v>Zeit in h eingeben</v>
      </c>
      <c r="K4" s="53" t="str">
        <f>'B) Berichte'!F94</f>
        <v>Zeit in h eingeben</v>
      </c>
      <c r="L4" s="53" t="str">
        <f>'B) Berichte'!F95</f>
        <v>Zeit in h eingeben</v>
      </c>
      <c r="M4" s="53" t="str">
        <f>'B) Berichte'!F96</f>
        <v>Zeit in h eingeben</v>
      </c>
      <c r="N4" s="53" t="str">
        <f>'B) Berichte'!F99</f>
        <v>Anzahl eingeben</v>
      </c>
      <c r="O4" s="53" t="str">
        <f>'B) Berichte'!F100</f>
        <v>Anzahl eingeben</v>
      </c>
      <c r="P4" s="52">
        <f>'B) Berichte'!E101</f>
        <v>0</v>
      </c>
      <c r="Q4" s="53" t="str">
        <f>'B) Berichte'!F104</f>
        <v>---bitte auswählen---</v>
      </c>
      <c r="R4" s="53" t="str">
        <f>'B) Berichte'!F105</f>
        <v>---bitte auswählen---</v>
      </c>
      <c r="S4" t="str">
        <f>'B) Berichte'!F106</f>
        <v>---bitte auswählen---</v>
      </c>
      <c r="T4" s="52">
        <f>'B) Berichte'!E107</f>
        <v>0</v>
      </c>
      <c r="U4" t="str">
        <f>'B) Berichte'!D111</f>
        <v xml:space="preserve">
</v>
      </c>
      <c r="V4" t="str">
        <f>'B) Berichte'!D112</f>
        <v xml:space="preserve">
</v>
      </c>
      <c r="W4">
        <f>'B) Berichte'!D113</f>
        <v>0</v>
      </c>
      <c r="X4">
        <f>'B) Berichte'!D114</f>
        <v>0</v>
      </c>
      <c r="Y4">
        <f>'B) Berichte'!D115</f>
        <v>0</v>
      </c>
      <c r="Z4">
        <f>'B) Berichte'!D116</f>
        <v>0</v>
      </c>
      <c r="AA4">
        <f>'B) Berichte'!D117</f>
        <v>0</v>
      </c>
      <c r="AB4">
        <f>'B) Berichte'!D118</f>
        <v>0</v>
      </c>
      <c r="AC4">
        <f>'B) Berichte'!D119</f>
        <v>0</v>
      </c>
      <c r="AD4">
        <f>'B) Berichte'!D120</f>
        <v>0</v>
      </c>
      <c r="AE4" s="52" t="str">
        <f>'B) Berichte'!E111</f>
        <v>Vorschlag 1</v>
      </c>
      <c r="AF4" s="52" t="str">
        <f>'B) Berichte'!E112</f>
        <v>weitere Vorschäge</v>
      </c>
      <c r="AG4" s="52">
        <f>'B) Berichte'!E113</f>
        <v>0</v>
      </c>
      <c r="AH4" s="52">
        <f>'B) Berichte'!E114</f>
        <v>0</v>
      </c>
      <c r="AI4" s="52">
        <f>'B) Berichte'!E115</f>
        <v>0</v>
      </c>
      <c r="AJ4" s="52">
        <f>'B) Berichte'!E116</f>
        <v>0</v>
      </c>
      <c r="AK4" s="52">
        <f>'B) Berichte'!E117</f>
        <v>0</v>
      </c>
      <c r="AL4" s="52">
        <f>'B) Berichte'!E118</f>
        <v>0</v>
      </c>
      <c r="AM4" s="52">
        <f>'B) Berichte'!E119</f>
        <v>0</v>
      </c>
      <c r="AN4" s="52">
        <f>'B) Berichte'!E120</f>
        <v>0</v>
      </c>
      <c r="AO4" t="str">
        <f>'B) Berichte'!F111</f>
        <v>---bitte auswählen---</v>
      </c>
      <c r="AP4">
        <f>'B) Berichte'!F112</f>
        <v>0</v>
      </c>
      <c r="AQ4">
        <f>'B) Berichte'!F113</f>
        <v>0</v>
      </c>
      <c r="AR4">
        <f>'B) Berichte'!F114</f>
        <v>0</v>
      </c>
      <c r="AS4">
        <f>'B) Berichte'!F115</f>
        <v>0</v>
      </c>
      <c r="AT4">
        <f>'B) Berichte'!F116</f>
        <v>0</v>
      </c>
      <c r="AU4">
        <f>'B) Berichte'!F117</f>
        <v>0</v>
      </c>
      <c r="AV4">
        <f>'B) Berichte'!F118</f>
        <v>0</v>
      </c>
      <c r="AW4">
        <f>'B) Berichte'!F119</f>
        <v>0</v>
      </c>
      <c r="AX4">
        <f>'B) Berichte'!F120</f>
        <v>0</v>
      </c>
      <c r="AY4" t="str">
        <f>Übersicht!E14</f>
        <v>jährlich mit BFG</v>
      </c>
      <c r="AZ4">
        <f>Übersicht!F14</f>
        <v>1</v>
      </c>
      <c r="BA4" t="str">
        <f>Übersicht!G14</f>
        <v>Art. 51 (1) B-VG iVm § 42</v>
      </c>
      <c r="BB4" t="str">
        <f>Übersicht!H14</f>
        <v>BMF</v>
      </c>
      <c r="BC4">
        <f>Übersicht!I14</f>
        <v>0</v>
      </c>
      <c r="BD4">
        <f>Übersicht!J14</f>
        <v>0</v>
      </c>
      <c r="BE4" t="str">
        <f>Übersicht!K14</f>
        <v>BA und Pl. NR</v>
      </c>
      <c r="BF4" t="str">
        <f>Übersicht!L14</f>
        <v>2. Etappe</v>
      </c>
      <c r="BG4">
        <f>Übersicht!M14</f>
        <v>0</v>
      </c>
      <c r="BH4">
        <f>Übersicht!N14</f>
        <v>0</v>
      </c>
      <c r="BI4">
        <f>Übersicht!O14</f>
        <v>0</v>
      </c>
      <c r="BJ4">
        <f>Übersicht!P14</f>
        <v>0</v>
      </c>
      <c r="BK4">
        <f>Übersicht!Q14</f>
        <v>0</v>
      </c>
      <c r="BL4">
        <f>Übersicht!R14</f>
        <v>0</v>
      </c>
      <c r="BM4">
        <f>Übersicht!S14</f>
        <v>0</v>
      </c>
      <c r="BN4">
        <f>Übersicht!T14</f>
        <v>0</v>
      </c>
      <c r="BO4">
        <f>Übersicht!U14</f>
        <v>0</v>
      </c>
      <c r="BP4">
        <f>Übersicht!V14</f>
        <v>0</v>
      </c>
      <c r="BQ4">
        <f>Übersicht!W14</f>
        <v>0</v>
      </c>
      <c r="BR4">
        <f>Übersicht!X14</f>
        <v>0</v>
      </c>
      <c r="BS4" t="str">
        <f>Übersicht!Y14</f>
        <v>Definition und Aktualisierung der Angaben zur Wirkungsorientierung und Erläuterungen zum Budget</v>
      </c>
      <c r="BT4" t="str">
        <f>Übersicht!Z14</f>
        <v>Analyse- und Rechercheaufwand</v>
      </c>
      <c r="BU4" t="str">
        <f>Übersicht!AA14</f>
        <v>HHLO_alle</v>
      </c>
      <c r="BV4" t="str">
        <f>Übersicht!AB14</f>
        <v>Abstimmung der Angaben zur Wirkungsorientierung  im HHLO</v>
      </c>
      <c r="BW4" t="str">
        <f>Übersicht!AC14</f>
        <v>Bürokratieaufwand</v>
      </c>
      <c r="BX4" t="str">
        <f>Übersicht!AD14</f>
        <v>HHLO_alle</v>
      </c>
      <c r="BY4" t="str">
        <f>Übersicht!AE14</f>
        <v>Eingabe in IT-Tool Wirkungsorientierte Haushaltsführung (WHHF)</v>
      </c>
      <c r="BZ4" t="str">
        <f>Übersicht!AF14</f>
        <v>Bürokratieaufwand</v>
      </c>
      <c r="CA4" t="str">
        <f>Übersicht!AG14</f>
        <v>HHLO_alle</v>
      </c>
      <c r="CB4" t="str">
        <f>Übersicht!AH14</f>
        <v>Externe Qualitätssicherung (optional)</v>
      </c>
      <c r="CC4" t="str">
        <f>Übersicht!AI14</f>
        <v>Bürokratieaufwand</v>
      </c>
      <c r="CD4" t="str">
        <f>Übersicht!AJ14</f>
        <v>HHLO_alle</v>
      </c>
      <c r="CE4" t="str">
        <f>Übersicht!AK14</f>
        <v>Plausiblitätscheck der eingegebenen Zahlen, Angaben zur Wirkungsorientierung und Erläuterungen zum Budget</v>
      </c>
      <c r="CF4" t="str">
        <f>Übersicht!AL14</f>
        <v>Bürokratieaufwand</v>
      </c>
      <c r="CG4" t="str">
        <f>Übersicht!AM14</f>
        <v>S_II</v>
      </c>
      <c r="CH4" t="str">
        <f>Übersicht!AN14</f>
        <v>Ggf. Rücksprache mit der Ressort-Budgetabteilung</v>
      </c>
      <c r="CI4" t="str">
        <f>Übersicht!AO14</f>
        <v>Bürokratieaufwand</v>
      </c>
      <c r="CJ4" t="str">
        <f>Übersicht!AP14</f>
        <v>S_II</v>
      </c>
      <c r="CK4" t="str">
        <f>Übersicht!AQ14</f>
        <v>Kurze Meldung an II/1</v>
      </c>
      <c r="CL4" t="str">
        <f>Übersicht!AR14</f>
        <v>Bürokratieaufwand</v>
      </c>
      <c r="CM4" t="str">
        <f>Übersicht!AS14</f>
        <v>S_II</v>
      </c>
      <c r="CN4">
        <f>Übersicht!AT14</f>
        <v>0</v>
      </c>
      <c r="CO4">
        <f>Übersicht!AU14</f>
        <v>0</v>
      </c>
      <c r="CP4">
        <f>Übersicht!AV14</f>
        <v>0</v>
      </c>
      <c r="CQ4">
        <f>Übersicht!AW14</f>
        <v>0</v>
      </c>
      <c r="CR4">
        <f>Übersicht!AX14</f>
        <v>0</v>
      </c>
      <c r="CS4">
        <f>Übersicht!AY14</f>
        <v>0</v>
      </c>
      <c r="CT4">
        <f>Übersicht!AZ14</f>
        <v>0</v>
      </c>
      <c r="CU4">
        <f>Übersicht!BA14</f>
        <v>0</v>
      </c>
      <c r="CV4">
        <f>Übersicht!BB14</f>
        <v>0</v>
      </c>
      <c r="CW4">
        <f>Übersicht!BC14</f>
        <v>0</v>
      </c>
      <c r="CX4">
        <f>Übersicht!BD14</f>
        <v>0</v>
      </c>
      <c r="CY4">
        <f>Übersicht!BE14</f>
        <v>0</v>
      </c>
      <c r="CZ4">
        <f>Übersicht!BF14</f>
        <v>0</v>
      </c>
      <c r="DA4">
        <f>Übersicht!BG14</f>
        <v>0</v>
      </c>
      <c r="DB4" t="str">
        <f>Übersicht!BH14</f>
        <v>S_II; HHLO_alle</v>
      </c>
      <c r="DC4" t="str">
        <f>Übersicht!BI14</f>
        <v>S_II; HHLO_alle</v>
      </c>
      <c r="DD4" t="str">
        <f>Übersicht!BJ14</f>
        <v>nicht anzeigen</v>
      </c>
      <c r="DE4" t="str">
        <f>Übersicht!BK14</f>
        <v>HHLO_alle</v>
      </c>
      <c r="DF4" t="str">
        <f>Übersicht!BL14</f>
        <v>nein (S_II; HHLO_alle)</v>
      </c>
      <c r="DG4">
        <f>Übersicht!BM14</f>
        <v>0</v>
      </c>
      <c r="DH4" t="str">
        <f>Übersicht!BN14</f>
        <v>1-Veranschlagung - Kern (BFG/BFRG)</v>
      </c>
      <c r="DI4">
        <f>Übersicht!$D$5</f>
        <v>0</v>
      </c>
      <c r="DJ4">
        <f>Übersicht!E$5</f>
        <v>0</v>
      </c>
      <c r="DK4">
        <f>Übersicht!F$5</f>
        <v>0</v>
      </c>
      <c r="DL4">
        <f>Übersicht!BQ14</f>
        <v>0</v>
      </c>
    </row>
    <row r="5" spans="1:116" x14ac:dyDescent="0.25">
      <c r="A5" s="53" t="str">
        <f>Übersicht!$B$5</f>
        <v>---bitte auswählen---</v>
      </c>
      <c r="B5" s="53">
        <f>Übersicht!C15</f>
        <v>22</v>
      </c>
      <c r="C5" s="53" t="str">
        <f>Übersicht!D15</f>
        <v>Verzeichnis veranschlagter Konten (VVK)</v>
      </c>
      <c r="D5" s="53" t="str">
        <f>'B) Berichte'!F127</f>
        <v>Zeit in h eingeben</v>
      </c>
      <c r="E5" s="53" t="str">
        <f>'B) Berichte'!F128</f>
        <v>Zeit in h eingeben</v>
      </c>
      <c r="F5" s="53" t="str">
        <f>'B) Berichte'!F129</f>
        <v>Zeit in h eingeben</v>
      </c>
      <c r="G5" s="53" t="str">
        <f>'B) Berichte'!F130</f>
        <v>Zeit in h eingeben</v>
      </c>
      <c r="H5" s="53" t="str">
        <f>'B) Berichte'!F131</f>
        <v>Zeit in h eingeben</v>
      </c>
      <c r="I5" s="53" t="str">
        <f>'B) Berichte'!F132</f>
        <v>Zeit in h eingeben</v>
      </c>
      <c r="J5" s="53" t="str">
        <f>'B) Berichte'!F133</f>
        <v>Zeit in h eingeben</v>
      </c>
      <c r="K5" s="53" t="str">
        <f>'B) Berichte'!F134</f>
        <v>Zeit in h eingeben</v>
      </c>
      <c r="L5" s="53" t="str">
        <f>'B) Berichte'!F135</f>
        <v>Zeit in h eingeben</v>
      </c>
      <c r="M5" s="53" t="str">
        <f>'B) Berichte'!F136</f>
        <v>Zeit in h eingeben</v>
      </c>
      <c r="N5" s="53" t="str">
        <f>'B) Berichte'!F139</f>
        <v>Anzahl eingeben</v>
      </c>
      <c r="O5" s="53" t="str">
        <f>'B) Berichte'!F140</f>
        <v>Anzahl eingeben</v>
      </c>
      <c r="P5" s="52">
        <f>'B) Berichte'!E141</f>
        <v>0</v>
      </c>
      <c r="Q5" s="53" t="str">
        <f>'B) Berichte'!F144</f>
        <v>---bitte auswählen---</v>
      </c>
      <c r="R5" s="53" t="str">
        <f>'B) Berichte'!F145</f>
        <v>---bitte auswählen---</v>
      </c>
      <c r="S5" t="str">
        <f>'B) Berichte'!F146</f>
        <v>---bitte auswählen---</v>
      </c>
      <c r="T5" s="52">
        <f>'B) Berichte'!E147</f>
        <v>0</v>
      </c>
      <c r="U5" t="str">
        <f>'B) Berichte'!D151</f>
        <v xml:space="preserve">
</v>
      </c>
      <c r="V5" t="str">
        <f>'B) Berichte'!D152</f>
        <v xml:space="preserve">
</v>
      </c>
      <c r="W5">
        <f>'B) Berichte'!D153</f>
        <v>0</v>
      </c>
      <c r="X5">
        <f>'B) Berichte'!D154</f>
        <v>0</v>
      </c>
      <c r="Y5">
        <f>'B) Berichte'!D155</f>
        <v>0</v>
      </c>
      <c r="Z5">
        <f>'B) Berichte'!D156</f>
        <v>0</v>
      </c>
      <c r="AA5">
        <f>'B) Berichte'!D157</f>
        <v>0</v>
      </c>
      <c r="AB5">
        <f>'B) Berichte'!D158</f>
        <v>0</v>
      </c>
      <c r="AC5">
        <f>'B) Berichte'!D159</f>
        <v>0</v>
      </c>
      <c r="AD5">
        <f>'B) Berichte'!D160</f>
        <v>0</v>
      </c>
      <c r="AE5" s="52" t="str">
        <f>'B) Berichte'!E151</f>
        <v>Vorschlag 1</v>
      </c>
      <c r="AF5" s="52" t="str">
        <f>'B) Berichte'!E152</f>
        <v>weitere Vorschäge</v>
      </c>
      <c r="AG5" s="52">
        <f>'B) Berichte'!E153</f>
        <v>0</v>
      </c>
      <c r="AH5" s="52">
        <f>'B) Berichte'!E154</f>
        <v>0</v>
      </c>
      <c r="AI5" s="52">
        <f>'B) Berichte'!E155</f>
        <v>0</v>
      </c>
      <c r="AJ5" s="52">
        <f>'B) Berichte'!E156</f>
        <v>0</v>
      </c>
      <c r="AK5" s="52">
        <f>'B) Berichte'!E157</f>
        <v>0</v>
      </c>
      <c r="AL5" s="52">
        <f>'B) Berichte'!E158</f>
        <v>0</v>
      </c>
      <c r="AM5" s="52">
        <f>'B) Berichte'!E159</f>
        <v>0</v>
      </c>
      <c r="AN5" s="52">
        <f>'B) Berichte'!E160</f>
        <v>0</v>
      </c>
      <c r="AO5" t="str">
        <f>'B) Berichte'!F151</f>
        <v>---bitte auswählen---</v>
      </c>
      <c r="AP5">
        <f>'B) Berichte'!F152</f>
        <v>0</v>
      </c>
      <c r="AQ5">
        <f>'B) Berichte'!F153</f>
        <v>0</v>
      </c>
      <c r="AR5">
        <f>'B) Berichte'!F154</f>
        <v>0</v>
      </c>
      <c r="AS5">
        <f>'B) Berichte'!F155</f>
        <v>0</v>
      </c>
      <c r="AT5">
        <f>'B) Berichte'!F156</f>
        <v>0</v>
      </c>
      <c r="AU5">
        <f>'B) Berichte'!F157</f>
        <v>0</v>
      </c>
      <c r="AV5">
        <f>'B) Berichte'!F158</f>
        <v>0</v>
      </c>
      <c r="AW5">
        <f>'B) Berichte'!F159</f>
        <v>0</v>
      </c>
      <c r="AX5">
        <f>'B) Berichte'!F160</f>
        <v>0</v>
      </c>
      <c r="AY5" t="str">
        <f>Übersicht!E15</f>
        <v>jährlich mit BFG</v>
      </c>
      <c r="AZ5">
        <f>Übersicht!F15</f>
        <v>1</v>
      </c>
      <c r="BA5" t="str">
        <f>Übersicht!G15</f>
        <v>§ 43 (4)</v>
      </c>
      <c r="BB5" t="str">
        <f>Übersicht!H15</f>
        <v>BMF</v>
      </c>
      <c r="BC5">
        <f>Übersicht!I15</f>
        <v>0</v>
      </c>
      <c r="BD5">
        <f>Übersicht!J15</f>
        <v>0</v>
      </c>
      <c r="BE5" t="str">
        <f>Übersicht!K15</f>
        <v>BA und Pl. NR</v>
      </c>
      <c r="BF5" t="str">
        <f>Übersicht!L15</f>
        <v>2. Etappe</v>
      </c>
      <c r="BG5">
        <f>Übersicht!M15</f>
        <v>0</v>
      </c>
      <c r="BH5">
        <f>Übersicht!N15</f>
        <v>0</v>
      </c>
      <c r="BI5">
        <f>Übersicht!O15</f>
        <v>0</v>
      </c>
      <c r="BJ5">
        <f>Übersicht!P15</f>
        <v>0</v>
      </c>
      <c r="BK5">
        <f>Übersicht!Q15</f>
        <v>0</v>
      </c>
      <c r="BL5">
        <f>Übersicht!R15</f>
        <v>0</v>
      </c>
      <c r="BM5">
        <f>Übersicht!S15</f>
        <v>0</v>
      </c>
      <c r="BN5">
        <f>Übersicht!T15</f>
        <v>0</v>
      </c>
      <c r="BO5">
        <f>Übersicht!U15</f>
        <v>0</v>
      </c>
      <c r="BP5">
        <f>Übersicht!V15</f>
        <v>0</v>
      </c>
      <c r="BQ5">
        <f>Übersicht!W15</f>
        <v>0</v>
      </c>
      <c r="BR5">
        <f>Übersicht!X15</f>
        <v>0</v>
      </c>
      <c r="BS5" t="str">
        <f>Übersicht!Y15</f>
        <v>Analyse des Bedarfs je Konto</v>
      </c>
      <c r="BT5" t="str">
        <f>Übersicht!Z15</f>
        <v>Analyse- und Rechercheaufwand</v>
      </c>
      <c r="BU5" t="str">
        <f>Übersicht!AA15</f>
        <v>nicht anzeigen</v>
      </c>
      <c r="BV5" t="str">
        <f>Übersicht!AB15</f>
        <v>Budgetaufteilung im PBCT</v>
      </c>
      <c r="BW5" t="str">
        <f>Übersicht!AC15</f>
        <v>Bürokratieaufwand</v>
      </c>
      <c r="BX5" t="str">
        <f>Übersicht!AD15</f>
        <v>nicht anzeigen</v>
      </c>
      <c r="BY5" t="str">
        <f>Übersicht!AE15</f>
        <v>Plausibilitätscheck (ob gesetzliche Verpflichtungen, politische Vorgaben,… ausreichend dotiert sind, ob z.B. zweckgebundene Gebarungen korrekt veranschlagt wurden etc.)</v>
      </c>
      <c r="BZ5" t="str">
        <f>Übersicht!AF15</f>
        <v>Analyse- und Rechercheaufwand</v>
      </c>
      <c r="CA5" t="str">
        <f>Übersicht!AG15</f>
        <v>S_II</v>
      </c>
      <c r="CB5" t="str">
        <f>Übersicht!AH15</f>
        <v>Ggf. Rücksprache mit der Ressort-Budgetabteilung</v>
      </c>
      <c r="CC5" t="str">
        <f>Übersicht!AI15</f>
        <v>Bürokratieaufwand</v>
      </c>
      <c r="CD5" t="str">
        <f>Übersicht!AJ15</f>
        <v>S_II</v>
      </c>
      <c r="CE5" t="str">
        <f>Übersicht!AK15</f>
        <v>Kurze Meldung an II/1</v>
      </c>
      <c r="CF5" t="str">
        <f>Übersicht!AL15</f>
        <v>Bürokratieaufwand</v>
      </c>
      <c r="CG5" t="str">
        <f>Übersicht!AM15</f>
        <v>S_II</v>
      </c>
      <c r="CH5" t="str">
        <f>Übersicht!AN15</f>
        <v>ZUSÄTZLICH: Analyse- und Rechercheaufwand der HHLOs</v>
      </c>
      <c r="CI5" t="str">
        <f>Übersicht!AO15</f>
        <v>Analyse- und Rechercheaufwand</v>
      </c>
      <c r="CJ5" t="str">
        <f>Übersicht!AP15</f>
        <v>S_II</v>
      </c>
      <c r="CK5" t="str">
        <f>Übersicht!AQ15</f>
        <v>ZUSÄTZLICH: Bürokratieaufwand (Übermittlung, Abstimmung etc.) der HHLOs</v>
      </c>
      <c r="CL5" t="str">
        <f>Übersicht!AR15</f>
        <v>Bürokratieaufwand</v>
      </c>
      <c r="CM5" t="str">
        <f>Übersicht!AS15</f>
        <v>S_II</v>
      </c>
      <c r="CN5">
        <f>Übersicht!AT15</f>
        <v>0</v>
      </c>
      <c r="CO5">
        <f>Übersicht!AU15</f>
        <v>0</v>
      </c>
      <c r="CP5">
        <f>Übersicht!AV15</f>
        <v>0</v>
      </c>
      <c r="CQ5">
        <f>Übersicht!AW15</f>
        <v>0</v>
      </c>
      <c r="CR5">
        <f>Übersicht!AX15</f>
        <v>0</v>
      </c>
      <c r="CS5">
        <f>Übersicht!AY15</f>
        <v>0</v>
      </c>
      <c r="CT5">
        <f>Übersicht!AZ15</f>
        <v>0</v>
      </c>
      <c r="CU5">
        <f>Übersicht!BA15</f>
        <v>0</v>
      </c>
      <c r="CV5">
        <f>Übersicht!BB15</f>
        <v>0</v>
      </c>
      <c r="CW5">
        <f>Übersicht!BC15</f>
        <v>0</v>
      </c>
      <c r="CX5">
        <f>Übersicht!BD15</f>
        <v>0</v>
      </c>
      <c r="CY5">
        <f>Übersicht!BE15</f>
        <v>0</v>
      </c>
      <c r="CZ5">
        <f>Übersicht!BF15</f>
        <v>0</v>
      </c>
      <c r="DA5">
        <f>Übersicht!BG15</f>
        <v>0</v>
      </c>
      <c r="DB5" t="str">
        <f>Übersicht!BH15</f>
        <v>S_II</v>
      </c>
      <c r="DC5" t="str">
        <f>Übersicht!BI15</f>
        <v>S_II</v>
      </c>
      <c r="DD5" t="str">
        <f>Übersicht!BJ15</f>
        <v>nicht anzeigen</v>
      </c>
      <c r="DE5" t="str">
        <f>Übersicht!BK15</f>
        <v>HHLO_alle</v>
      </c>
      <c r="DF5" t="str">
        <f>Übersicht!BL15</f>
        <v>ja (S_II)</v>
      </c>
      <c r="DG5">
        <f>Übersicht!BM15</f>
        <v>0</v>
      </c>
      <c r="DH5" t="str">
        <f>Übersicht!BN15</f>
        <v>1-Veranschlagung - Kern (BFG/BFRG)</v>
      </c>
      <c r="DI5">
        <f>Übersicht!$D$5</f>
        <v>0</v>
      </c>
      <c r="DJ5">
        <f>Übersicht!E$5</f>
        <v>0</v>
      </c>
      <c r="DK5">
        <f>Übersicht!F$5</f>
        <v>0</v>
      </c>
      <c r="DL5">
        <f>Übersicht!BQ15</f>
        <v>0</v>
      </c>
    </row>
    <row r="6" spans="1:116" x14ac:dyDescent="0.25">
      <c r="A6" s="53" t="str">
        <f>Übersicht!$B$5</f>
        <v>---bitte auswählen---</v>
      </c>
      <c r="B6" s="53">
        <f>Übersicht!C16</f>
        <v>30</v>
      </c>
      <c r="C6" s="53" t="str">
        <f>Übersicht!D16</f>
        <v>Strategiebericht</v>
      </c>
      <c r="D6" s="53" t="str">
        <f>'B) Berichte'!F167</f>
        <v>Zeit in h eingeben</v>
      </c>
      <c r="E6" s="53" t="str">
        <f>'B) Berichte'!F168</f>
        <v>Zeit in h eingeben</v>
      </c>
      <c r="F6" s="53" t="str">
        <f>'B) Berichte'!F169</f>
        <v>Zeit in h eingeben</v>
      </c>
      <c r="G6" s="53" t="str">
        <f>'B) Berichte'!F170</f>
        <v>Zeit in h eingeben</v>
      </c>
      <c r="H6" s="53" t="str">
        <f>'B) Berichte'!F171</f>
        <v>Zeit in h eingeben</v>
      </c>
      <c r="I6" s="53" t="str">
        <f>'B) Berichte'!F172</f>
        <v>Zeit in h eingeben</v>
      </c>
      <c r="J6" s="53" t="str">
        <f>'B) Berichte'!F173</f>
        <v>Zeit in h eingeben</v>
      </c>
      <c r="K6" s="53" t="str">
        <f>'B) Berichte'!F174</f>
        <v>Zeit in h eingeben</v>
      </c>
      <c r="L6" s="53" t="str">
        <f>'B) Berichte'!F175</f>
        <v>Zeit in h eingeben</v>
      </c>
      <c r="M6" s="53" t="str">
        <f>'B) Berichte'!F176</f>
        <v>Zeit in h eingeben</v>
      </c>
      <c r="N6" s="53" t="str">
        <f>'B) Berichte'!F179</f>
        <v>Anzahl eingeben</v>
      </c>
      <c r="O6" s="53" t="str">
        <f>'B) Berichte'!F180</f>
        <v>Anzahl eingeben</v>
      </c>
      <c r="P6" s="52">
        <f>'B) Berichte'!E181</f>
        <v>0</v>
      </c>
      <c r="Q6" s="53" t="str">
        <f>'B) Berichte'!F184</f>
        <v>---bitte auswählen---</v>
      </c>
      <c r="R6" s="53" t="str">
        <f>'B) Berichte'!F185</f>
        <v>---bitte auswählen---</v>
      </c>
      <c r="S6" t="str">
        <f>'B) Berichte'!F186</f>
        <v>---bitte auswählen---</v>
      </c>
      <c r="T6" s="52">
        <f>'B) Berichte'!E187</f>
        <v>0</v>
      </c>
      <c r="U6" t="str">
        <f>'B) Berichte'!D191</f>
        <v xml:space="preserve">
</v>
      </c>
      <c r="V6" t="str">
        <f>'B) Berichte'!D192</f>
        <v xml:space="preserve">
</v>
      </c>
      <c r="W6">
        <f>'B) Berichte'!D193</f>
        <v>0</v>
      </c>
      <c r="X6">
        <f>'B) Berichte'!D194</f>
        <v>0</v>
      </c>
      <c r="Y6">
        <f>'B) Berichte'!D195</f>
        <v>0</v>
      </c>
      <c r="Z6">
        <f>'B) Berichte'!D196</f>
        <v>0</v>
      </c>
      <c r="AA6">
        <f>'B) Berichte'!D197</f>
        <v>0</v>
      </c>
      <c r="AB6">
        <f>'B) Berichte'!D198</f>
        <v>0</v>
      </c>
      <c r="AC6">
        <f>'B) Berichte'!D199</f>
        <v>0</v>
      </c>
      <c r="AD6">
        <f>'B) Berichte'!D200</f>
        <v>0</v>
      </c>
      <c r="AE6" s="52" t="str">
        <f>'B) Berichte'!E191</f>
        <v>Vorschlag 1</v>
      </c>
      <c r="AF6" s="52" t="str">
        <f>'B) Berichte'!E192</f>
        <v>weitere Vorschäge</v>
      </c>
      <c r="AG6" s="52">
        <f>'B) Berichte'!E193</f>
        <v>0</v>
      </c>
      <c r="AH6" s="52">
        <f>'B) Berichte'!E194</f>
        <v>0</v>
      </c>
      <c r="AI6" s="52">
        <f>'B) Berichte'!E195</f>
        <v>0</v>
      </c>
      <c r="AJ6" s="52">
        <f>'B) Berichte'!E196</f>
        <v>0</v>
      </c>
      <c r="AK6" s="52">
        <f>'B) Berichte'!E197</f>
        <v>0</v>
      </c>
      <c r="AL6" s="52">
        <f>'B) Berichte'!E198</f>
        <v>0</v>
      </c>
      <c r="AM6" s="52">
        <f>'B) Berichte'!E199</f>
        <v>0</v>
      </c>
      <c r="AN6" s="52">
        <f>'B) Berichte'!E200</f>
        <v>0</v>
      </c>
      <c r="AO6" t="str">
        <f>'B) Berichte'!F191</f>
        <v>---bitte auswählen---</v>
      </c>
      <c r="AP6">
        <f>'B) Berichte'!F192</f>
        <v>0</v>
      </c>
      <c r="AQ6">
        <f>'B) Berichte'!F193</f>
        <v>0</v>
      </c>
      <c r="AR6">
        <f>'B) Berichte'!F194</f>
        <v>0</v>
      </c>
      <c r="AS6">
        <f>'B) Berichte'!F195</f>
        <v>0</v>
      </c>
      <c r="AT6">
        <f>'B) Berichte'!F196</f>
        <v>0</v>
      </c>
      <c r="AU6">
        <f>'B) Berichte'!F197</f>
        <v>0</v>
      </c>
      <c r="AV6">
        <f>'B) Berichte'!F198</f>
        <v>0</v>
      </c>
      <c r="AW6">
        <f>'B) Berichte'!F199</f>
        <v>0</v>
      </c>
      <c r="AX6">
        <f>'B) Berichte'!F200</f>
        <v>0</v>
      </c>
      <c r="AY6" t="str">
        <f>Übersicht!E16</f>
        <v>30.4.</v>
      </c>
      <c r="AZ6">
        <f>Übersicht!F16</f>
        <v>1</v>
      </c>
      <c r="BA6" t="str">
        <f>Übersicht!G16</f>
        <v>§ 14</v>
      </c>
      <c r="BB6" t="str">
        <f>Übersicht!H16</f>
        <v>BMF</v>
      </c>
      <c r="BC6">
        <f>Übersicht!I16</f>
        <v>0</v>
      </c>
      <c r="BD6">
        <f>Übersicht!J16</f>
        <v>0</v>
      </c>
      <c r="BE6" t="str">
        <f>Übersicht!K16</f>
        <v>NR-A und Pl.NR</v>
      </c>
      <c r="BF6" t="str">
        <f>Übersicht!L16</f>
        <v>1. Etappe</v>
      </c>
      <c r="BG6">
        <f>Übersicht!M16</f>
        <v>0</v>
      </c>
      <c r="BH6">
        <f>Übersicht!N16</f>
        <v>0</v>
      </c>
      <c r="BI6">
        <f>Übersicht!O16</f>
        <v>0</v>
      </c>
      <c r="BJ6">
        <f>Übersicht!P16</f>
        <v>0</v>
      </c>
      <c r="BK6">
        <f>Übersicht!Q16</f>
        <v>0</v>
      </c>
      <c r="BL6">
        <f>Übersicht!R16</f>
        <v>0</v>
      </c>
      <c r="BM6">
        <f>Übersicht!S16</f>
        <v>0</v>
      </c>
      <c r="BN6">
        <f>Übersicht!T16</f>
        <v>0</v>
      </c>
      <c r="BO6">
        <f>Übersicht!U16</f>
        <v>0</v>
      </c>
      <c r="BP6">
        <f>Übersicht!V16</f>
        <v>0</v>
      </c>
      <c r="BQ6">
        <f>Übersicht!W16</f>
        <v>0</v>
      </c>
      <c r="BR6">
        <f>Übersicht!X16</f>
        <v>0</v>
      </c>
      <c r="BS6" t="str">
        <f>Übersicht!Y16</f>
        <v>Inhaltliche Erstellung des Berichts („vorläufiger Erfolg“, Personal-Kapitel, allgemeiner Teil auf Basis der Ressorteingaben und der Daten der Notifikation; Zulieferung der Fachabteilungen)</v>
      </c>
      <c r="BT6" t="str">
        <f>Übersicht!Z16</f>
        <v>Analyse- und Rechercheaufwand</v>
      </c>
      <c r="BU6" t="str">
        <f>Übersicht!AA16</f>
        <v>S_II</v>
      </c>
      <c r="BV6" t="str">
        <f>Übersicht!AB16</f>
        <v>Abstimmung der HHLO-Texte  mit den HHLOs</v>
      </c>
      <c r="BW6" t="str">
        <f>Übersicht!AC16</f>
        <v>Bürokratieaufwand</v>
      </c>
      <c r="BX6" t="str">
        <f>Übersicht!AD16</f>
        <v>S_II</v>
      </c>
      <c r="BY6" t="str">
        <f>Übersicht!AE16</f>
        <v>Aktualisierungen auf Basis neuerer Daten (zB. WIFO-Prognose)</v>
      </c>
      <c r="BZ6" t="str">
        <f>Übersicht!AF16</f>
        <v>Analyse- und Rechercheaufwand</v>
      </c>
      <c r="CA6" t="str">
        <f>Übersicht!AG16</f>
        <v>S_II</v>
      </c>
      <c r="CB6" t="str">
        <f>Übersicht!AH16</f>
        <v>Eingabe in IT-Tool bzw. technische Erstellung (Layout etc.)</v>
      </c>
      <c r="CC6" t="str">
        <f>Übersicht!AI16</f>
        <v>Bürokratieaufwand</v>
      </c>
      <c r="CD6" t="str">
        <f>Übersicht!AJ16</f>
        <v>S_II</v>
      </c>
      <c r="CE6" t="str">
        <f>Übersicht!AK16</f>
        <v>Abstimmung des Berichts intern (Sektionschef, polit. Ebene)</v>
      </c>
      <c r="CF6" t="str">
        <f>Übersicht!AL16</f>
        <v>Bürokratieaufwand</v>
      </c>
      <c r="CG6" t="str">
        <f>Übersicht!AM16</f>
        <v>S_II</v>
      </c>
      <c r="CH6" t="str">
        <f>Übersicht!AN16</f>
        <v>Erstellen der Informationen durch die haushaltsführenden Stellen</v>
      </c>
      <c r="CI6" t="str">
        <f>Übersicht!AO16</f>
        <v>Analyse- und Rechercheaufwand</v>
      </c>
      <c r="CJ6" t="str">
        <f>Übersicht!AP16</f>
        <v>HHLO_alle</v>
      </c>
      <c r="CK6" t="str">
        <f>Übersicht!AQ16</f>
        <v>Informationen von haushaltsführenden Stellen einholen;  Prüfung der Daten und zusammenfassende Darstellung</v>
      </c>
      <c r="CL6" t="str">
        <f>Übersicht!AR16</f>
        <v>Bürokratieaufwand</v>
      </c>
      <c r="CM6" t="str">
        <f>Übersicht!AS16</f>
        <v>HHLO_alle</v>
      </c>
      <c r="CN6" t="str">
        <f>Übersicht!AT16</f>
        <v>Abstimmung und/oder Qualitätssicherung intern bzw. Kabinett</v>
      </c>
      <c r="CO6" t="str">
        <f>Übersicht!AU16</f>
        <v>Bürokratieaufwand</v>
      </c>
      <c r="CP6" t="str">
        <f>Übersicht!AV16</f>
        <v>HHLO_alle</v>
      </c>
      <c r="CQ6" t="str">
        <f>Übersicht!AW16</f>
        <v>Eingabe des freigegebenen Texts im IT-Tool für den Strategiebericht</v>
      </c>
      <c r="CR6" t="str">
        <f>Übersicht!AX16</f>
        <v>Bürokratieaufwand</v>
      </c>
      <c r="CS6" t="str">
        <f>Übersicht!AY16</f>
        <v>HHLO_alle</v>
      </c>
      <c r="CT6">
        <f>Übersicht!AZ16</f>
        <v>0</v>
      </c>
      <c r="CU6">
        <f>Übersicht!BA16</f>
        <v>0</v>
      </c>
      <c r="CV6">
        <f>Übersicht!BB16</f>
        <v>0</v>
      </c>
      <c r="CW6">
        <f>Übersicht!BC16</f>
        <v>0</v>
      </c>
      <c r="CX6">
        <f>Übersicht!BD16</f>
        <v>0</v>
      </c>
      <c r="CY6">
        <f>Übersicht!BE16</f>
        <v>0</v>
      </c>
      <c r="CZ6">
        <f>Übersicht!BF16</f>
        <v>0</v>
      </c>
      <c r="DA6">
        <f>Übersicht!BG16</f>
        <v>0</v>
      </c>
      <c r="DB6" t="str">
        <f>Übersicht!BH16</f>
        <v>S_II; HHLO_alle</v>
      </c>
      <c r="DC6" t="str">
        <f>Übersicht!BI16</f>
        <v>S_II; HHLO_alle</v>
      </c>
      <c r="DD6" t="str">
        <f>Übersicht!BJ16</f>
        <v>nicht anzeigen</v>
      </c>
      <c r="DE6" t="str">
        <f>Übersicht!BK16</f>
        <v>HHLO_alle</v>
      </c>
      <c r="DF6" t="str">
        <f>Übersicht!BL16</f>
        <v>nein (S_II; HHLO_alle)</v>
      </c>
      <c r="DG6">
        <f>Übersicht!BM16</f>
        <v>0</v>
      </c>
      <c r="DH6" t="str">
        <f>Übersicht!BN16</f>
        <v>1-Veranschlagung - Kern (BFG/BFRG)</v>
      </c>
      <c r="DI6">
        <f>Übersicht!$D$5</f>
        <v>0</v>
      </c>
      <c r="DJ6">
        <f>Übersicht!E$5</f>
        <v>0</v>
      </c>
      <c r="DK6">
        <f>Übersicht!F$5</f>
        <v>0</v>
      </c>
      <c r="DL6">
        <f>Übersicht!BQ16</f>
        <v>0</v>
      </c>
    </row>
    <row r="7" spans="1:116" x14ac:dyDescent="0.25">
      <c r="A7" s="53" t="str">
        <f>Übersicht!$B$5</f>
        <v>---bitte auswählen---</v>
      </c>
      <c r="B7" s="53">
        <f>Übersicht!C17</f>
        <v>7</v>
      </c>
      <c r="C7" s="53" t="str">
        <f>Übersicht!D17</f>
        <v xml:space="preserve">Budgetbeilage-Eckwerte des Budgets </v>
      </c>
      <c r="D7" s="53" t="str">
        <f>'B) Berichte'!F207</f>
        <v>Zeit in h eingeben</v>
      </c>
      <c r="E7" s="53" t="str">
        <f>'B) Berichte'!F208</f>
        <v>Zeit in h eingeben</v>
      </c>
      <c r="F7" s="53" t="str">
        <f>'B) Berichte'!F209</f>
        <v>Zeit in h eingeben</v>
      </c>
      <c r="G7" s="53" t="str">
        <f>'B) Berichte'!F210</f>
        <v>Zeit in h eingeben</v>
      </c>
      <c r="H7" s="53" t="str">
        <f>'B) Berichte'!F211</f>
        <v>Zeit in h eingeben</v>
      </c>
      <c r="I7" s="53" t="str">
        <f>'B) Berichte'!F212</f>
        <v>Zeit in h eingeben</v>
      </c>
      <c r="J7" s="53" t="str">
        <f>'B) Berichte'!F213</f>
        <v>Zeit in h eingeben</v>
      </c>
      <c r="K7" s="53" t="str">
        <f>'B) Berichte'!F214</f>
        <v>Zeit in h eingeben</v>
      </c>
      <c r="L7" s="53" t="str">
        <f>'B) Berichte'!F215</f>
        <v>Zeit in h eingeben</v>
      </c>
      <c r="M7" s="53" t="str">
        <f>'B) Berichte'!F216</f>
        <v>Zeit in h eingeben</v>
      </c>
      <c r="N7" s="53" t="str">
        <f>'B) Berichte'!F219</f>
        <v>Anzahl eingeben</v>
      </c>
      <c r="O7" s="53" t="str">
        <f>'B) Berichte'!F220</f>
        <v>Anzahl eingeben</v>
      </c>
      <c r="P7" s="52">
        <f>'B) Berichte'!E221</f>
        <v>0</v>
      </c>
      <c r="Q7" s="53" t="str">
        <f>'B) Berichte'!F224</f>
        <v>---bitte auswählen---</v>
      </c>
      <c r="R7" s="53" t="str">
        <f>'B) Berichte'!F225</f>
        <v>---bitte auswählen---</v>
      </c>
      <c r="S7" t="str">
        <f>'B) Berichte'!F226</f>
        <v>---bitte auswählen---</v>
      </c>
      <c r="T7" s="52">
        <f>'B) Berichte'!E227</f>
        <v>0</v>
      </c>
      <c r="U7" t="str">
        <f>'B) Berichte'!D231</f>
        <v xml:space="preserve">
</v>
      </c>
      <c r="V7" t="str">
        <f>'B) Berichte'!D232</f>
        <v xml:space="preserve">
</v>
      </c>
      <c r="W7">
        <f>'B) Berichte'!D233</f>
        <v>0</v>
      </c>
      <c r="X7">
        <f>'B) Berichte'!D234</f>
        <v>0</v>
      </c>
      <c r="Y7">
        <f>'B) Berichte'!D235</f>
        <v>0</v>
      </c>
      <c r="Z7">
        <f>'B) Berichte'!D236</f>
        <v>0</v>
      </c>
      <c r="AA7">
        <f>'B) Berichte'!D237</f>
        <v>0</v>
      </c>
      <c r="AB7">
        <f>'B) Berichte'!D238</f>
        <v>0</v>
      </c>
      <c r="AC7">
        <f>'B) Berichte'!D239</f>
        <v>0</v>
      </c>
      <c r="AD7">
        <f>'B) Berichte'!D240</f>
        <v>0</v>
      </c>
      <c r="AE7" s="52" t="str">
        <f>'B) Berichte'!E231</f>
        <v>Vorschlag 1</v>
      </c>
      <c r="AF7" s="52" t="str">
        <f>'B) Berichte'!E232</f>
        <v>weitere Vorschäge</v>
      </c>
      <c r="AG7" s="52">
        <f>'B) Berichte'!E233</f>
        <v>0</v>
      </c>
      <c r="AH7" s="52">
        <f>'B) Berichte'!E234</f>
        <v>0</v>
      </c>
      <c r="AI7" s="52">
        <f>'B) Berichte'!E235</f>
        <v>0</v>
      </c>
      <c r="AJ7" s="52">
        <f>'B) Berichte'!E236</f>
        <v>0</v>
      </c>
      <c r="AK7" s="52">
        <f>'B) Berichte'!E237</f>
        <v>0</v>
      </c>
      <c r="AL7" s="52">
        <f>'B) Berichte'!E238</f>
        <v>0</v>
      </c>
      <c r="AM7" s="52">
        <f>'B) Berichte'!E239</f>
        <v>0</v>
      </c>
      <c r="AN7" s="52">
        <f>'B) Berichte'!E240</f>
        <v>0</v>
      </c>
      <c r="AO7" t="str">
        <f>'B) Berichte'!F231</f>
        <v>---bitte auswählen---</v>
      </c>
      <c r="AP7">
        <f>'B) Berichte'!F232</f>
        <v>0</v>
      </c>
      <c r="AQ7">
        <f>'B) Berichte'!F233</f>
        <v>0</v>
      </c>
      <c r="AR7">
        <f>'B) Berichte'!F234</f>
        <v>0</v>
      </c>
      <c r="AS7">
        <f>'B) Berichte'!F235</f>
        <v>0</v>
      </c>
      <c r="AT7">
        <f>'B) Berichte'!F236</f>
        <v>0</v>
      </c>
      <c r="AU7">
        <f>'B) Berichte'!F237</f>
        <v>0</v>
      </c>
      <c r="AV7">
        <f>'B) Berichte'!F238</f>
        <v>0</v>
      </c>
      <c r="AW7">
        <f>'B) Berichte'!F239</f>
        <v>0</v>
      </c>
      <c r="AX7">
        <f>'B) Berichte'!F240</f>
        <v>0</v>
      </c>
      <c r="AY7" t="str">
        <f>Übersicht!E17</f>
        <v>jährlich mit BFG</v>
      </c>
      <c r="AZ7">
        <f>Übersicht!F17</f>
        <v>1</v>
      </c>
      <c r="BA7" t="str">
        <f>Übersicht!G17</f>
        <v>§ 42 (4)</v>
      </c>
      <c r="BB7" t="str">
        <f>Übersicht!H17</f>
        <v>BMF</v>
      </c>
      <c r="BC7">
        <f>Übersicht!I17</f>
        <v>0</v>
      </c>
      <c r="BD7">
        <f>Übersicht!J17</f>
        <v>0</v>
      </c>
      <c r="BE7" t="str">
        <f>Übersicht!K17</f>
        <v>BA und Pl. NR</v>
      </c>
      <c r="BF7" t="str">
        <f>Übersicht!L17</f>
        <v>BHG 1986</v>
      </c>
      <c r="BG7">
        <f>Übersicht!M17</f>
        <v>0</v>
      </c>
      <c r="BH7">
        <f>Übersicht!N17</f>
        <v>0</v>
      </c>
      <c r="BI7">
        <f>Übersicht!O17</f>
        <v>0</v>
      </c>
      <c r="BJ7">
        <f>Übersicht!P17</f>
        <v>0</v>
      </c>
      <c r="BK7">
        <f>Übersicht!Q17</f>
        <v>0</v>
      </c>
      <c r="BL7">
        <f>Übersicht!R17</f>
        <v>0</v>
      </c>
      <c r="BM7">
        <f>Übersicht!S17</f>
        <v>0</v>
      </c>
      <c r="BN7">
        <f>Übersicht!T17</f>
        <v>0</v>
      </c>
      <c r="BO7">
        <f>Übersicht!U17</f>
        <v>0</v>
      </c>
      <c r="BP7">
        <f>Übersicht!V17</f>
        <v>0</v>
      </c>
      <c r="BQ7">
        <f>Übersicht!W17</f>
        <v>0</v>
      </c>
      <c r="BR7">
        <f>Übersicht!X17</f>
        <v>0</v>
      </c>
      <c r="BS7" t="str">
        <f>Übersicht!Y17</f>
        <v>Recherche und inhaltliche Analyse von Informationen und Daten</v>
      </c>
      <c r="BT7" t="str">
        <f>Übersicht!Z17</f>
        <v>Analyse- und Rechercheaufwand</v>
      </c>
      <c r="BU7" t="str">
        <f>Übersicht!AA17</f>
        <v>S_II</v>
      </c>
      <c r="BV7" t="str">
        <f>Übersicht!AB17</f>
        <v>Verfassen des Berichts; Ausfüllen und Eingabe der Daten in technische Systeme (ohne Analyse)</v>
      </c>
      <c r="BW7" t="str">
        <f>Übersicht!AC17</f>
        <v>Bürokratieaufwand</v>
      </c>
      <c r="BX7" t="str">
        <f>Übersicht!AD17</f>
        <v>S_II</v>
      </c>
      <c r="BY7" t="str">
        <f>Übersicht!AE17</f>
        <v>Abstimmung und/oder Qualitätssicherung intern</v>
      </c>
      <c r="BZ7" t="str">
        <f>Übersicht!AF17</f>
        <v>Bürokratieaufwand</v>
      </c>
      <c r="CA7" t="str">
        <f>Übersicht!AG17</f>
        <v>S_II</v>
      </c>
      <c r="CB7" t="str">
        <f>Übersicht!AH17</f>
        <v>Abstimmung und/oder Qualitätssicherung mit externer Stelle (zB BMF/BKA); Übermittlung</v>
      </c>
      <c r="CC7" t="str">
        <f>Übersicht!AI17</f>
        <v>Bürokratieaufwand</v>
      </c>
      <c r="CD7" t="str">
        <f>Übersicht!AJ17</f>
        <v>S_II</v>
      </c>
      <c r="CE7" t="str">
        <f>Übersicht!AK17</f>
        <v>ZUSÄTZLICH: Analyse- und Rechercheaufwand der HHLOs</v>
      </c>
      <c r="CF7" t="str">
        <f>Übersicht!AL17</f>
        <v>Analyse- und Rechercheaufwand</v>
      </c>
      <c r="CG7" t="str">
        <f>Übersicht!AM17</f>
        <v>S_II</v>
      </c>
      <c r="CH7" t="str">
        <f>Übersicht!AN17</f>
        <v>ZUSÄTZLICH: Bürokratieaufwand (Übermittlung, Abstimmung etc.) der HHLOs</v>
      </c>
      <c r="CI7" t="str">
        <f>Übersicht!AO17</f>
        <v>Bürokratieaufwand</v>
      </c>
      <c r="CJ7" t="str">
        <f>Übersicht!AP17</f>
        <v>S_II</v>
      </c>
      <c r="CK7">
        <f>Übersicht!AQ17</f>
        <v>0</v>
      </c>
      <c r="CL7">
        <f>Übersicht!AR17</f>
        <v>0</v>
      </c>
      <c r="CM7">
        <f>Übersicht!AS17</f>
        <v>0</v>
      </c>
      <c r="CN7">
        <f>Übersicht!AT17</f>
        <v>0</v>
      </c>
      <c r="CO7">
        <f>Übersicht!AU17</f>
        <v>0</v>
      </c>
      <c r="CP7">
        <f>Übersicht!AV17</f>
        <v>0</v>
      </c>
      <c r="CQ7">
        <f>Übersicht!AW17</f>
        <v>0</v>
      </c>
      <c r="CR7">
        <f>Übersicht!AX17</f>
        <v>0</v>
      </c>
      <c r="CS7">
        <f>Übersicht!AY17</f>
        <v>0</v>
      </c>
      <c r="CT7">
        <f>Übersicht!AZ17</f>
        <v>0</v>
      </c>
      <c r="CU7">
        <f>Übersicht!BA17</f>
        <v>0</v>
      </c>
      <c r="CV7">
        <f>Übersicht!BB17</f>
        <v>0</v>
      </c>
      <c r="CW7">
        <f>Übersicht!BC17</f>
        <v>0</v>
      </c>
      <c r="CX7">
        <f>Übersicht!BD17</f>
        <v>0</v>
      </c>
      <c r="CY7">
        <f>Übersicht!BE17</f>
        <v>0</v>
      </c>
      <c r="CZ7">
        <f>Übersicht!BF17</f>
        <v>0</v>
      </c>
      <c r="DA7">
        <f>Übersicht!BG17</f>
        <v>0</v>
      </c>
      <c r="DB7" t="str">
        <f>Übersicht!BH17</f>
        <v>S_II</v>
      </c>
      <c r="DC7" t="str">
        <f>Übersicht!BI17</f>
        <v>S_II</v>
      </c>
      <c r="DD7" t="str">
        <f>Übersicht!BJ17</f>
        <v>nicht anzeigen</v>
      </c>
      <c r="DE7" t="str">
        <f>Übersicht!BK17</f>
        <v>nicht anzeigen</v>
      </c>
      <c r="DF7" t="str">
        <f>Übersicht!BL17</f>
        <v>ja (S_II)</v>
      </c>
      <c r="DG7">
        <f>Übersicht!BM17</f>
        <v>0</v>
      </c>
      <c r="DH7" t="str">
        <f>Übersicht!BN17</f>
        <v>2-Veranschlagung - Budgetbeilagen</v>
      </c>
      <c r="DI7">
        <f>Übersicht!$D$5</f>
        <v>0</v>
      </c>
      <c r="DJ7">
        <f>Übersicht!E$5</f>
        <v>0</v>
      </c>
      <c r="DK7">
        <f>Übersicht!F$5</f>
        <v>0</v>
      </c>
      <c r="DL7">
        <f>Übersicht!BQ17</f>
        <v>0</v>
      </c>
    </row>
    <row r="8" spans="1:116" x14ac:dyDescent="0.25">
      <c r="A8" s="53" t="str">
        <f>Übersicht!$B$5</f>
        <v>---bitte auswählen---</v>
      </c>
      <c r="B8" s="53">
        <f>Übersicht!C18</f>
        <v>8</v>
      </c>
      <c r="C8" s="53" t="str">
        <f>Übersicht!D18</f>
        <v xml:space="preserve">Budgetbeilage-Öffentliche Schulden </v>
      </c>
      <c r="D8" s="53" t="str">
        <f>'B) Berichte'!F247</f>
        <v>Zeit in h eingeben</v>
      </c>
      <c r="E8" s="53" t="str">
        <f>'B) Berichte'!F248</f>
        <v>Zeit in h eingeben</v>
      </c>
      <c r="F8" s="53" t="str">
        <f>'B) Berichte'!F249</f>
        <v>Zeit in h eingeben</v>
      </c>
      <c r="G8" s="53" t="str">
        <f>'B) Berichte'!F250</f>
        <v>Zeit in h eingeben</v>
      </c>
      <c r="H8" s="53" t="str">
        <f>'B) Berichte'!F251</f>
        <v>Zeit in h eingeben</v>
      </c>
      <c r="I8" s="53" t="str">
        <f>'B) Berichte'!F252</f>
        <v>Zeit in h eingeben</v>
      </c>
      <c r="J8" s="53" t="str">
        <f>'B) Berichte'!F253</f>
        <v>Zeit in h eingeben</v>
      </c>
      <c r="K8" s="53" t="str">
        <f>'B) Berichte'!F254</f>
        <v>Zeit in h eingeben</v>
      </c>
      <c r="L8" s="53" t="str">
        <f>'B) Berichte'!F255</f>
        <v>Zeit in h eingeben</v>
      </c>
      <c r="M8" s="53" t="str">
        <f>'B) Berichte'!F256</f>
        <v>Zeit in h eingeben</v>
      </c>
      <c r="N8" s="53" t="str">
        <f>'B) Berichte'!F259</f>
        <v>Anzahl eingeben</v>
      </c>
      <c r="O8" s="53" t="str">
        <f>'B) Berichte'!F260</f>
        <v>Anzahl eingeben</v>
      </c>
      <c r="P8" s="52">
        <f>'B) Berichte'!E261</f>
        <v>0</v>
      </c>
      <c r="Q8" s="53" t="str">
        <f>'B) Berichte'!F264</f>
        <v>---bitte auswählen---</v>
      </c>
      <c r="R8" s="53" t="str">
        <f>'B) Berichte'!F265</f>
        <v>---bitte auswählen---</v>
      </c>
      <c r="S8" t="str">
        <f>'B) Berichte'!F266</f>
        <v>---bitte auswählen---</v>
      </c>
      <c r="T8" s="52">
        <f>'B) Berichte'!E267</f>
        <v>0</v>
      </c>
      <c r="U8" t="str">
        <f>'B) Berichte'!D271</f>
        <v xml:space="preserve">
</v>
      </c>
      <c r="V8" t="str">
        <f>'B) Berichte'!D272</f>
        <v xml:space="preserve">
</v>
      </c>
      <c r="W8">
        <f>'B) Berichte'!D273</f>
        <v>0</v>
      </c>
      <c r="X8">
        <f>'B) Berichte'!D274</f>
        <v>0</v>
      </c>
      <c r="Y8">
        <f>'B) Berichte'!D275</f>
        <v>0</v>
      </c>
      <c r="Z8">
        <f>'B) Berichte'!D276</f>
        <v>0</v>
      </c>
      <c r="AA8">
        <f>'B) Berichte'!D277</f>
        <v>0</v>
      </c>
      <c r="AB8">
        <f>'B) Berichte'!D278</f>
        <v>0</v>
      </c>
      <c r="AC8">
        <f>'B) Berichte'!D279</f>
        <v>0</v>
      </c>
      <c r="AD8">
        <f>'B) Berichte'!D280</f>
        <v>0</v>
      </c>
      <c r="AE8" s="52" t="str">
        <f>'B) Berichte'!E271</f>
        <v>Vorschlag 1</v>
      </c>
      <c r="AF8" s="52" t="str">
        <f>'B) Berichte'!E272</f>
        <v>weitere Vorschäge</v>
      </c>
      <c r="AG8" s="52">
        <f>'B) Berichte'!E273</f>
        <v>0</v>
      </c>
      <c r="AH8" s="52">
        <f>'B) Berichte'!E274</f>
        <v>0</v>
      </c>
      <c r="AI8" s="52">
        <f>'B) Berichte'!E275</f>
        <v>0</v>
      </c>
      <c r="AJ8" s="52">
        <f>'B) Berichte'!E276</f>
        <v>0</v>
      </c>
      <c r="AK8" s="52">
        <f>'B) Berichte'!E277</f>
        <v>0</v>
      </c>
      <c r="AL8" s="52">
        <f>'B) Berichte'!E278</f>
        <v>0</v>
      </c>
      <c r="AM8" s="52">
        <f>'B) Berichte'!E279</f>
        <v>0</v>
      </c>
      <c r="AN8" s="52">
        <f>'B) Berichte'!E280</f>
        <v>0</v>
      </c>
      <c r="AO8" t="str">
        <f>'B) Berichte'!F271</f>
        <v>---bitte auswählen---</v>
      </c>
      <c r="AP8">
        <f>'B) Berichte'!F272</f>
        <v>0</v>
      </c>
      <c r="AQ8">
        <f>'B) Berichte'!F273</f>
        <v>0</v>
      </c>
      <c r="AR8">
        <f>'B) Berichte'!F274</f>
        <v>0</v>
      </c>
      <c r="AS8">
        <f>'B) Berichte'!F275</f>
        <v>0</v>
      </c>
      <c r="AT8">
        <f>'B) Berichte'!F276</f>
        <v>0</v>
      </c>
      <c r="AU8">
        <f>'B) Berichte'!F277</f>
        <v>0</v>
      </c>
      <c r="AV8">
        <f>'B) Berichte'!F278</f>
        <v>0</v>
      </c>
      <c r="AW8">
        <f>'B) Berichte'!F279</f>
        <v>0</v>
      </c>
      <c r="AX8">
        <f>'B) Berichte'!F280</f>
        <v>0</v>
      </c>
      <c r="AY8" t="str">
        <f>Übersicht!E18</f>
        <v>jährlich mit BFG</v>
      </c>
      <c r="AZ8">
        <f>Übersicht!F18</f>
        <v>1</v>
      </c>
      <c r="BA8" t="str">
        <f>Übersicht!G18</f>
        <v xml:space="preserve">§ 42 (3) Z 6 </v>
      </c>
      <c r="BB8" t="str">
        <f>Übersicht!H18</f>
        <v>BMF</v>
      </c>
      <c r="BC8">
        <f>Übersicht!I18</f>
        <v>0</v>
      </c>
      <c r="BD8">
        <f>Übersicht!J18</f>
        <v>0</v>
      </c>
      <c r="BE8" t="str">
        <f>Übersicht!K18</f>
        <v>BA und Pl. NR</v>
      </c>
      <c r="BF8" t="str">
        <f>Übersicht!L18</f>
        <v>BHG 1986</v>
      </c>
      <c r="BG8">
        <f>Übersicht!M18</f>
        <v>0</v>
      </c>
      <c r="BH8">
        <f>Übersicht!N18</f>
        <v>0</v>
      </c>
      <c r="BI8">
        <f>Übersicht!O18</f>
        <v>0</v>
      </c>
      <c r="BJ8">
        <f>Übersicht!P18</f>
        <v>0</v>
      </c>
      <c r="BK8">
        <f>Übersicht!Q18</f>
        <v>0</v>
      </c>
      <c r="BL8">
        <f>Übersicht!R18</f>
        <v>0</v>
      </c>
      <c r="BM8">
        <f>Übersicht!S18</f>
        <v>0</v>
      </c>
      <c r="BN8">
        <f>Übersicht!T18</f>
        <v>0</v>
      </c>
      <c r="BO8">
        <f>Übersicht!U18</f>
        <v>0</v>
      </c>
      <c r="BP8">
        <f>Übersicht!V18</f>
        <v>0</v>
      </c>
      <c r="BQ8">
        <f>Übersicht!W18</f>
        <v>0</v>
      </c>
      <c r="BR8">
        <f>Übersicht!X18</f>
        <v>0</v>
      </c>
      <c r="BS8" t="str">
        <f>Übersicht!Y18</f>
        <v>Recherche und inhaltliche Analyse von Informationen und Daten</v>
      </c>
      <c r="BT8" t="str">
        <f>Übersicht!Z18</f>
        <v>Analyse- und Rechercheaufwand</v>
      </c>
      <c r="BU8" t="str">
        <f>Übersicht!AA18</f>
        <v>S_II</v>
      </c>
      <c r="BV8" t="str">
        <f>Übersicht!AB18</f>
        <v>Verfassen des Berichts; Ausfüllen und Eingabe der Daten in technische Systeme (ohne Analyse)</v>
      </c>
      <c r="BW8" t="str">
        <f>Übersicht!AC18</f>
        <v>Bürokratieaufwand</v>
      </c>
      <c r="BX8" t="str">
        <f>Übersicht!AD18</f>
        <v>S_II</v>
      </c>
      <c r="BY8" t="str">
        <f>Übersicht!AE18</f>
        <v>Abstimmung und/oder Qualitätssicherung intern</v>
      </c>
      <c r="BZ8" t="str">
        <f>Übersicht!AF18</f>
        <v>Bürokratieaufwand</v>
      </c>
      <c r="CA8" t="str">
        <f>Übersicht!AG18</f>
        <v>S_II</v>
      </c>
      <c r="CB8" t="str">
        <f>Übersicht!AH18</f>
        <v>Abstimmung und/oder Qualitätssicherung mit externer Stelle (zB BMF/BKA); Übermittlung</v>
      </c>
      <c r="CC8" t="str">
        <f>Übersicht!AI18</f>
        <v>Bürokratieaufwand</v>
      </c>
      <c r="CD8" t="str">
        <f>Übersicht!AJ18</f>
        <v>S_II</v>
      </c>
      <c r="CE8" t="str">
        <f>Übersicht!AK18</f>
        <v>ZUSÄTZLICH: Analyse- und Rechercheaufwand der HHLOs</v>
      </c>
      <c r="CF8" t="str">
        <f>Übersicht!AL18</f>
        <v>Analyse- und Rechercheaufwand</v>
      </c>
      <c r="CG8" t="str">
        <f>Übersicht!AM18</f>
        <v>S_II</v>
      </c>
      <c r="CH8" t="str">
        <f>Übersicht!AN18</f>
        <v>ZUSÄTZLICH: Bürokratieaufwand (Übermittlung, Abstimmung etc.) der HHLOs</v>
      </c>
      <c r="CI8" t="str">
        <f>Übersicht!AO18</f>
        <v>Bürokratieaufwand</v>
      </c>
      <c r="CJ8" t="str">
        <f>Übersicht!AP18</f>
        <v>S_II</v>
      </c>
      <c r="CK8">
        <f>Übersicht!AQ18</f>
        <v>0</v>
      </c>
      <c r="CL8">
        <f>Übersicht!AR18</f>
        <v>0</v>
      </c>
      <c r="CM8">
        <f>Übersicht!AS18</f>
        <v>0</v>
      </c>
      <c r="CN8">
        <f>Übersicht!AT18</f>
        <v>0</v>
      </c>
      <c r="CO8">
        <f>Übersicht!AU18</f>
        <v>0</v>
      </c>
      <c r="CP8">
        <f>Übersicht!AV18</f>
        <v>0</v>
      </c>
      <c r="CQ8">
        <f>Übersicht!AW18</f>
        <v>0</v>
      </c>
      <c r="CR8">
        <f>Übersicht!AX18</f>
        <v>0</v>
      </c>
      <c r="CS8">
        <f>Übersicht!AY18</f>
        <v>0</v>
      </c>
      <c r="CT8">
        <f>Übersicht!AZ18</f>
        <v>0</v>
      </c>
      <c r="CU8">
        <f>Übersicht!BA18</f>
        <v>0</v>
      </c>
      <c r="CV8">
        <f>Übersicht!BB18</f>
        <v>0</v>
      </c>
      <c r="CW8">
        <f>Übersicht!BC18</f>
        <v>0</v>
      </c>
      <c r="CX8">
        <f>Übersicht!BD18</f>
        <v>0</v>
      </c>
      <c r="CY8">
        <f>Übersicht!BE18</f>
        <v>0</v>
      </c>
      <c r="CZ8">
        <f>Übersicht!BF18</f>
        <v>0</v>
      </c>
      <c r="DA8">
        <f>Übersicht!BG18</f>
        <v>0</v>
      </c>
      <c r="DB8" t="str">
        <f>Übersicht!BH18</f>
        <v>S_II</v>
      </c>
      <c r="DC8" t="str">
        <f>Übersicht!BI18</f>
        <v>S_II</v>
      </c>
      <c r="DD8" t="str">
        <f>Übersicht!BJ18</f>
        <v>nicht anzeigen</v>
      </c>
      <c r="DE8" t="str">
        <f>Übersicht!BK18</f>
        <v>nicht anzeigen</v>
      </c>
      <c r="DF8" t="str">
        <f>Übersicht!BL18</f>
        <v>ja (S_II)</v>
      </c>
      <c r="DG8">
        <f>Übersicht!BM18</f>
        <v>0</v>
      </c>
      <c r="DH8" t="str">
        <f>Übersicht!BN18</f>
        <v>2-Veranschlagung - Budgetbeilagen</v>
      </c>
      <c r="DI8">
        <f>Übersicht!$D$5</f>
        <v>0</v>
      </c>
      <c r="DJ8">
        <f>Übersicht!E$5</f>
        <v>0</v>
      </c>
      <c r="DK8">
        <f>Übersicht!F$5</f>
        <v>0</v>
      </c>
      <c r="DL8">
        <f>Übersicht!BQ18</f>
        <v>0</v>
      </c>
    </row>
    <row r="9" spans="1:116" x14ac:dyDescent="0.25">
      <c r="A9" s="53" t="str">
        <f>Übersicht!$B$5</f>
        <v>---bitte auswählen---</v>
      </c>
      <c r="B9" s="53">
        <f>Übersicht!C19</f>
        <v>9</v>
      </c>
      <c r="C9" s="53" t="str">
        <f>Übersicht!D19</f>
        <v xml:space="preserve">Budgetbeilage-Budgetsichten </v>
      </c>
      <c r="D9" s="53" t="str">
        <f>'B) Berichte'!F287</f>
        <v>Zeit in h eingeben</v>
      </c>
      <c r="E9" s="53" t="str">
        <f>'B) Berichte'!F288</f>
        <v>Zeit in h eingeben</v>
      </c>
      <c r="F9" s="53" t="str">
        <f>'B) Berichte'!F289</f>
        <v>Zeit in h eingeben</v>
      </c>
      <c r="G9" s="53" t="str">
        <f>'B) Berichte'!F290</f>
        <v>Zeit in h eingeben</v>
      </c>
      <c r="H9" s="53" t="str">
        <f>'B) Berichte'!F291</f>
        <v>Zeit in h eingeben</v>
      </c>
      <c r="I9" s="53" t="str">
        <f>'B) Berichte'!F292</f>
        <v>Zeit in h eingeben</v>
      </c>
      <c r="J9" s="53" t="str">
        <f>'B) Berichte'!F293</f>
        <v>Zeit in h eingeben</v>
      </c>
      <c r="K9" s="53" t="str">
        <f>'B) Berichte'!F294</f>
        <v>Zeit in h eingeben</v>
      </c>
      <c r="L9" s="53" t="str">
        <f>'B) Berichte'!F295</f>
        <v>Zeit in h eingeben</v>
      </c>
      <c r="M9" s="53" t="str">
        <f>'B) Berichte'!F296</f>
        <v>Zeit in h eingeben</v>
      </c>
      <c r="N9" s="53" t="str">
        <f>'B) Berichte'!F299</f>
        <v>Anzahl eingeben</v>
      </c>
      <c r="O9" s="53" t="str">
        <f>'B) Berichte'!F300</f>
        <v>Anzahl eingeben</v>
      </c>
      <c r="P9" s="52">
        <f>'B) Berichte'!E301</f>
        <v>0</v>
      </c>
      <c r="Q9" s="53" t="str">
        <f>'B) Berichte'!F304</f>
        <v>---bitte auswählen---</v>
      </c>
      <c r="R9" s="53" t="str">
        <f>'B) Berichte'!F305</f>
        <v>---bitte auswählen---</v>
      </c>
      <c r="S9" t="str">
        <f>'B) Berichte'!F306</f>
        <v>---bitte auswählen---</v>
      </c>
      <c r="T9" s="52">
        <f>'B) Berichte'!E307</f>
        <v>0</v>
      </c>
      <c r="U9" t="str">
        <f>'B) Berichte'!D311</f>
        <v xml:space="preserve">
</v>
      </c>
      <c r="V9" t="str">
        <f>'B) Berichte'!D312</f>
        <v xml:space="preserve">
</v>
      </c>
      <c r="W9">
        <f>'B) Berichte'!D313</f>
        <v>0</v>
      </c>
      <c r="X9">
        <f>'B) Berichte'!D314</f>
        <v>0</v>
      </c>
      <c r="Y9">
        <f>'B) Berichte'!D315</f>
        <v>0</v>
      </c>
      <c r="Z9">
        <f>'B) Berichte'!D316</f>
        <v>0</v>
      </c>
      <c r="AA9">
        <f>'B) Berichte'!D317</f>
        <v>0</v>
      </c>
      <c r="AB9">
        <f>'B) Berichte'!D318</f>
        <v>0</v>
      </c>
      <c r="AC9">
        <f>'B) Berichte'!D319</f>
        <v>0</v>
      </c>
      <c r="AD9">
        <f>'B) Berichte'!D320</f>
        <v>0</v>
      </c>
      <c r="AE9" s="52" t="str">
        <f>'B) Berichte'!E311</f>
        <v>Vorschlag 1</v>
      </c>
      <c r="AF9" s="52" t="str">
        <f>'B) Berichte'!E312</f>
        <v>weitere Vorschäge</v>
      </c>
      <c r="AG9" s="52">
        <f>'B) Berichte'!E313</f>
        <v>0</v>
      </c>
      <c r="AH9" s="52">
        <f>'B) Berichte'!E314</f>
        <v>0</v>
      </c>
      <c r="AI9" s="52">
        <f>'B) Berichte'!E315</f>
        <v>0</v>
      </c>
      <c r="AJ9" s="52">
        <f>'B) Berichte'!E316</f>
        <v>0</v>
      </c>
      <c r="AK9" s="52">
        <f>'B) Berichte'!E317</f>
        <v>0</v>
      </c>
      <c r="AL9" s="52">
        <f>'B) Berichte'!E318</f>
        <v>0</v>
      </c>
      <c r="AM9" s="52">
        <f>'B) Berichte'!E319</f>
        <v>0</v>
      </c>
      <c r="AN9" s="52">
        <f>'B) Berichte'!E320</f>
        <v>0</v>
      </c>
      <c r="AO9" t="str">
        <f>'B) Berichte'!F311</f>
        <v>---bitte auswählen---</v>
      </c>
      <c r="AP9">
        <f>'B) Berichte'!F312</f>
        <v>0</v>
      </c>
      <c r="AQ9">
        <f>'B) Berichte'!F313</f>
        <v>0</v>
      </c>
      <c r="AR9">
        <f>'B) Berichte'!F314</f>
        <v>0</v>
      </c>
      <c r="AS9">
        <f>'B) Berichte'!F315</f>
        <v>0</v>
      </c>
      <c r="AT9">
        <f>'B) Berichte'!F316</f>
        <v>0</v>
      </c>
      <c r="AU9">
        <f>'B) Berichte'!F317</f>
        <v>0</v>
      </c>
      <c r="AV9">
        <f>'B) Berichte'!F318</f>
        <v>0</v>
      </c>
      <c r="AW9">
        <f>'B) Berichte'!F319</f>
        <v>0</v>
      </c>
      <c r="AX9">
        <f>'B) Berichte'!F320</f>
        <v>0</v>
      </c>
      <c r="AY9" t="str">
        <f>Übersicht!E19</f>
        <v>jährlich mit BFG</v>
      </c>
      <c r="AZ9">
        <f>Übersicht!F19</f>
        <v>1</v>
      </c>
      <c r="BA9">
        <f>Übersicht!G19</f>
        <v>0</v>
      </c>
      <c r="BB9" t="str">
        <f>Übersicht!H19</f>
        <v>BMF</v>
      </c>
      <c r="BC9">
        <f>Übersicht!I19</f>
        <v>0</v>
      </c>
      <c r="BD9">
        <f>Übersicht!J19</f>
        <v>0</v>
      </c>
      <c r="BE9" t="str">
        <f>Übersicht!K19</f>
        <v>BA und Pl. NR</v>
      </c>
      <c r="BF9" t="str">
        <f>Übersicht!L19</f>
        <v>BHG 1986</v>
      </c>
      <c r="BG9">
        <f>Übersicht!M19</f>
        <v>0</v>
      </c>
      <c r="BH9">
        <f>Übersicht!N19</f>
        <v>0</v>
      </c>
      <c r="BI9">
        <f>Übersicht!O19</f>
        <v>0</v>
      </c>
      <c r="BJ9">
        <f>Übersicht!P19</f>
        <v>0</v>
      </c>
      <c r="BK9">
        <f>Übersicht!Q19</f>
        <v>0</v>
      </c>
      <c r="BL9">
        <f>Übersicht!R19</f>
        <v>0</v>
      </c>
      <c r="BM9">
        <f>Übersicht!S19</f>
        <v>0</v>
      </c>
      <c r="BN9">
        <f>Übersicht!T19</f>
        <v>0</v>
      </c>
      <c r="BO9">
        <f>Übersicht!U19</f>
        <v>0</v>
      </c>
      <c r="BP9">
        <f>Übersicht!V19</f>
        <v>0</v>
      </c>
      <c r="BQ9">
        <f>Übersicht!W19</f>
        <v>0</v>
      </c>
      <c r="BR9">
        <f>Übersicht!X19</f>
        <v>0</v>
      </c>
      <c r="BS9" t="str">
        <f>Übersicht!Y19</f>
        <v>Recherche und inhaltliche Analyse von Informationen und Daten</v>
      </c>
      <c r="BT9" t="str">
        <f>Übersicht!Z19</f>
        <v>Analyse- und Rechercheaufwand</v>
      </c>
      <c r="BU9" t="str">
        <f>Übersicht!AA19</f>
        <v>S_II</v>
      </c>
      <c r="BV9" t="str">
        <f>Übersicht!AB19</f>
        <v>Verfassen des Berichts; Ausfüllen und Eingabe der Daten in technische Systeme (ohne Analyse)</v>
      </c>
      <c r="BW9" t="str">
        <f>Übersicht!AC19</f>
        <v>Bürokratieaufwand</v>
      </c>
      <c r="BX9" t="str">
        <f>Übersicht!AD19</f>
        <v>S_II</v>
      </c>
      <c r="BY9" t="str">
        <f>Übersicht!AE19</f>
        <v>Abstimmung und/oder Qualitätssicherung intern</v>
      </c>
      <c r="BZ9" t="str">
        <f>Übersicht!AF19</f>
        <v>Bürokratieaufwand</v>
      </c>
      <c r="CA9" t="str">
        <f>Übersicht!AG19</f>
        <v>S_II</v>
      </c>
      <c r="CB9" t="str">
        <f>Übersicht!AH19</f>
        <v>Abstimmung und/oder Qualitätssicherung mit externer Stelle (zB BMF/BKA); Übermittlung</v>
      </c>
      <c r="CC9" t="str">
        <f>Übersicht!AI19</f>
        <v>Bürokratieaufwand</v>
      </c>
      <c r="CD9" t="str">
        <f>Übersicht!AJ19</f>
        <v>S_II</v>
      </c>
      <c r="CE9" t="str">
        <f>Übersicht!AK19</f>
        <v>ZUSÄTZLICH: Analyse- und Rechercheaufwand der HHLOs</v>
      </c>
      <c r="CF9" t="str">
        <f>Übersicht!AL19</f>
        <v>Analyse- und Rechercheaufwand</v>
      </c>
      <c r="CG9" t="str">
        <f>Übersicht!AM19</f>
        <v>S_II</v>
      </c>
      <c r="CH9" t="str">
        <f>Übersicht!AN19</f>
        <v>ZUSÄTZLICH: Bürokratieaufwand (Übermittlung, Abstimmung etc.) der HHLOs</v>
      </c>
      <c r="CI9" t="str">
        <f>Übersicht!AO19</f>
        <v>Bürokratieaufwand</v>
      </c>
      <c r="CJ9" t="str">
        <f>Übersicht!AP19</f>
        <v>S_II</v>
      </c>
      <c r="CK9">
        <f>Übersicht!AQ19</f>
        <v>0</v>
      </c>
      <c r="CL9">
        <f>Übersicht!AR19</f>
        <v>0</v>
      </c>
      <c r="CM9">
        <f>Übersicht!AS19</f>
        <v>0</v>
      </c>
      <c r="CN9">
        <f>Übersicht!AT19</f>
        <v>0</v>
      </c>
      <c r="CO9">
        <f>Übersicht!AU19</f>
        <v>0</v>
      </c>
      <c r="CP9">
        <f>Übersicht!AV19</f>
        <v>0</v>
      </c>
      <c r="CQ9">
        <f>Übersicht!AW19</f>
        <v>0</v>
      </c>
      <c r="CR9">
        <f>Übersicht!AX19</f>
        <v>0</v>
      </c>
      <c r="CS9">
        <f>Übersicht!AY19</f>
        <v>0</v>
      </c>
      <c r="CT9">
        <f>Übersicht!AZ19</f>
        <v>0</v>
      </c>
      <c r="CU9">
        <f>Übersicht!BA19</f>
        <v>0</v>
      </c>
      <c r="CV9">
        <f>Übersicht!BB19</f>
        <v>0</v>
      </c>
      <c r="CW9">
        <f>Übersicht!BC19</f>
        <v>0</v>
      </c>
      <c r="CX9">
        <f>Übersicht!BD19</f>
        <v>0</v>
      </c>
      <c r="CY9">
        <f>Übersicht!BE19</f>
        <v>0</v>
      </c>
      <c r="CZ9">
        <f>Übersicht!BF19</f>
        <v>0</v>
      </c>
      <c r="DA9">
        <f>Übersicht!BG19</f>
        <v>0</v>
      </c>
      <c r="DB9" t="str">
        <f>Übersicht!BH19</f>
        <v>S_II</v>
      </c>
      <c r="DC9" t="str">
        <f>Übersicht!BI19</f>
        <v>S_II</v>
      </c>
      <c r="DD9" t="str">
        <f>Übersicht!BJ19</f>
        <v>nicht anzeigen</v>
      </c>
      <c r="DE9" t="str">
        <f>Übersicht!BK19</f>
        <v>nicht anzeigen</v>
      </c>
      <c r="DF9" t="str">
        <f>Übersicht!BL19</f>
        <v>ja (S_II)</v>
      </c>
      <c r="DG9">
        <f>Übersicht!BM19</f>
        <v>0</v>
      </c>
      <c r="DH9" t="str">
        <f>Übersicht!BN19</f>
        <v>2-Veranschlagung - Budgetbeilagen</v>
      </c>
      <c r="DI9">
        <f>Übersicht!$D$5</f>
        <v>0</v>
      </c>
      <c r="DJ9">
        <f>Übersicht!E$5</f>
        <v>0</v>
      </c>
      <c r="DK9">
        <f>Übersicht!F$5</f>
        <v>0</v>
      </c>
      <c r="DL9">
        <f>Übersicht!BQ19</f>
        <v>0</v>
      </c>
    </row>
    <row r="10" spans="1:116" x14ac:dyDescent="0.25">
      <c r="A10" s="53" t="str">
        <f>Übersicht!$B$5</f>
        <v>---bitte auswählen---</v>
      </c>
      <c r="B10" s="53">
        <f>Übersicht!C20</f>
        <v>10</v>
      </c>
      <c r="C10" s="53" t="str">
        <f>Übersicht!D20</f>
        <v xml:space="preserve">Budgetbeilage-Europäische Union </v>
      </c>
      <c r="D10" s="53" t="str">
        <f>'B) Berichte'!F327</f>
        <v>Zeit in h eingeben</v>
      </c>
      <c r="E10" s="53" t="str">
        <f>'B) Berichte'!F328</f>
        <v>Zeit in h eingeben</v>
      </c>
      <c r="F10" s="53" t="str">
        <f>'B) Berichte'!F329</f>
        <v>Zeit in h eingeben</v>
      </c>
      <c r="G10" s="53" t="str">
        <f>'B) Berichte'!F330</f>
        <v>Zeit in h eingeben</v>
      </c>
      <c r="H10" s="53" t="str">
        <f>'B) Berichte'!F331</f>
        <v>Zeit in h eingeben</v>
      </c>
      <c r="I10" s="53" t="str">
        <f>'B) Berichte'!F332</f>
        <v>Zeit in h eingeben</v>
      </c>
      <c r="J10" s="53" t="str">
        <f>'B) Berichte'!F333</f>
        <v>Zeit in h eingeben</v>
      </c>
      <c r="K10" s="53" t="str">
        <f>'B) Berichte'!F334</f>
        <v>Zeit in h eingeben</v>
      </c>
      <c r="L10" s="53" t="str">
        <f>'B) Berichte'!F335</f>
        <v>Zeit in h eingeben</v>
      </c>
      <c r="M10" s="53" t="str">
        <f>'B) Berichte'!F336</f>
        <v>Zeit in h eingeben</v>
      </c>
      <c r="N10" s="53" t="str">
        <f>'B) Berichte'!F339</f>
        <v>Anzahl eingeben</v>
      </c>
      <c r="O10" s="53" t="str">
        <f>'B) Berichte'!F340</f>
        <v>Anzahl eingeben</v>
      </c>
      <c r="P10" s="52">
        <f>'B) Berichte'!E341</f>
        <v>0</v>
      </c>
      <c r="Q10" s="53" t="str">
        <f>'B) Berichte'!F344</f>
        <v>---bitte auswählen---</v>
      </c>
      <c r="R10" s="53" t="str">
        <f>'B) Berichte'!F345</f>
        <v>---bitte auswählen---</v>
      </c>
      <c r="S10" t="str">
        <f>'B) Berichte'!F346</f>
        <v>---bitte auswählen---</v>
      </c>
      <c r="T10" s="52">
        <f>'B) Berichte'!E347</f>
        <v>0</v>
      </c>
      <c r="U10" t="str">
        <f>'B) Berichte'!D351</f>
        <v xml:space="preserve">
</v>
      </c>
      <c r="V10" t="str">
        <f>'B) Berichte'!D352</f>
        <v xml:space="preserve">
</v>
      </c>
      <c r="W10">
        <f>'B) Berichte'!D353</f>
        <v>0</v>
      </c>
      <c r="X10">
        <f>'B) Berichte'!D354</f>
        <v>0</v>
      </c>
      <c r="Y10">
        <f>'B) Berichte'!D355</f>
        <v>0</v>
      </c>
      <c r="Z10">
        <f>'B) Berichte'!D356</f>
        <v>0</v>
      </c>
      <c r="AA10">
        <f>'B) Berichte'!D357</f>
        <v>0</v>
      </c>
      <c r="AB10">
        <f>'B) Berichte'!D358</f>
        <v>0</v>
      </c>
      <c r="AC10">
        <f>'B) Berichte'!D359</f>
        <v>0</v>
      </c>
      <c r="AD10">
        <f>'B) Berichte'!D360</f>
        <v>0</v>
      </c>
      <c r="AE10" s="52" t="str">
        <f>'B) Berichte'!E351</f>
        <v>Vorschlag 1</v>
      </c>
      <c r="AF10" s="52" t="str">
        <f>'B) Berichte'!E352</f>
        <v>weitere Vorschäge</v>
      </c>
      <c r="AG10" s="52">
        <f>'B) Berichte'!E353</f>
        <v>0</v>
      </c>
      <c r="AH10" s="52">
        <f>'B) Berichte'!E354</f>
        <v>0</v>
      </c>
      <c r="AI10" s="52">
        <f>'B) Berichte'!E355</f>
        <v>0</v>
      </c>
      <c r="AJ10" s="52">
        <f>'B) Berichte'!E356</f>
        <v>0</v>
      </c>
      <c r="AK10" s="52">
        <f>'B) Berichte'!E357</f>
        <v>0</v>
      </c>
      <c r="AL10" s="52">
        <f>'B) Berichte'!E358</f>
        <v>0</v>
      </c>
      <c r="AM10" s="52">
        <f>'B) Berichte'!E359</f>
        <v>0</v>
      </c>
      <c r="AN10" s="52">
        <f>'B) Berichte'!E360</f>
        <v>0</v>
      </c>
      <c r="AO10" t="str">
        <f>'B) Berichte'!F351</f>
        <v>---bitte auswählen---</v>
      </c>
      <c r="AP10">
        <f>'B) Berichte'!F352</f>
        <v>0</v>
      </c>
      <c r="AQ10">
        <f>'B) Berichte'!F353</f>
        <v>0</v>
      </c>
      <c r="AR10">
        <f>'B) Berichte'!F354</f>
        <v>0</v>
      </c>
      <c r="AS10">
        <f>'B) Berichte'!F355</f>
        <v>0</v>
      </c>
      <c r="AT10">
        <f>'B) Berichte'!F356</f>
        <v>0</v>
      </c>
      <c r="AU10">
        <f>'B) Berichte'!F357</f>
        <v>0</v>
      </c>
      <c r="AV10">
        <f>'B) Berichte'!F358</f>
        <v>0</v>
      </c>
      <c r="AW10">
        <f>'B) Berichte'!F359</f>
        <v>0</v>
      </c>
      <c r="AX10">
        <f>'B) Berichte'!F360</f>
        <v>0</v>
      </c>
      <c r="AY10" t="str">
        <f>Übersicht!E20</f>
        <v>jährlich mit BFG</v>
      </c>
      <c r="AZ10">
        <f>Übersicht!F20</f>
        <v>1</v>
      </c>
      <c r="BA10" t="str">
        <f>Übersicht!G20</f>
        <v>§ 42 (4) Z 4</v>
      </c>
      <c r="BB10" t="str">
        <f>Übersicht!H20</f>
        <v>BMF</v>
      </c>
      <c r="BC10">
        <f>Übersicht!I20</f>
        <v>0</v>
      </c>
      <c r="BD10">
        <f>Übersicht!J20</f>
        <v>0</v>
      </c>
      <c r="BE10" t="str">
        <f>Übersicht!K20</f>
        <v>BA und Pl. NR</v>
      </c>
      <c r="BF10" t="str">
        <f>Übersicht!L20</f>
        <v>BHG 1986</v>
      </c>
      <c r="BG10">
        <f>Übersicht!M20</f>
        <v>0</v>
      </c>
      <c r="BH10">
        <f>Übersicht!N20</f>
        <v>0</v>
      </c>
      <c r="BI10">
        <f>Übersicht!O20</f>
        <v>0</v>
      </c>
      <c r="BJ10">
        <f>Übersicht!P20</f>
        <v>0</v>
      </c>
      <c r="BK10">
        <f>Übersicht!Q20</f>
        <v>0</v>
      </c>
      <c r="BL10">
        <f>Übersicht!R20</f>
        <v>0</v>
      </c>
      <c r="BM10">
        <f>Übersicht!S20</f>
        <v>0</v>
      </c>
      <c r="BN10">
        <f>Übersicht!T20</f>
        <v>0</v>
      </c>
      <c r="BO10">
        <f>Übersicht!U20</f>
        <v>0</v>
      </c>
      <c r="BP10">
        <f>Übersicht!V20</f>
        <v>0</v>
      </c>
      <c r="BQ10">
        <f>Übersicht!W20</f>
        <v>0</v>
      </c>
      <c r="BR10">
        <f>Übersicht!X20</f>
        <v>0</v>
      </c>
      <c r="BS10" t="str">
        <f>Übersicht!Y20</f>
        <v>Recherche und inhaltliche Analyse von Informationen und Daten</v>
      </c>
      <c r="BT10" t="str">
        <f>Übersicht!Z20</f>
        <v>Analyse- und Rechercheaufwand</v>
      </c>
      <c r="BU10" t="str">
        <f>Übersicht!AA20</f>
        <v>S_II</v>
      </c>
      <c r="BV10" t="str">
        <f>Übersicht!AB20</f>
        <v>Verfassen des Berichts; Ausfüllen und Eingabe der Daten in technische Systeme (ohne Analyse)</v>
      </c>
      <c r="BW10" t="str">
        <f>Übersicht!AC20</f>
        <v>Bürokratieaufwand</v>
      </c>
      <c r="BX10" t="str">
        <f>Übersicht!AD20</f>
        <v>S_II</v>
      </c>
      <c r="BY10" t="str">
        <f>Übersicht!AE20</f>
        <v>Abstimmung und/oder Qualitätssicherung intern</v>
      </c>
      <c r="BZ10" t="str">
        <f>Übersicht!AF20</f>
        <v>Bürokratieaufwand</v>
      </c>
      <c r="CA10" t="str">
        <f>Übersicht!AG20</f>
        <v>S_II</v>
      </c>
      <c r="CB10" t="str">
        <f>Übersicht!AH20</f>
        <v>Abstimmung und/oder Qualitätssicherung mit externer Stelle (zB BMF/BKA); Übermittlung</v>
      </c>
      <c r="CC10" t="str">
        <f>Übersicht!AI20</f>
        <v>Bürokratieaufwand</v>
      </c>
      <c r="CD10" t="str">
        <f>Übersicht!AJ20</f>
        <v>S_II</v>
      </c>
      <c r="CE10" t="str">
        <f>Übersicht!AK20</f>
        <v>ZUSÄTZLICH: Analyse- und Rechercheaufwand der HHLOs</v>
      </c>
      <c r="CF10" t="str">
        <f>Übersicht!AL20</f>
        <v>Analyse- und Rechercheaufwand</v>
      </c>
      <c r="CG10" t="str">
        <f>Übersicht!AM20</f>
        <v>S_II</v>
      </c>
      <c r="CH10" t="str">
        <f>Übersicht!AN20</f>
        <v>ZUSÄTZLICH: Bürokratieaufwand (Übermittlung, Abstimmung etc.) der HHLOs</v>
      </c>
      <c r="CI10" t="str">
        <f>Übersicht!AO20</f>
        <v>Bürokratieaufwand</v>
      </c>
      <c r="CJ10" t="str">
        <f>Übersicht!AP20</f>
        <v>S_II</v>
      </c>
      <c r="CK10">
        <f>Übersicht!AQ20</f>
        <v>0</v>
      </c>
      <c r="CL10">
        <f>Übersicht!AR20</f>
        <v>0</v>
      </c>
      <c r="CM10">
        <f>Übersicht!AS20</f>
        <v>0</v>
      </c>
      <c r="CN10">
        <f>Übersicht!AT20</f>
        <v>0</v>
      </c>
      <c r="CO10">
        <f>Übersicht!AU20</f>
        <v>0</v>
      </c>
      <c r="CP10">
        <f>Übersicht!AV20</f>
        <v>0</v>
      </c>
      <c r="CQ10">
        <f>Übersicht!AW20</f>
        <v>0</v>
      </c>
      <c r="CR10">
        <f>Übersicht!AX20</f>
        <v>0</v>
      </c>
      <c r="CS10">
        <f>Übersicht!AY20</f>
        <v>0</v>
      </c>
      <c r="CT10">
        <f>Übersicht!AZ20</f>
        <v>0</v>
      </c>
      <c r="CU10">
        <f>Übersicht!BA20</f>
        <v>0</v>
      </c>
      <c r="CV10">
        <f>Übersicht!BB20</f>
        <v>0</v>
      </c>
      <c r="CW10">
        <f>Übersicht!BC20</f>
        <v>0</v>
      </c>
      <c r="CX10">
        <f>Übersicht!BD20</f>
        <v>0</v>
      </c>
      <c r="CY10">
        <f>Übersicht!BE20</f>
        <v>0</v>
      </c>
      <c r="CZ10">
        <f>Übersicht!BF20</f>
        <v>0</v>
      </c>
      <c r="DA10">
        <f>Übersicht!BG20</f>
        <v>0</v>
      </c>
      <c r="DB10" t="str">
        <f>Übersicht!BH20</f>
        <v>S_II</v>
      </c>
      <c r="DC10" t="str">
        <f>Übersicht!BI20</f>
        <v>S_II</v>
      </c>
      <c r="DD10" t="str">
        <f>Übersicht!BJ20</f>
        <v>nicht anzeigen</v>
      </c>
      <c r="DE10" t="str">
        <f>Übersicht!BK20</f>
        <v>nicht anzeigen</v>
      </c>
      <c r="DF10" t="str">
        <f>Übersicht!BL20</f>
        <v>ja (S_II)</v>
      </c>
      <c r="DG10">
        <f>Übersicht!BM20</f>
        <v>0</v>
      </c>
      <c r="DH10" t="str">
        <f>Übersicht!BN20</f>
        <v>2-Veranschlagung - Budgetbeilagen</v>
      </c>
      <c r="DI10">
        <f>Übersicht!$D$5</f>
        <v>0</v>
      </c>
      <c r="DJ10">
        <f>Übersicht!E$5</f>
        <v>0</v>
      </c>
      <c r="DK10">
        <f>Übersicht!F$5</f>
        <v>0</v>
      </c>
      <c r="DL10">
        <f>Übersicht!BQ20</f>
        <v>0</v>
      </c>
    </row>
    <row r="11" spans="1:116" x14ac:dyDescent="0.25">
      <c r="A11" s="53" t="str">
        <f>Übersicht!$B$5</f>
        <v>---bitte auswählen---</v>
      </c>
      <c r="B11" s="53">
        <f>Übersicht!C21</f>
        <v>11</v>
      </c>
      <c r="C11" s="53" t="str">
        <f>Übersicht!D21</f>
        <v xml:space="preserve">Budgetbeilage-Forschung und Entwicklung </v>
      </c>
      <c r="D11" s="53" t="str">
        <f>'B) Berichte'!F367</f>
        <v>Zeit in h eingeben</v>
      </c>
      <c r="E11" s="53" t="str">
        <f>'B) Berichte'!F368</f>
        <v>Zeit in h eingeben</v>
      </c>
      <c r="F11" s="53" t="str">
        <f>'B) Berichte'!F369</f>
        <v>Zeit in h eingeben</v>
      </c>
      <c r="G11" s="53" t="str">
        <f>'B) Berichte'!F370</f>
        <v>Zeit in h eingeben</v>
      </c>
      <c r="H11" s="53" t="str">
        <f>'B) Berichte'!F371</f>
        <v>Zeit in h eingeben</v>
      </c>
      <c r="I11" s="53" t="str">
        <f>'B) Berichte'!F372</f>
        <v>Zeit in h eingeben</v>
      </c>
      <c r="J11" s="53" t="str">
        <f>'B) Berichte'!F373</f>
        <v>Zeit in h eingeben</v>
      </c>
      <c r="K11" s="53" t="str">
        <f>'B) Berichte'!F374</f>
        <v>Zeit in h eingeben</v>
      </c>
      <c r="L11" s="53" t="str">
        <f>'B) Berichte'!F375</f>
        <v>Zeit in h eingeben</v>
      </c>
      <c r="M11" s="53" t="str">
        <f>'B) Berichte'!F376</f>
        <v>Zeit in h eingeben</v>
      </c>
      <c r="N11" s="53" t="str">
        <f>'B) Berichte'!F379</f>
        <v>Anzahl eingeben</v>
      </c>
      <c r="O11" s="53" t="str">
        <f>'B) Berichte'!F380</f>
        <v>Anzahl eingeben</v>
      </c>
      <c r="P11" s="52">
        <f>'B) Berichte'!E381</f>
        <v>0</v>
      </c>
      <c r="Q11" s="53" t="str">
        <f>'B) Berichte'!F384</f>
        <v>---bitte auswählen---</v>
      </c>
      <c r="R11" s="53" t="str">
        <f>'B) Berichte'!F385</f>
        <v>---bitte auswählen---</v>
      </c>
      <c r="S11" t="str">
        <f>'B) Berichte'!F386</f>
        <v>---bitte auswählen---</v>
      </c>
      <c r="T11" s="52">
        <f>'B) Berichte'!E387</f>
        <v>0</v>
      </c>
      <c r="U11" t="str">
        <f>'B) Berichte'!D391</f>
        <v xml:space="preserve">
</v>
      </c>
      <c r="V11" t="str">
        <f>'B) Berichte'!D392</f>
        <v xml:space="preserve">
</v>
      </c>
      <c r="W11">
        <f>'B) Berichte'!D393</f>
        <v>0</v>
      </c>
      <c r="X11">
        <f>'B) Berichte'!D394</f>
        <v>0</v>
      </c>
      <c r="Y11">
        <f>'B) Berichte'!D395</f>
        <v>0</v>
      </c>
      <c r="Z11">
        <f>'B) Berichte'!D396</f>
        <v>0</v>
      </c>
      <c r="AA11">
        <f>'B) Berichte'!D397</f>
        <v>0</v>
      </c>
      <c r="AB11">
        <f>'B) Berichte'!D398</f>
        <v>0</v>
      </c>
      <c r="AC11">
        <f>'B) Berichte'!D399</f>
        <v>0</v>
      </c>
      <c r="AD11">
        <f>'B) Berichte'!D400</f>
        <v>0</v>
      </c>
      <c r="AE11" s="52" t="str">
        <f>'B) Berichte'!E391</f>
        <v>Vorschlag 1</v>
      </c>
      <c r="AF11" s="52" t="str">
        <f>'B) Berichte'!E392</f>
        <v>weitere Vorschäge</v>
      </c>
      <c r="AG11" s="52">
        <f>'B) Berichte'!E393</f>
        <v>0</v>
      </c>
      <c r="AH11" s="52">
        <f>'B) Berichte'!E394</f>
        <v>0</v>
      </c>
      <c r="AI11" s="52">
        <f>'B) Berichte'!E395</f>
        <v>0</v>
      </c>
      <c r="AJ11" s="52">
        <f>'B) Berichte'!E396</f>
        <v>0</v>
      </c>
      <c r="AK11" s="52">
        <f>'B) Berichte'!E397</f>
        <v>0</v>
      </c>
      <c r="AL11" s="52">
        <f>'B) Berichte'!E398</f>
        <v>0</v>
      </c>
      <c r="AM11" s="52">
        <f>'B) Berichte'!E399</f>
        <v>0</v>
      </c>
      <c r="AN11" s="52">
        <f>'B) Berichte'!E400</f>
        <v>0</v>
      </c>
      <c r="AO11" t="str">
        <f>'B) Berichte'!F391</f>
        <v>---bitte auswählen---</v>
      </c>
      <c r="AP11">
        <f>'B) Berichte'!F392</f>
        <v>0</v>
      </c>
      <c r="AQ11">
        <f>'B) Berichte'!F393</f>
        <v>0</v>
      </c>
      <c r="AR11">
        <f>'B) Berichte'!F394</f>
        <v>0</v>
      </c>
      <c r="AS11">
        <f>'B) Berichte'!F395</f>
        <v>0</v>
      </c>
      <c r="AT11">
        <f>'B) Berichte'!F396</f>
        <v>0</v>
      </c>
      <c r="AU11">
        <f>'B) Berichte'!F397</f>
        <v>0</v>
      </c>
      <c r="AV11">
        <f>'B) Berichte'!F398</f>
        <v>0</v>
      </c>
      <c r="AW11">
        <f>'B) Berichte'!F399</f>
        <v>0</v>
      </c>
      <c r="AX11">
        <f>'B) Berichte'!F400</f>
        <v>0</v>
      </c>
      <c r="AY11" t="str">
        <f>Übersicht!E21</f>
        <v>jährlich mit BFG</v>
      </c>
      <c r="AZ11">
        <f>Übersicht!F21</f>
        <v>1</v>
      </c>
      <c r="BA11" t="str">
        <f>Übersicht!G21</f>
        <v>§ 42 (4)</v>
      </c>
      <c r="BB11" t="str">
        <f>Übersicht!H21</f>
        <v>BMF</v>
      </c>
      <c r="BC11">
        <f>Übersicht!I21</f>
        <v>0</v>
      </c>
      <c r="BD11">
        <f>Übersicht!J21</f>
        <v>0</v>
      </c>
      <c r="BE11" t="str">
        <f>Übersicht!K21</f>
        <v>BA und Pl. NR</v>
      </c>
      <c r="BF11" t="str">
        <f>Übersicht!L21</f>
        <v>BHG 1986</v>
      </c>
      <c r="BG11">
        <f>Übersicht!M21</f>
        <v>0</v>
      </c>
      <c r="BH11">
        <f>Übersicht!N21</f>
        <v>0</v>
      </c>
      <c r="BI11">
        <f>Übersicht!O21</f>
        <v>0</v>
      </c>
      <c r="BJ11">
        <f>Übersicht!P21</f>
        <v>0</v>
      </c>
      <c r="BK11">
        <f>Übersicht!Q21</f>
        <v>0</v>
      </c>
      <c r="BL11">
        <f>Übersicht!R21</f>
        <v>0</v>
      </c>
      <c r="BM11">
        <f>Übersicht!S21</f>
        <v>0</v>
      </c>
      <c r="BN11">
        <f>Übersicht!T21</f>
        <v>0</v>
      </c>
      <c r="BO11">
        <f>Übersicht!U21</f>
        <v>0</v>
      </c>
      <c r="BP11">
        <f>Übersicht!V21</f>
        <v>0</v>
      </c>
      <c r="BQ11">
        <f>Übersicht!W21</f>
        <v>0</v>
      </c>
      <c r="BR11">
        <f>Übersicht!X21</f>
        <v>0</v>
      </c>
      <c r="BS11" t="str">
        <f>Übersicht!Y21</f>
        <v>Recherche und inhaltliche Analyse von Informationen und Daten</v>
      </c>
      <c r="BT11" t="str">
        <f>Übersicht!Z21</f>
        <v>Analyse- und Rechercheaufwand</v>
      </c>
      <c r="BU11" t="str">
        <f>Übersicht!AA21</f>
        <v>S_II</v>
      </c>
      <c r="BV11" t="str">
        <f>Übersicht!AB21</f>
        <v>Verfassen des Berichts; Ausfüllen und Eingabe der Daten in technische Systeme (ohne Analyse)</v>
      </c>
      <c r="BW11" t="str">
        <f>Übersicht!AC21</f>
        <v>Bürokratieaufwand</v>
      </c>
      <c r="BX11" t="str">
        <f>Übersicht!AD21</f>
        <v>S_II</v>
      </c>
      <c r="BY11" t="str">
        <f>Übersicht!AE21</f>
        <v>Abstimmung und/oder Qualitätssicherung intern</v>
      </c>
      <c r="BZ11" t="str">
        <f>Übersicht!AF21</f>
        <v>Bürokratieaufwand</v>
      </c>
      <c r="CA11" t="str">
        <f>Übersicht!AG21</f>
        <v>S_II</v>
      </c>
      <c r="CB11" t="str">
        <f>Übersicht!AH21</f>
        <v>Abstimmung und/oder Qualitätssicherung mit externer Stelle (zB BMF/BKA); Übermittlung</v>
      </c>
      <c r="CC11" t="str">
        <f>Übersicht!AI21</f>
        <v>Bürokratieaufwand</v>
      </c>
      <c r="CD11" t="str">
        <f>Übersicht!AJ21</f>
        <v>S_II</v>
      </c>
      <c r="CE11" t="str">
        <f>Übersicht!AK21</f>
        <v>ZUSÄTZLICH: Analyse- und Rechercheaufwand der HHLOs</v>
      </c>
      <c r="CF11" t="str">
        <f>Übersicht!AL21</f>
        <v>Analyse- und Rechercheaufwand</v>
      </c>
      <c r="CG11" t="str">
        <f>Übersicht!AM21</f>
        <v>S_II</v>
      </c>
      <c r="CH11" t="str">
        <f>Übersicht!AN21</f>
        <v>ZUSÄTZLICH: Bürokratieaufwand (Übermittlung, Abstimmung etc.) der HHLOs</v>
      </c>
      <c r="CI11" t="str">
        <f>Übersicht!AO21</f>
        <v>Bürokratieaufwand</v>
      </c>
      <c r="CJ11" t="str">
        <f>Übersicht!AP21</f>
        <v>S_II</v>
      </c>
      <c r="CK11">
        <f>Übersicht!AQ21</f>
        <v>0</v>
      </c>
      <c r="CL11">
        <f>Übersicht!AR21</f>
        <v>0</v>
      </c>
      <c r="CM11">
        <f>Übersicht!AS21</f>
        <v>0</v>
      </c>
      <c r="CN11">
        <f>Übersicht!AT21</f>
        <v>0</v>
      </c>
      <c r="CO11">
        <f>Übersicht!AU21</f>
        <v>0</v>
      </c>
      <c r="CP11">
        <f>Übersicht!AV21</f>
        <v>0</v>
      </c>
      <c r="CQ11">
        <f>Übersicht!AW21</f>
        <v>0</v>
      </c>
      <c r="CR11">
        <f>Übersicht!AX21</f>
        <v>0</v>
      </c>
      <c r="CS11">
        <f>Übersicht!AY21</f>
        <v>0</v>
      </c>
      <c r="CT11">
        <f>Übersicht!AZ21</f>
        <v>0</v>
      </c>
      <c r="CU11">
        <f>Übersicht!BA21</f>
        <v>0</v>
      </c>
      <c r="CV11">
        <f>Übersicht!BB21</f>
        <v>0</v>
      </c>
      <c r="CW11">
        <f>Übersicht!BC21</f>
        <v>0</v>
      </c>
      <c r="CX11">
        <f>Übersicht!BD21</f>
        <v>0</v>
      </c>
      <c r="CY11">
        <f>Übersicht!BE21</f>
        <v>0</v>
      </c>
      <c r="CZ11">
        <f>Übersicht!BF21</f>
        <v>0</v>
      </c>
      <c r="DA11">
        <f>Übersicht!BG21</f>
        <v>0</v>
      </c>
      <c r="DB11" t="str">
        <f>Übersicht!BH21</f>
        <v>S_II</v>
      </c>
      <c r="DC11" t="str">
        <f>Übersicht!BI21</f>
        <v>S_II</v>
      </c>
      <c r="DD11" t="str">
        <f>Übersicht!BJ21</f>
        <v>nicht anzeigen</v>
      </c>
      <c r="DE11" t="str">
        <f>Übersicht!BK21</f>
        <v>nicht anzeigen</v>
      </c>
      <c r="DF11" t="str">
        <f>Übersicht!BL21</f>
        <v>ja (S_II)</v>
      </c>
      <c r="DG11">
        <f>Übersicht!BM21</f>
        <v>0</v>
      </c>
      <c r="DH11" t="str">
        <f>Übersicht!BN21</f>
        <v>2-Veranschlagung - Budgetbeilagen</v>
      </c>
      <c r="DI11">
        <f>Übersicht!$D$5</f>
        <v>0</v>
      </c>
      <c r="DJ11">
        <f>Übersicht!E$5</f>
        <v>0</v>
      </c>
      <c r="DK11">
        <f>Übersicht!F$5</f>
        <v>0</v>
      </c>
      <c r="DL11">
        <f>Übersicht!BQ21</f>
        <v>0</v>
      </c>
    </row>
    <row r="12" spans="1:116" x14ac:dyDescent="0.25">
      <c r="A12" s="53" t="str">
        <f>Übersicht!$B$5</f>
        <v>---bitte auswählen---</v>
      </c>
      <c r="B12" s="53">
        <f>Übersicht!C22</f>
        <v>12</v>
      </c>
      <c r="C12" s="53" t="str">
        <f>Übersicht!D22</f>
        <v xml:space="preserve">Budgetbeilage-Personalkapazitäten des Bundes </v>
      </c>
      <c r="D12" s="53" t="str">
        <f>'B) Berichte'!F407</f>
        <v>Zeit in h eingeben</v>
      </c>
      <c r="E12" s="53" t="str">
        <f>'B) Berichte'!F408</f>
        <v>Zeit in h eingeben</v>
      </c>
      <c r="F12" s="53" t="str">
        <f>'B) Berichte'!F409</f>
        <v>Zeit in h eingeben</v>
      </c>
      <c r="G12" s="53" t="str">
        <f>'B) Berichte'!F410</f>
        <v>Zeit in h eingeben</v>
      </c>
      <c r="H12" s="53" t="str">
        <f>'B) Berichte'!F411</f>
        <v>Zeit in h eingeben</v>
      </c>
      <c r="I12" s="53" t="str">
        <f>'B) Berichte'!F412</f>
        <v>Zeit in h eingeben</v>
      </c>
      <c r="J12" s="53" t="str">
        <f>'B) Berichte'!F413</f>
        <v>Zeit in h eingeben</v>
      </c>
      <c r="K12" s="53" t="str">
        <f>'B) Berichte'!F414</f>
        <v>Zeit in h eingeben</v>
      </c>
      <c r="L12" s="53" t="str">
        <f>'B) Berichte'!F415</f>
        <v>Zeit in h eingeben</v>
      </c>
      <c r="M12" s="53" t="str">
        <f>'B) Berichte'!F416</f>
        <v>Zeit in h eingeben</v>
      </c>
      <c r="N12" s="53" t="str">
        <f>'B) Berichte'!F419</f>
        <v>Anzahl eingeben</v>
      </c>
      <c r="O12" s="53" t="str">
        <f>'B) Berichte'!F420</f>
        <v>Anzahl eingeben</v>
      </c>
      <c r="P12" s="52">
        <f>'B) Berichte'!E421</f>
        <v>0</v>
      </c>
      <c r="Q12" s="53" t="str">
        <f>'B) Berichte'!F424</f>
        <v>---bitte auswählen---</v>
      </c>
      <c r="R12" s="53" t="str">
        <f>'B) Berichte'!F425</f>
        <v>---bitte auswählen---</v>
      </c>
      <c r="S12" t="str">
        <f>'B) Berichte'!F426</f>
        <v>---bitte auswählen---</v>
      </c>
      <c r="T12" s="52">
        <f>'B) Berichte'!E427</f>
        <v>0</v>
      </c>
      <c r="U12" t="str">
        <f>'B) Berichte'!D431</f>
        <v xml:space="preserve">
</v>
      </c>
      <c r="V12" t="str">
        <f>'B) Berichte'!D432</f>
        <v xml:space="preserve">
</v>
      </c>
      <c r="W12">
        <f>'B) Berichte'!D433</f>
        <v>0</v>
      </c>
      <c r="X12">
        <f>'B) Berichte'!D434</f>
        <v>0</v>
      </c>
      <c r="Y12">
        <f>'B) Berichte'!D435</f>
        <v>0</v>
      </c>
      <c r="Z12">
        <f>'B) Berichte'!D436</f>
        <v>0</v>
      </c>
      <c r="AA12">
        <f>'B) Berichte'!D437</f>
        <v>0</v>
      </c>
      <c r="AB12">
        <f>'B) Berichte'!D438</f>
        <v>0</v>
      </c>
      <c r="AC12">
        <f>'B) Berichte'!D439</f>
        <v>0</v>
      </c>
      <c r="AD12">
        <f>'B) Berichte'!D440</f>
        <v>0</v>
      </c>
      <c r="AE12" s="52" t="str">
        <f>'B) Berichte'!E431</f>
        <v>Vorschlag 1</v>
      </c>
      <c r="AF12" s="52" t="str">
        <f>'B) Berichte'!E432</f>
        <v>weitere Vorschäge</v>
      </c>
      <c r="AG12" s="52">
        <f>'B) Berichte'!E433</f>
        <v>0</v>
      </c>
      <c r="AH12" s="52">
        <f>'B) Berichte'!E434</f>
        <v>0</v>
      </c>
      <c r="AI12" s="52">
        <f>'B) Berichte'!E435</f>
        <v>0</v>
      </c>
      <c r="AJ12" s="52">
        <f>'B) Berichte'!E436</f>
        <v>0</v>
      </c>
      <c r="AK12" s="52">
        <f>'B) Berichte'!E437</f>
        <v>0</v>
      </c>
      <c r="AL12" s="52">
        <f>'B) Berichte'!E438</f>
        <v>0</v>
      </c>
      <c r="AM12" s="52">
        <f>'B) Berichte'!E439</f>
        <v>0</v>
      </c>
      <c r="AN12" s="52">
        <f>'B) Berichte'!E440</f>
        <v>0</v>
      </c>
      <c r="AO12" t="str">
        <f>'B) Berichte'!F431</f>
        <v>---bitte auswählen---</v>
      </c>
      <c r="AP12">
        <f>'B) Berichte'!F432</f>
        <v>0</v>
      </c>
      <c r="AQ12">
        <f>'B) Berichte'!F433</f>
        <v>0</v>
      </c>
      <c r="AR12">
        <f>'B) Berichte'!F434</f>
        <v>0</v>
      </c>
      <c r="AS12">
        <f>'B) Berichte'!F435</f>
        <v>0</v>
      </c>
      <c r="AT12">
        <f>'B) Berichte'!F436</f>
        <v>0</v>
      </c>
      <c r="AU12">
        <f>'B) Berichte'!F437</f>
        <v>0</v>
      </c>
      <c r="AV12">
        <f>'B) Berichte'!F438</f>
        <v>0</v>
      </c>
      <c r="AW12">
        <f>'B) Berichte'!F439</f>
        <v>0</v>
      </c>
      <c r="AX12">
        <f>'B) Berichte'!F440</f>
        <v>0</v>
      </c>
      <c r="AY12" t="str">
        <f>Übersicht!E22</f>
        <v>jährlich mit BFG</v>
      </c>
      <c r="AZ12">
        <f>Übersicht!F22</f>
        <v>1</v>
      </c>
      <c r="BA12" t="str">
        <f>Übersicht!G22</f>
        <v>§ 42 (4)</v>
      </c>
      <c r="BB12" t="str">
        <f>Übersicht!H22</f>
        <v>BMF, BKA</v>
      </c>
      <c r="BC12">
        <f>Übersicht!I22</f>
        <v>0</v>
      </c>
      <c r="BD12">
        <f>Übersicht!J22</f>
        <v>0</v>
      </c>
      <c r="BE12" t="str">
        <f>Übersicht!K22</f>
        <v>BA und Pl. NR</v>
      </c>
      <c r="BF12" t="str">
        <f>Übersicht!L22</f>
        <v>BHG 1986</v>
      </c>
      <c r="BG12">
        <f>Übersicht!M22</f>
        <v>0</v>
      </c>
      <c r="BH12">
        <f>Übersicht!N22</f>
        <v>0</v>
      </c>
      <c r="BI12">
        <f>Übersicht!O22</f>
        <v>0</v>
      </c>
      <c r="BJ12">
        <f>Übersicht!P22</f>
        <v>0</v>
      </c>
      <c r="BK12">
        <f>Übersicht!Q22</f>
        <v>0</v>
      </c>
      <c r="BL12">
        <f>Übersicht!R22</f>
        <v>0</v>
      </c>
      <c r="BM12">
        <f>Übersicht!S22</f>
        <v>0</v>
      </c>
      <c r="BN12">
        <f>Übersicht!T22</f>
        <v>0</v>
      </c>
      <c r="BO12">
        <f>Übersicht!U22</f>
        <v>0</v>
      </c>
      <c r="BP12">
        <f>Übersicht!V22</f>
        <v>0</v>
      </c>
      <c r="BQ12">
        <f>Übersicht!W22</f>
        <v>0</v>
      </c>
      <c r="BR12">
        <f>Übersicht!X22</f>
        <v>0</v>
      </c>
      <c r="BS12" t="str">
        <f>Übersicht!Y22</f>
        <v>Recherche und inhaltliche Analyse von Informationen und Daten</v>
      </c>
      <c r="BT12" t="str">
        <f>Übersicht!Z22</f>
        <v>Analyse- und Rechercheaufwand</v>
      </c>
      <c r="BU12" t="str">
        <f>Übersicht!AA22</f>
        <v>S_II</v>
      </c>
      <c r="BV12" t="str">
        <f>Übersicht!AB22</f>
        <v>Verfassen des Berichts; Ausfüllen und Eingabe der Daten in technische Systeme (ohne Analyse)</v>
      </c>
      <c r="BW12" t="str">
        <f>Übersicht!AC22</f>
        <v>Bürokratieaufwand</v>
      </c>
      <c r="BX12" t="str">
        <f>Übersicht!AD22</f>
        <v>S_II</v>
      </c>
      <c r="BY12" t="str">
        <f>Übersicht!AE22</f>
        <v>Abstimmung und/oder Qualitätssicherung intern</v>
      </c>
      <c r="BZ12" t="str">
        <f>Übersicht!AF22</f>
        <v>Bürokratieaufwand</v>
      </c>
      <c r="CA12" t="str">
        <f>Übersicht!AG22</f>
        <v>S_II</v>
      </c>
      <c r="CB12" t="str">
        <f>Übersicht!AH22</f>
        <v>Abstimmung und/oder Qualitätssicherung mit externer Stelle (zB BMF/BKA); Übermittlung</v>
      </c>
      <c r="CC12" t="str">
        <f>Übersicht!AI22</f>
        <v>Bürokratieaufwand</v>
      </c>
      <c r="CD12" t="str">
        <f>Übersicht!AJ22</f>
        <v>S_II</v>
      </c>
      <c r="CE12" t="str">
        <f>Übersicht!AK22</f>
        <v>ZUSÄTZLICH: Analyse- und Rechercheaufwand der HHLOs</v>
      </c>
      <c r="CF12" t="str">
        <f>Übersicht!AL22</f>
        <v>Analyse- und Rechercheaufwand</v>
      </c>
      <c r="CG12" t="str">
        <f>Übersicht!AM22</f>
        <v>S_II</v>
      </c>
      <c r="CH12" t="str">
        <f>Übersicht!AN22</f>
        <v>ZUSÄTZLICH: Bürokratieaufwand (Übermittlung, Abstimmung etc.) der HHLOs</v>
      </c>
      <c r="CI12" t="str">
        <f>Übersicht!AO22</f>
        <v>Bürokratieaufwand</v>
      </c>
      <c r="CJ12" t="str">
        <f>Übersicht!AP22</f>
        <v>S_II</v>
      </c>
      <c r="CK12">
        <f>Übersicht!AQ22</f>
        <v>0</v>
      </c>
      <c r="CL12">
        <f>Übersicht!AR22</f>
        <v>0</v>
      </c>
      <c r="CM12">
        <f>Übersicht!AS22</f>
        <v>0</v>
      </c>
      <c r="CN12">
        <f>Übersicht!AT22</f>
        <v>0</v>
      </c>
      <c r="CO12">
        <f>Übersicht!AU22</f>
        <v>0</v>
      </c>
      <c r="CP12">
        <f>Übersicht!AV22</f>
        <v>0</v>
      </c>
      <c r="CQ12">
        <f>Übersicht!AW22</f>
        <v>0</v>
      </c>
      <c r="CR12">
        <f>Übersicht!AX22</f>
        <v>0</v>
      </c>
      <c r="CS12">
        <f>Übersicht!AY22</f>
        <v>0</v>
      </c>
      <c r="CT12">
        <f>Übersicht!AZ22</f>
        <v>0</v>
      </c>
      <c r="CU12">
        <f>Übersicht!BA22</f>
        <v>0</v>
      </c>
      <c r="CV12">
        <f>Übersicht!BB22</f>
        <v>0</v>
      </c>
      <c r="CW12">
        <f>Übersicht!BC22</f>
        <v>0</v>
      </c>
      <c r="CX12">
        <f>Übersicht!BD22</f>
        <v>0</v>
      </c>
      <c r="CY12">
        <f>Übersicht!BE22</f>
        <v>0</v>
      </c>
      <c r="CZ12">
        <f>Übersicht!BF22</f>
        <v>0</v>
      </c>
      <c r="DA12">
        <f>Übersicht!BG22</f>
        <v>0</v>
      </c>
      <c r="DB12" t="str">
        <f>Übersicht!BH22</f>
        <v>S_II</v>
      </c>
      <c r="DC12" t="str">
        <f>Übersicht!BI22</f>
        <v>S_II</v>
      </c>
      <c r="DD12" t="str">
        <f>Übersicht!BJ22</f>
        <v>nicht anzeigen</v>
      </c>
      <c r="DE12" t="str">
        <f>Übersicht!BK22</f>
        <v>nicht anzeigen</v>
      </c>
      <c r="DF12" t="str">
        <f>Übersicht!BL22</f>
        <v>ja (S_II)</v>
      </c>
      <c r="DG12">
        <f>Übersicht!BM22</f>
        <v>0</v>
      </c>
      <c r="DH12" t="str">
        <f>Übersicht!BN22</f>
        <v>2-Veranschlagung - Budgetbeilagen</v>
      </c>
      <c r="DI12">
        <f>Übersicht!$D$5</f>
        <v>0</v>
      </c>
      <c r="DJ12">
        <f>Übersicht!E$5</f>
        <v>0</v>
      </c>
      <c r="DK12">
        <f>Übersicht!F$5</f>
        <v>0</v>
      </c>
      <c r="DL12">
        <f>Übersicht!BQ22</f>
        <v>0</v>
      </c>
    </row>
    <row r="13" spans="1:116" x14ac:dyDescent="0.25">
      <c r="A13" s="53" t="str">
        <f>Übersicht!$B$5</f>
        <v>---bitte auswählen---</v>
      </c>
      <c r="B13" s="53">
        <f>Übersicht!C23</f>
        <v>13</v>
      </c>
      <c r="C13" s="53" t="str">
        <f>Übersicht!D23</f>
        <v xml:space="preserve">Budgetbeilage-Verwaltungsreform </v>
      </c>
      <c r="D13" s="53" t="str">
        <f>'B) Berichte'!F447</f>
        <v>Zeit in h eingeben</v>
      </c>
      <c r="E13" s="53" t="str">
        <f>'B) Berichte'!F448</f>
        <v>Zeit in h eingeben</v>
      </c>
      <c r="F13" s="53" t="str">
        <f>'B) Berichte'!F449</f>
        <v>Zeit in h eingeben</v>
      </c>
      <c r="G13" s="53" t="str">
        <f>'B) Berichte'!F450</f>
        <v>Zeit in h eingeben</v>
      </c>
      <c r="H13" s="53" t="str">
        <f>'B) Berichte'!F451</f>
        <v>Zeit in h eingeben</v>
      </c>
      <c r="I13" s="53" t="str">
        <f>'B) Berichte'!F452</f>
        <v>Zeit in h eingeben</v>
      </c>
      <c r="J13" s="53" t="str">
        <f>'B) Berichte'!F453</f>
        <v>Zeit in h eingeben</v>
      </c>
      <c r="K13" s="53" t="str">
        <f>'B) Berichte'!F454</f>
        <v>Zeit in h eingeben</v>
      </c>
      <c r="L13" s="53" t="str">
        <f>'B) Berichte'!F455</f>
        <v>Zeit in h eingeben</v>
      </c>
      <c r="M13" s="53" t="str">
        <f>'B) Berichte'!F456</f>
        <v>Zeit in h eingeben</v>
      </c>
      <c r="N13" s="53" t="str">
        <f>'B) Berichte'!F459</f>
        <v>Anzahl eingeben</v>
      </c>
      <c r="O13" s="53" t="str">
        <f>'B) Berichte'!F460</f>
        <v>Anzahl eingeben</v>
      </c>
      <c r="P13" s="52">
        <f>'B) Berichte'!E461</f>
        <v>0</v>
      </c>
      <c r="Q13" s="53" t="str">
        <f>'B) Berichte'!F464</f>
        <v>---bitte auswählen---</v>
      </c>
      <c r="R13" s="53" t="str">
        <f>'B) Berichte'!F465</f>
        <v>---bitte auswählen---</v>
      </c>
      <c r="S13" t="str">
        <f>'B) Berichte'!F466</f>
        <v>---bitte auswählen---</v>
      </c>
      <c r="T13" s="52">
        <f>'B) Berichte'!E467</f>
        <v>0</v>
      </c>
      <c r="U13" t="str">
        <f>'B) Berichte'!D471</f>
        <v xml:space="preserve">
</v>
      </c>
      <c r="V13" t="str">
        <f>'B) Berichte'!D472</f>
        <v xml:space="preserve">
</v>
      </c>
      <c r="W13">
        <f>'B) Berichte'!D473</f>
        <v>0</v>
      </c>
      <c r="X13">
        <f>'B) Berichte'!D474</f>
        <v>0</v>
      </c>
      <c r="Y13">
        <f>'B) Berichte'!D475</f>
        <v>0</v>
      </c>
      <c r="Z13">
        <f>'B) Berichte'!D476</f>
        <v>0</v>
      </c>
      <c r="AA13">
        <f>'B) Berichte'!D477</f>
        <v>0</v>
      </c>
      <c r="AB13">
        <f>'B) Berichte'!D478</f>
        <v>0</v>
      </c>
      <c r="AC13">
        <f>'B) Berichte'!D479</f>
        <v>0</v>
      </c>
      <c r="AD13">
        <f>'B) Berichte'!D480</f>
        <v>0</v>
      </c>
      <c r="AE13" s="52" t="str">
        <f>'B) Berichte'!E471</f>
        <v>Vorschlag 1</v>
      </c>
      <c r="AF13" s="52" t="str">
        <f>'B) Berichte'!E472</f>
        <v>weitere Vorschäge</v>
      </c>
      <c r="AG13" s="52">
        <f>'B) Berichte'!E473</f>
        <v>0</v>
      </c>
      <c r="AH13" s="52">
        <f>'B) Berichte'!E474</f>
        <v>0</v>
      </c>
      <c r="AI13" s="52">
        <f>'B) Berichte'!E475</f>
        <v>0</v>
      </c>
      <c r="AJ13" s="52">
        <f>'B) Berichte'!E476</f>
        <v>0</v>
      </c>
      <c r="AK13" s="52">
        <f>'B) Berichte'!E477</f>
        <v>0</v>
      </c>
      <c r="AL13" s="52">
        <f>'B) Berichte'!E478</f>
        <v>0</v>
      </c>
      <c r="AM13" s="52">
        <f>'B) Berichte'!E479</f>
        <v>0</v>
      </c>
      <c r="AN13" s="52">
        <f>'B) Berichte'!E480</f>
        <v>0</v>
      </c>
      <c r="AO13" t="str">
        <f>'B) Berichte'!F471</f>
        <v>---bitte auswählen---</v>
      </c>
      <c r="AP13">
        <f>'B) Berichte'!F472</f>
        <v>0</v>
      </c>
      <c r="AQ13">
        <f>'B) Berichte'!F473</f>
        <v>0</v>
      </c>
      <c r="AR13">
        <f>'B) Berichte'!F474</f>
        <v>0</v>
      </c>
      <c r="AS13">
        <f>'B) Berichte'!F475</f>
        <v>0</v>
      </c>
      <c r="AT13">
        <f>'B) Berichte'!F476</f>
        <v>0</v>
      </c>
      <c r="AU13">
        <f>'B) Berichte'!F477</f>
        <v>0</v>
      </c>
      <c r="AV13">
        <f>'B) Berichte'!F478</f>
        <v>0</v>
      </c>
      <c r="AW13">
        <f>'B) Berichte'!F479</f>
        <v>0</v>
      </c>
      <c r="AX13">
        <f>'B) Berichte'!F480</f>
        <v>0</v>
      </c>
      <c r="AY13" t="str">
        <f>Übersicht!E23</f>
        <v>jährlich mit BFG</v>
      </c>
      <c r="AZ13">
        <f>Übersicht!F23</f>
        <v>1</v>
      </c>
      <c r="BA13">
        <f>Übersicht!G23</f>
        <v>0</v>
      </c>
      <c r="BB13" t="str">
        <f>Übersicht!H23</f>
        <v>BMF</v>
      </c>
      <c r="BC13">
        <f>Übersicht!I23</f>
        <v>0</v>
      </c>
      <c r="BD13">
        <f>Übersicht!J23</f>
        <v>0</v>
      </c>
      <c r="BE13" t="str">
        <f>Übersicht!K23</f>
        <v>BA und Pl. NR</v>
      </c>
      <c r="BF13" t="str">
        <f>Übersicht!L23</f>
        <v>BHG 1986</v>
      </c>
      <c r="BG13">
        <f>Übersicht!M23</f>
        <v>0</v>
      </c>
      <c r="BH13">
        <f>Übersicht!N23</f>
        <v>0</v>
      </c>
      <c r="BI13">
        <f>Übersicht!O23</f>
        <v>0</v>
      </c>
      <c r="BJ13">
        <f>Übersicht!P23</f>
        <v>0</v>
      </c>
      <c r="BK13">
        <f>Übersicht!Q23</f>
        <v>0</v>
      </c>
      <c r="BL13">
        <f>Übersicht!R23</f>
        <v>0</v>
      </c>
      <c r="BM13">
        <f>Übersicht!S23</f>
        <v>0</v>
      </c>
      <c r="BN13">
        <f>Übersicht!T23</f>
        <v>0</v>
      </c>
      <c r="BO13">
        <f>Übersicht!U23</f>
        <v>0</v>
      </c>
      <c r="BP13">
        <f>Übersicht!V23</f>
        <v>0</v>
      </c>
      <c r="BQ13">
        <f>Übersicht!W23</f>
        <v>0</v>
      </c>
      <c r="BR13">
        <f>Übersicht!X23</f>
        <v>0</v>
      </c>
      <c r="BS13" t="str">
        <f>Übersicht!Y23</f>
        <v>Recherche und inhaltliche Analyse von Informationen und Daten</v>
      </c>
      <c r="BT13" t="str">
        <f>Übersicht!Z23</f>
        <v>Analyse- und Rechercheaufwand</v>
      </c>
      <c r="BU13" t="str">
        <f>Übersicht!AA23</f>
        <v>S_II</v>
      </c>
      <c r="BV13" t="str">
        <f>Übersicht!AB23</f>
        <v>Verfassen des Berichts; Ausfüllen und Eingabe der Daten in technische Systeme (ohne Analyse)</v>
      </c>
      <c r="BW13" t="str">
        <f>Übersicht!AC23</f>
        <v>Bürokratieaufwand</v>
      </c>
      <c r="BX13" t="str">
        <f>Übersicht!AD23</f>
        <v>S_II</v>
      </c>
      <c r="BY13" t="str">
        <f>Übersicht!AE23</f>
        <v>Abstimmung und/oder Qualitätssicherung intern</v>
      </c>
      <c r="BZ13" t="str">
        <f>Übersicht!AF23</f>
        <v>Bürokratieaufwand</v>
      </c>
      <c r="CA13" t="str">
        <f>Übersicht!AG23</f>
        <v>S_II</v>
      </c>
      <c r="CB13" t="str">
        <f>Übersicht!AH23</f>
        <v>Abstimmung und/oder Qualitätssicherung mit externer Stelle (zB BMF/BKA); Übermittlung</v>
      </c>
      <c r="CC13" t="str">
        <f>Übersicht!AI23</f>
        <v>Bürokratieaufwand</v>
      </c>
      <c r="CD13" t="str">
        <f>Übersicht!AJ23</f>
        <v>S_II</v>
      </c>
      <c r="CE13" t="str">
        <f>Übersicht!AK23</f>
        <v>ZUSÄTZLICH: Analyse- und Rechercheaufwand der HHLOs</v>
      </c>
      <c r="CF13" t="str">
        <f>Übersicht!AL23</f>
        <v>Analyse- und Rechercheaufwand</v>
      </c>
      <c r="CG13" t="str">
        <f>Übersicht!AM23</f>
        <v>S_II</v>
      </c>
      <c r="CH13" t="str">
        <f>Übersicht!AN23</f>
        <v>ZUSÄTZLICH: Bürokratieaufwand (Übermittlung, Abstimmung etc.) der HHLOs</v>
      </c>
      <c r="CI13" t="str">
        <f>Übersicht!AO23</f>
        <v>Bürokratieaufwand</v>
      </c>
      <c r="CJ13" t="str">
        <f>Übersicht!AP23</f>
        <v>S_II</v>
      </c>
      <c r="CK13">
        <f>Übersicht!AQ23</f>
        <v>0</v>
      </c>
      <c r="CL13">
        <f>Übersicht!AR23</f>
        <v>0</v>
      </c>
      <c r="CM13">
        <f>Übersicht!AS23</f>
        <v>0</v>
      </c>
      <c r="CN13">
        <f>Übersicht!AT23</f>
        <v>0</v>
      </c>
      <c r="CO13">
        <f>Übersicht!AU23</f>
        <v>0</v>
      </c>
      <c r="CP13">
        <f>Übersicht!AV23</f>
        <v>0</v>
      </c>
      <c r="CQ13">
        <f>Übersicht!AW23</f>
        <v>0</v>
      </c>
      <c r="CR13">
        <f>Übersicht!AX23</f>
        <v>0</v>
      </c>
      <c r="CS13">
        <f>Übersicht!AY23</f>
        <v>0</v>
      </c>
      <c r="CT13">
        <f>Übersicht!AZ23</f>
        <v>0</v>
      </c>
      <c r="CU13">
        <f>Übersicht!BA23</f>
        <v>0</v>
      </c>
      <c r="CV13">
        <f>Übersicht!BB23</f>
        <v>0</v>
      </c>
      <c r="CW13">
        <f>Übersicht!BC23</f>
        <v>0</v>
      </c>
      <c r="CX13">
        <f>Übersicht!BD23</f>
        <v>0</v>
      </c>
      <c r="CY13">
        <f>Übersicht!BE23</f>
        <v>0</v>
      </c>
      <c r="CZ13">
        <f>Übersicht!BF23</f>
        <v>0</v>
      </c>
      <c r="DA13">
        <f>Übersicht!BG23</f>
        <v>0</v>
      </c>
      <c r="DB13" t="str">
        <f>Übersicht!BH23</f>
        <v>S_II</v>
      </c>
      <c r="DC13" t="str">
        <f>Übersicht!BI23</f>
        <v>S_II</v>
      </c>
      <c r="DD13" t="str">
        <f>Übersicht!BJ23</f>
        <v>nicht anzeigen</v>
      </c>
      <c r="DE13" t="str">
        <f>Übersicht!BK23</f>
        <v>nicht anzeigen</v>
      </c>
      <c r="DF13" t="str">
        <f>Übersicht!BL23</f>
        <v>ja (S_II)</v>
      </c>
      <c r="DG13">
        <f>Übersicht!BM23</f>
        <v>0</v>
      </c>
      <c r="DH13" t="str">
        <f>Übersicht!BN23</f>
        <v>2-Veranschlagung - Budgetbeilagen</v>
      </c>
      <c r="DI13">
        <f>Übersicht!$D$5</f>
        <v>0</v>
      </c>
      <c r="DJ13">
        <f>Übersicht!E$5</f>
        <v>0</v>
      </c>
      <c r="DK13">
        <f>Übersicht!F$5</f>
        <v>0</v>
      </c>
      <c r="DL13">
        <f>Übersicht!BQ23</f>
        <v>0</v>
      </c>
    </row>
    <row r="14" spans="1:116" x14ac:dyDescent="0.25">
      <c r="A14" s="53" t="str">
        <f>Übersicht!$B$5</f>
        <v>---bitte auswählen---</v>
      </c>
      <c r="B14" s="53">
        <f>Übersicht!C24</f>
        <v>14</v>
      </c>
      <c r="C14" s="53" t="str">
        <f>Übersicht!D24</f>
        <v xml:space="preserve">Budgetbeilage-Zahlungsströme zwischen den Gebietskörperschaften </v>
      </c>
      <c r="D14" s="53" t="str">
        <f>'B) Berichte'!F487</f>
        <v>Zeit in h eingeben</v>
      </c>
      <c r="E14" s="53" t="str">
        <f>'B) Berichte'!F488</f>
        <v>Zeit in h eingeben</v>
      </c>
      <c r="F14" s="53" t="str">
        <f>'B) Berichte'!F489</f>
        <v>Zeit in h eingeben</v>
      </c>
      <c r="G14" s="53" t="str">
        <f>'B) Berichte'!F490</f>
        <v>Zeit in h eingeben</v>
      </c>
      <c r="H14" s="53" t="str">
        <f>'B) Berichte'!F491</f>
        <v>Zeit in h eingeben</v>
      </c>
      <c r="I14" s="53" t="str">
        <f>'B) Berichte'!F492</f>
        <v>Zeit in h eingeben</v>
      </c>
      <c r="J14" s="53" t="str">
        <f>'B) Berichte'!F493</f>
        <v>Zeit in h eingeben</v>
      </c>
      <c r="K14" s="53" t="str">
        <f>'B) Berichte'!F494</f>
        <v>Zeit in h eingeben</v>
      </c>
      <c r="L14" s="53" t="str">
        <f>'B) Berichte'!F495</f>
        <v>Zeit in h eingeben</v>
      </c>
      <c r="M14" s="53" t="str">
        <f>'B) Berichte'!F496</f>
        <v>Zeit in h eingeben</v>
      </c>
      <c r="N14" s="53" t="str">
        <f>'B) Berichte'!F499</f>
        <v>Anzahl eingeben</v>
      </c>
      <c r="O14" s="53" t="str">
        <f>'B) Berichte'!F500</f>
        <v>Anzahl eingeben</v>
      </c>
      <c r="P14" s="52">
        <f>'B) Berichte'!E501</f>
        <v>0</v>
      </c>
      <c r="Q14" s="53" t="str">
        <f>'B) Berichte'!F504</f>
        <v>---bitte auswählen---</v>
      </c>
      <c r="R14" s="53" t="str">
        <f>'B) Berichte'!F505</f>
        <v>---bitte auswählen---</v>
      </c>
      <c r="S14" t="str">
        <f>'B) Berichte'!F506</f>
        <v>---bitte auswählen---</v>
      </c>
      <c r="T14" s="52">
        <f>'B) Berichte'!E507</f>
        <v>0</v>
      </c>
      <c r="U14" t="str">
        <f>'B) Berichte'!D511</f>
        <v xml:space="preserve">
</v>
      </c>
      <c r="V14" t="str">
        <f>'B) Berichte'!D512</f>
        <v xml:space="preserve">
</v>
      </c>
      <c r="W14">
        <f>'B) Berichte'!D513</f>
        <v>0</v>
      </c>
      <c r="X14">
        <f>'B) Berichte'!D514</f>
        <v>0</v>
      </c>
      <c r="Y14">
        <f>'B) Berichte'!D515</f>
        <v>0</v>
      </c>
      <c r="Z14">
        <f>'B) Berichte'!D516</f>
        <v>0</v>
      </c>
      <c r="AA14">
        <f>'B) Berichte'!D517</f>
        <v>0</v>
      </c>
      <c r="AB14">
        <f>'B) Berichte'!D518</f>
        <v>0</v>
      </c>
      <c r="AC14">
        <f>'B) Berichte'!D519</f>
        <v>0</v>
      </c>
      <c r="AD14">
        <f>'B) Berichte'!D520</f>
        <v>0</v>
      </c>
      <c r="AE14" s="52" t="str">
        <f>'B) Berichte'!E511</f>
        <v>Vorschlag 1</v>
      </c>
      <c r="AF14" s="52" t="str">
        <f>'B) Berichte'!E512</f>
        <v>weitere Vorschäge</v>
      </c>
      <c r="AG14" s="52">
        <f>'B) Berichte'!E513</f>
        <v>0</v>
      </c>
      <c r="AH14" s="52">
        <f>'B) Berichte'!E514</f>
        <v>0</v>
      </c>
      <c r="AI14" s="52">
        <f>'B) Berichte'!E515</f>
        <v>0</v>
      </c>
      <c r="AJ14" s="52">
        <f>'B) Berichte'!E516</f>
        <v>0</v>
      </c>
      <c r="AK14" s="52">
        <f>'B) Berichte'!E517</f>
        <v>0</v>
      </c>
      <c r="AL14" s="52">
        <f>'B) Berichte'!E518</f>
        <v>0</v>
      </c>
      <c r="AM14" s="52">
        <f>'B) Berichte'!E519</f>
        <v>0</v>
      </c>
      <c r="AN14" s="52">
        <f>'B) Berichte'!E520</f>
        <v>0</v>
      </c>
      <c r="AO14" t="str">
        <f>'B) Berichte'!F511</f>
        <v>---bitte auswählen---</v>
      </c>
      <c r="AP14">
        <f>'B) Berichte'!F512</f>
        <v>0</v>
      </c>
      <c r="AQ14">
        <f>'B) Berichte'!F513</f>
        <v>0</v>
      </c>
      <c r="AR14">
        <f>'B) Berichte'!F514</f>
        <v>0</v>
      </c>
      <c r="AS14">
        <f>'B) Berichte'!F515</f>
        <v>0</v>
      </c>
      <c r="AT14">
        <f>'B) Berichte'!F516</f>
        <v>0</v>
      </c>
      <c r="AU14">
        <f>'B) Berichte'!F517</f>
        <v>0</v>
      </c>
      <c r="AV14">
        <f>'B) Berichte'!F518</f>
        <v>0</v>
      </c>
      <c r="AW14">
        <f>'B) Berichte'!F519</f>
        <v>0</v>
      </c>
      <c r="AX14">
        <f>'B) Berichte'!F520</f>
        <v>0</v>
      </c>
      <c r="AY14" t="str">
        <f>Übersicht!E24</f>
        <v>jährlich mit BFG</v>
      </c>
      <c r="AZ14">
        <f>Übersicht!F24</f>
        <v>1</v>
      </c>
      <c r="BA14" t="str">
        <f>Übersicht!G24</f>
        <v>§ 42 (4)</v>
      </c>
      <c r="BB14" t="str">
        <f>Übersicht!H24</f>
        <v>BMF</v>
      </c>
      <c r="BC14">
        <f>Übersicht!I24</f>
        <v>0</v>
      </c>
      <c r="BD14">
        <f>Übersicht!J24</f>
        <v>0</v>
      </c>
      <c r="BE14" t="str">
        <f>Übersicht!K24</f>
        <v>BA und Pl. NR</v>
      </c>
      <c r="BF14" t="str">
        <f>Übersicht!L24</f>
        <v>BHG 1986</v>
      </c>
      <c r="BG14">
        <f>Übersicht!M24</f>
        <v>0</v>
      </c>
      <c r="BH14">
        <f>Übersicht!N24</f>
        <v>0</v>
      </c>
      <c r="BI14">
        <f>Übersicht!O24</f>
        <v>0</v>
      </c>
      <c r="BJ14">
        <f>Übersicht!P24</f>
        <v>0</v>
      </c>
      <c r="BK14">
        <f>Übersicht!Q24</f>
        <v>0</v>
      </c>
      <c r="BL14">
        <f>Übersicht!R24</f>
        <v>0</v>
      </c>
      <c r="BM14">
        <f>Übersicht!S24</f>
        <v>0</v>
      </c>
      <c r="BN14">
        <f>Übersicht!T24</f>
        <v>0</v>
      </c>
      <c r="BO14">
        <f>Übersicht!U24</f>
        <v>0</v>
      </c>
      <c r="BP14">
        <f>Übersicht!V24</f>
        <v>0</v>
      </c>
      <c r="BQ14">
        <f>Übersicht!W24</f>
        <v>0</v>
      </c>
      <c r="BR14">
        <f>Übersicht!X24</f>
        <v>0</v>
      </c>
      <c r="BS14" t="str">
        <f>Übersicht!Y24</f>
        <v>Recherche und inhaltliche Analyse von Informationen und Daten</v>
      </c>
      <c r="BT14" t="str">
        <f>Übersicht!Z24</f>
        <v>Analyse- und Rechercheaufwand</v>
      </c>
      <c r="BU14" t="str">
        <f>Übersicht!AA24</f>
        <v>S_II</v>
      </c>
      <c r="BV14" t="str">
        <f>Übersicht!AB24</f>
        <v>Verfassen des Berichts; Ausfüllen und Eingabe der Daten in technische Systeme (ohne Analyse)</v>
      </c>
      <c r="BW14" t="str">
        <f>Übersicht!AC24</f>
        <v>Bürokratieaufwand</v>
      </c>
      <c r="BX14" t="str">
        <f>Übersicht!AD24</f>
        <v>S_II</v>
      </c>
      <c r="BY14" t="str">
        <f>Übersicht!AE24</f>
        <v>Abstimmung und/oder Qualitätssicherung intern</v>
      </c>
      <c r="BZ14" t="str">
        <f>Übersicht!AF24</f>
        <v>Bürokratieaufwand</v>
      </c>
      <c r="CA14" t="str">
        <f>Übersicht!AG24</f>
        <v>S_II</v>
      </c>
      <c r="CB14" t="str">
        <f>Übersicht!AH24</f>
        <v>Abstimmung und/oder Qualitätssicherung mit externer Stelle (zB BMF/BKA); Übermittlung</v>
      </c>
      <c r="CC14" t="str">
        <f>Übersicht!AI24</f>
        <v>Bürokratieaufwand</v>
      </c>
      <c r="CD14" t="str">
        <f>Übersicht!AJ24</f>
        <v>S_II</v>
      </c>
      <c r="CE14" t="str">
        <f>Übersicht!AK24</f>
        <v>ZUSÄTZLICH: Analyse- und Rechercheaufwand der HHLOs</v>
      </c>
      <c r="CF14" t="str">
        <f>Übersicht!AL24</f>
        <v>Analyse- und Rechercheaufwand</v>
      </c>
      <c r="CG14" t="str">
        <f>Übersicht!AM24</f>
        <v>S_II</v>
      </c>
      <c r="CH14" t="str">
        <f>Übersicht!AN24</f>
        <v>ZUSÄTZLICH: Bürokratieaufwand (Übermittlung, Abstimmung etc.) der HHLOs</v>
      </c>
      <c r="CI14" t="str">
        <f>Übersicht!AO24</f>
        <v>Bürokratieaufwand</v>
      </c>
      <c r="CJ14" t="str">
        <f>Übersicht!AP24</f>
        <v>S_II</v>
      </c>
      <c r="CK14">
        <f>Übersicht!AQ24</f>
        <v>0</v>
      </c>
      <c r="CL14">
        <f>Übersicht!AR24</f>
        <v>0</v>
      </c>
      <c r="CM14">
        <f>Übersicht!AS24</f>
        <v>0</v>
      </c>
      <c r="CN14">
        <f>Übersicht!AT24</f>
        <v>0</v>
      </c>
      <c r="CO14">
        <f>Übersicht!AU24</f>
        <v>0</v>
      </c>
      <c r="CP14">
        <f>Übersicht!AV24</f>
        <v>0</v>
      </c>
      <c r="CQ14">
        <f>Übersicht!AW24</f>
        <v>0</v>
      </c>
      <c r="CR14">
        <f>Übersicht!AX24</f>
        <v>0</v>
      </c>
      <c r="CS14">
        <f>Übersicht!AY24</f>
        <v>0</v>
      </c>
      <c r="CT14">
        <f>Übersicht!AZ24</f>
        <v>0</v>
      </c>
      <c r="CU14">
        <f>Übersicht!BA24</f>
        <v>0</v>
      </c>
      <c r="CV14">
        <f>Übersicht!BB24</f>
        <v>0</v>
      </c>
      <c r="CW14">
        <f>Übersicht!BC24</f>
        <v>0</v>
      </c>
      <c r="CX14">
        <f>Übersicht!BD24</f>
        <v>0</v>
      </c>
      <c r="CY14">
        <f>Übersicht!BE24</f>
        <v>0</v>
      </c>
      <c r="CZ14">
        <f>Übersicht!BF24</f>
        <v>0</v>
      </c>
      <c r="DA14">
        <f>Übersicht!BG24</f>
        <v>0</v>
      </c>
      <c r="DB14" t="str">
        <f>Übersicht!BH24</f>
        <v>S_II</v>
      </c>
      <c r="DC14" t="str">
        <f>Übersicht!BI24</f>
        <v>S_II</v>
      </c>
      <c r="DD14" t="str">
        <f>Übersicht!BJ24</f>
        <v>nicht anzeigen</v>
      </c>
      <c r="DE14" t="str">
        <f>Übersicht!BK24</f>
        <v>nicht anzeigen</v>
      </c>
      <c r="DF14" t="str">
        <f>Übersicht!BL24</f>
        <v>ja (S_II)</v>
      </c>
      <c r="DG14">
        <f>Übersicht!BM24</f>
        <v>0</v>
      </c>
      <c r="DH14" t="str">
        <f>Übersicht!BN24</f>
        <v>2-Veranschlagung - Budgetbeilagen</v>
      </c>
      <c r="DI14">
        <f>Übersicht!$D$5</f>
        <v>0</v>
      </c>
      <c r="DJ14">
        <f>Übersicht!E$5</f>
        <v>0</v>
      </c>
      <c r="DK14">
        <f>Übersicht!F$5</f>
        <v>0</v>
      </c>
      <c r="DL14">
        <f>Übersicht!BQ24</f>
        <v>0</v>
      </c>
    </row>
    <row r="15" spans="1:116" x14ac:dyDescent="0.25">
      <c r="A15" s="53" t="str">
        <f>Übersicht!$B$5</f>
        <v>---bitte auswählen---</v>
      </c>
      <c r="B15" s="53">
        <f>Übersicht!C25</f>
        <v>15</v>
      </c>
      <c r="C15" s="53" t="str">
        <f>Übersicht!D25</f>
        <v xml:space="preserve">Budgetbeilage-Umweltschutz </v>
      </c>
      <c r="D15" s="53" t="str">
        <f>'B) Berichte'!F527</f>
        <v>Zeit in h eingeben</v>
      </c>
      <c r="E15" s="53" t="str">
        <f>'B) Berichte'!F528</f>
        <v>Zeit in h eingeben</v>
      </c>
      <c r="F15" s="53" t="str">
        <f>'B) Berichte'!F529</f>
        <v>Zeit in h eingeben</v>
      </c>
      <c r="G15" s="53" t="str">
        <f>'B) Berichte'!F530</f>
        <v>Zeit in h eingeben</v>
      </c>
      <c r="H15" s="53" t="str">
        <f>'B) Berichte'!F531</f>
        <v>Zeit in h eingeben</v>
      </c>
      <c r="I15" s="53" t="str">
        <f>'B) Berichte'!F532</f>
        <v>Zeit in h eingeben</v>
      </c>
      <c r="J15" s="53" t="str">
        <f>'B) Berichte'!F533</f>
        <v>Zeit in h eingeben</v>
      </c>
      <c r="K15" s="53" t="str">
        <f>'B) Berichte'!F534</f>
        <v>Zeit in h eingeben</v>
      </c>
      <c r="L15" s="53" t="str">
        <f>'B) Berichte'!F535</f>
        <v>Zeit in h eingeben</v>
      </c>
      <c r="M15" s="53" t="str">
        <f>'B) Berichte'!F536</f>
        <v>Zeit in h eingeben</v>
      </c>
      <c r="N15" s="53" t="str">
        <f>'B) Berichte'!F539</f>
        <v>Anzahl eingeben</v>
      </c>
      <c r="O15" s="53" t="str">
        <f>'B) Berichte'!F540</f>
        <v>Anzahl eingeben</v>
      </c>
      <c r="P15" s="52">
        <f>'B) Berichte'!E541</f>
        <v>0</v>
      </c>
      <c r="Q15" s="53" t="str">
        <f>'B) Berichte'!F544</f>
        <v>---bitte auswählen---</v>
      </c>
      <c r="R15" s="53" t="str">
        <f>'B) Berichte'!F545</f>
        <v>---bitte auswählen---</v>
      </c>
      <c r="S15" t="str">
        <f>'B) Berichte'!F546</f>
        <v>---bitte auswählen---</v>
      </c>
      <c r="T15" s="52">
        <f>'B) Berichte'!E547</f>
        <v>0</v>
      </c>
      <c r="U15" t="str">
        <f>'B) Berichte'!D551</f>
        <v xml:space="preserve">
</v>
      </c>
      <c r="V15" t="str">
        <f>'B) Berichte'!D552</f>
        <v xml:space="preserve">
</v>
      </c>
      <c r="W15">
        <f>'B) Berichte'!D553</f>
        <v>0</v>
      </c>
      <c r="X15">
        <f>'B) Berichte'!D554</f>
        <v>0</v>
      </c>
      <c r="Y15">
        <f>'B) Berichte'!D555</f>
        <v>0</v>
      </c>
      <c r="Z15">
        <f>'B) Berichte'!D556</f>
        <v>0</v>
      </c>
      <c r="AA15">
        <f>'B) Berichte'!D557</f>
        <v>0</v>
      </c>
      <c r="AB15">
        <f>'B) Berichte'!D558</f>
        <v>0</v>
      </c>
      <c r="AC15">
        <f>'B) Berichte'!D559</f>
        <v>0</v>
      </c>
      <c r="AD15">
        <f>'B) Berichte'!D560</f>
        <v>0</v>
      </c>
      <c r="AE15" s="52" t="str">
        <f>'B) Berichte'!E551</f>
        <v>Vorschlag 1</v>
      </c>
      <c r="AF15" s="52" t="str">
        <f>'B) Berichte'!E552</f>
        <v>weitere Vorschäge</v>
      </c>
      <c r="AG15" s="52">
        <f>'B) Berichte'!E553</f>
        <v>0</v>
      </c>
      <c r="AH15" s="52">
        <f>'B) Berichte'!E554</f>
        <v>0</v>
      </c>
      <c r="AI15" s="52">
        <f>'B) Berichte'!E555</f>
        <v>0</v>
      </c>
      <c r="AJ15" s="52">
        <f>'B) Berichte'!E556</f>
        <v>0</v>
      </c>
      <c r="AK15" s="52">
        <f>'B) Berichte'!E557</f>
        <v>0</v>
      </c>
      <c r="AL15" s="52">
        <f>'B) Berichte'!E558</f>
        <v>0</v>
      </c>
      <c r="AM15" s="52">
        <f>'B) Berichte'!E559</f>
        <v>0</v>
      </c>
      <c r="AN15" s="52">
        <f>'B) Berichte'!E560</f>
        <v>0</v>
      </c>
      <c r="AO15" t="str">
        <f>'B) Berichte'!F551</f>
        <v>---bitte auswählen---</v>
      </c>
      <c r="AP15">
        <f>'B) Berichte'!F552</f>
        <v>0</v>
      </c>
      <c r="AQ15">
        <f>'B) Berichte'!F553</f>
        <v>0</v>
      </c>
      <c r="AR15">
        <f>'B) Berichte'!F554</f>
        <v>0</v>
      </c>
      <c r="AS15">
        <f>'B) Berichte'!F555</f>
        <v>0</v>
      </c>
      <c r="AT15">
        <f>'B) Berichte'!F556</f>
        <v>0</v>
      </c>
      <c r="AU15">
        <f>'B) Berichte'!F557</f>
        <v>0</v>
      </c>
      <c r="AV15">
        <f>'B) Berichte'!F558</f>
        <v>0</v>
      </c>
      <c r="AW15">
        <f>'B) Berichte'!F559</f>
        <v>0</v>
      </c>
      <c r="AX15">
        <f>'B) Berichte'!F560</f>
        <v>0</v>
      </c>
      <c r="AY15" t="str">
        <f>Übersicht!E25</f>
        <v>jährlich mit BFG</v>
      </c>
      <c r="AZ15">
        <f>Übersicht!F25</f>
        <v>1</v>
      </c>
      <c r="BA15">
        <f>Übersicht!G25</f>
        <v>0</v>
      </c>
      <c r="BB15" t="str">
        <f>Übersicht!H25</f>
        <v>BMF</v>
      </c>
      <c r="BC15">
        <f>Übersicht!I25</f>
        <v>0</v>
      </c>
      <c r="BD15">
        <f>Übersicht!J25</f>
        <v>0</v>
      </c>
      <c r="BE15" t="str">
        <f>Übersicht!K25</f>
        <v>BA und Pl. NR</v>
      </c>
      <c r="BF15" t="str">
        <f>Übersicht!L25</f>
        <v>BHG 1986</v>
      </c>
      <c r="BG15">
        <f>Übersicht!M25</f>
        <v>0</v>
      </c>
      <c r="BH15">
        <f>Übersicht!N25</f>
        <v>0</v>
      </c>
      <c r="BI15">
        <f>Übersicht!O25</f>
        <v>0</v>
      </c>
      <c r="BJ15">
        <f>Übersicht!P25</f>
        <v>0</v>
      </c>
      <c r="BK15">
        <f>Übersicht!Q25</f>
        <v>0</v>
      </c>
      <c r="BL15">
        <f>Übersicht!R25</f>
        <v>0</v>
      </c>
      <c r="BM15">
        <f>Übersicht!S25</f>
        <v>0</v>
      </c>
      <c r="BN15">
        <f>Übersicht!T25</f>
        <v>0</v>
      </c>
      <c r="BO15">
        <f>Übersicht!U25</f>
        <v>0</v>
      </c>
      <c r="BP15">
        <f>Übersicht!V25</f>
        <v>0</v>
      </c>
      <c r="BQ15">
        <f>Übersicht!W25</f>
        <v>0</v>
      </c>
      <c r="BR15">
        <f>Übersicht!X25</f>
        <v>0</v>
      </c>
      <c r="BS15" t="str">
        <f>Übersicht!Y25</f>
        <v>Recherche und inhaltliche Analyse von Informationen und Daten</v>
      </c>
      <c r="BT15" t="str">
        <f>Übersicht!Z25</f>
        <v>Analyse- und Rechercheaufwand</v>
      </c>
      <c r="BU15" t="str">
        <f>Übersicht!AA25</f>
        <v>S_II</v>
      </c>
      <c r="BV15" t="str">
        <f>Übersicht!AB25</f>
        <v>Verfassen des Berichts; Ausfüllen und Eingabe der Daten in technische Systeme (ohne Analyse)</v>
      </c>
      <c r="BW15" t="str">
        <f>Übersicht!AC25</f>
        <v>Bürokratieaufwand</v>
      </c>
      <c r="BX15" t="str">
        <f>Übersicht!AD25</f>
        <v>S_II</v>
      </c>
      <c r="BY15" t="str">
        <f>Übersicht!AE25</f>
        <v>Abstimmung und/oder Qualitätssicherung intern</v>
      </c>
      <c r="BZ15" t="str">
        <f>Übersicht!AF25</f>
        <v>Bürokratieaufwand</v>
      </c>
      <c r="CA15" t="str">
        <f>Übersicht!AG25</f>
        <v>S_II</v>
      </c>
      <c r="CB15" t="str">
        <f>Übersicht!AH25</f>
        <v>Abstimmung und/oder Qualitätssicherung mit externer Stelle (zB BMF/BKA); Übermittlung</v>
      </c>
      <c r="CC15" t="str">
        <f>Übersicht!AI25</f>
        <v>Bürokratieaufwand</v>
      </c>
      <c r="CD15" t="str">
        <f>Übersicht!AJ25</f>
        <v>S_II</v>
      </c>
      <c r="CE15" t="str">
        <f>Übersicht!AK25</f>
        <v>ZUSÄTZLICH: Analyse- und Rechercheaufwand der HHLOs</v>
      </c>
      <c r="CF15" t="str">
        <f>Übersicht!AL25</f>
        <v>Analyse- und Rechercheaufwand</v>
      </c>
      <c r="CG15" t="str">
        <f>Übersicht!AM25</f>
        <v>S_II</v>
      </c>
      <c r="CH15" t="str">
        <f>Übersicht!AN25</f>
        <v>ZUSÄTZLICH: Bürokratieaufwand (Übermittlung, Abstimmung etc.) der HHLOs</v>
      </c>
      <c r="CI15" t="str">
        <f>Übersicht!AO25</f>
        <v>Bürokratieaufwand</v>
      </c>
      <c r="CJ15" t="str">
        <f>Übersicht!AP25</f>
        <v>S_II</v>
      </c>
      <c r="CK15">
        <f>Übersicht!AQ25</f>
        <v>0</v>
      </c>
      <c r="CL15">
        <f>Übersicht!AR25</f>
        <v>0</v>
      </c>
      <c r="CM15">
        <f>Übersicht!AS25</f>
        <v>0</v>
      </c>
      <c r="CN15">
        <f>Übersicht!AT25</f>
        <v>0</v>
      </c>
      <c r="CO15">
        <f>Übersicht!AU25</f>
        <v>0</v>
      </c>
      <c r="CP15">
        <f>Übersicht!AV25</f>
        <v>0</v>
      </c>
      <c r="CQ15">
        <f>Übersicht!AW25</f>
        <v>0</v>
      </c>
      <c r="CR15">
        <f>Übersicht!AX25</f>
        <v>0</v>
      </c>
      <c r="CS15">
        <f>Übersicht!AY25</f>
        <v>0</v>
      </c>
      <c r="CT15">
        <f>Übersicht!AZ25</f>
        <v>0</v>
      </c>
      <c r="CU15">
        <f>Übersicht!BA25</f>
        <v>0</v>
      </c>
      <c r="CV15">
        <f>Übersicht!BB25</f>
        <v>0</v>
      </c>
      <c r="CW15">
        <f>Übersicht!BC25</f>
        <v>0</v>
      </c>
      <c r="CX15">
        <f>Übersicht!BD25</f>
        <v>0</v>
      </c>
      <c r="CY15">
        <f>Übersicht!BE25</f>
        <v>0</v>
      </c>
      <c r="CZ15">
        <f>Übersicht!BF25</f>
        <v>0</v>
      </c>
      <c r="DA15">
        <f>Übersicht!BG25</f>
        <v>0</v>
      </c>
      <c r="DB15" t="str">
        <f>Übersicht!BH25</f>
        <v>S_II</v>
      </c>
      <c r="DC15" t="str">
        <f>Übersicht!BI25</f>
        <v>S_II</v>
      </c>
      <c r="DD15" t="str">
        <f>Übersicht!BJ25</f>
        <v>nicht anzeigen</v>
      </c>
      <c r="DE15" t="str">
        <f>Übersicht!BK25</f>
        <v>nicht anzeigen</v>
      </c>
      <c r="DF15" t="str">
        <f>Übersicht!BL25</f>
        <v>ja (S_II)</v>
      </c>
      <c r="DG15">
        <f>Übersicht!BM25</f>
        <v>0</v>
      </c>
      <c r="DH15" t="str">
        <f>Übersicht!BN25</f>
        <v>2-Veranschlagung - Budgetbeilagen</v>
      </c>
      <c r="DI15">
        <f>Übersicht!$D$5</f>
        <v>0</v>
      </c>
      <c r="DJ15">
        <f>Übersicht!E$5</f>
        <v>0</v>
      </c>
      <c r="DK15">
        <f>Übersicht!F$5</f>
        <v>0</v>
      </c>
      <c r="DL15">
        <f>Übersicht!BQ25</f>
        <v>0</v>
      </c>
    </row>
    <row r="16" spans="1:116" x14ac:dyDescent="0.25">
      <c r="A16" s="53" t="str">
        <f>Übersicht!$B$5</f>
        <v>---bitte auswählen---</v>
      </c>
      <c r="B16" s="53">
        <f>Übersicht!C26</f>
        <v>16</v>
      </c>
      <c r="C16" s="53" t="str">
        <f>Übersicht!D26</f>
        <v xml:space="preserve">Budgetbeilage-Entwicklungszusammenarbeit </v>
      </c>
      <c r="D16" s="53" t="str">
        <f>'B) Berichte'!F567</f>
        <v>Zeit in h eingeben</v>
      </c>
      <c r="E16" s="53" t="str">
        <f>'B) Berichte'!F568</f>
        <v>Zeit in h eingeben</v>
      </c>
      <c r="F16" s="53" t="str">
        <f>'B) Berichte'!F569</f>
        <v>Zeit in h eingeben</v>
      </c>
      <c r="G16" s="53" t="str">
        <f>'B) Berichte'!F570</f>
        <v>Zeit in h eingeben</v>
      </c>
      <c r="H16" s="53" t="str">
        <f>'B) Berichte'!F571</f>
        <v>Zeit in h eingeben</v>
      </c>
      <c r="I16" s="53" t="str">
        <f>'B) Berichte'!F572</f>
        <v>Zeit in h eingeben</v>
      </c>
      <c r="J16" s="53" t="str">
        <f>'B) Berichte'!F573</f>
        <v>Zeit in h eingeben</v>
      </c>
      <c r="K16" s="53" t="str">
        <f>'B) Berichte'!F574</f>
        <v>Zeit in h eingeben</v>
      </c>
      <c r="L16" s="53" t="str">
        <f>'B) Berichte'!F575</f>
        <v>Zeit in h eingeben</v>
      </c>
      <c r="M16" s="53" t="str">
        <f>'B) Berichte'!F576</f>
        <v>Zeit in h eingeben</v>
      </c>
      <c r="N16" s="53" t="str">
        <f>'B) Berichte'!F579</f>
        <v>Anzahl eingeben</v>
      </c>
      <c r="O16" s="53" t="str">
        <f>'B) Berichte'!F580</f>
        <v>Anzahl eingeben</v>
      </c>
      <c r="P16" s="52">
        <f>'B) Berichte'!E581</f>
        <v>0</v>
      </c>
      <c r="Q16" s="53" t="str">
        <f>'B) Berichte'!F584</f>
        <v>---bitte auswählen---</v>
      </c>
      <c r="R16" s="53" t="str">
        <f>'B) Berichte'!F585</f>
        <v>---bitte auswählen---</v>
      </c>
      <c r="S16" t="str">
        <f>'B) Berichte'!F586</f>
        <v>---bitte auswählen---</v>
      </c>
      <c r="T16" s="52">
        <f>'B) Berichte'!E587</f>
        <v>0</v>
      </c>
      <c r="U16" t="str">
        <f>'B) Berichte'!D591</f>
        <v xml:space="preserve">
</v>
      </c>
      <c r="V16" t="str">
        <f>'B) Berichte'!D592</f>
        <v xml:space="preserve">
</v>
      </c>
      <c r="W16">
        <f>'B) Berichte'!D593</f>
        <v>0</v>
      </c>
      <c r="X16">
        <f>'B) Berichte'!D594</f>
        <v>0</v>
      </c>
      <c r="Y16">
        <f>'B) Berichte'!D595</f>
        <v>0</v>
      </c>
      <c r="Z16">
        <f>'B) Berichte'!D596</f>
        <v>0</v>
      </c>
      <c r="AA16">
        <f>'B) Berichte'!D597</f>
        <v>0</v>
      </c>
      <c r="AB16">
        <f>'B) Berichte'!D598</f>
        <v>0</v>
      </c>
      <c r="AC16">
        <f>'B) Berichte'!D599</f>
        <v>0</v>
      </c>
      <c r="AD16">
        <f>'B) Berichte'!D600</f>
        <v>0</v>
      </c>
      <c r="AE16" s="52" t="str">
        <f>'B) Berichte'!E591</f>
        <v>Vorschlag 1</v>
      </c>
      <c r="AF16" s="52" t="str">
        <f>'B) Berichte'!E592</f>
        <v>weitere Vorschäge</v>
      </c>
      <c r="AG16" s="52">
        <f>'B) Berichte'!E593</f>
        <v>0</v>
      </c>
      <c r="AH16" s="52">
        <f>'B) Berichte'!E594</f>
        <v>0</v>
      </c>
      <c r="AI16" s="52">
        <f>'B) Berichte'!E595</f>
        <v>0</v>
      </c>
      <c r="AJ16" s="52">
        <f>'B) Berichte'!E596</f>
        <v>0</v>
      </c>
      <c r="AK16" s="52">
        <f>'B) Berichte'!E597</f>
        <v>0</v>
      </c>
      <c r="AL16" s="52">
        <f>'B) Berichte'!E598</f>
        <v>0</v>
      </c>
      <c r="AM16" s="52">
        <f>'B) Berichte'!E599</f>
        <v>0</v>
      </c>
      <c r="AN16" s="52">
        <f>'B) Berichte'!E600</f>
        <v>0</v>
      </c>
      <c r="AO16" t="str">
        <f>'B) Berichte'!F591</f>
        <v>---bitte auswählen---</v>
      </c>
      <c r="AP16">
        <f>'B) Berichte'!F592</f>
        <v>0</v>
      </c>
      <c r="AQ16">
        <f>'B) Berichte'!F593</f>
        <v>0</v>
      </c>
      <c r="AR16">
        <f>'B) Berichte'!F594</f>
        <v>0</v>
      </c>
      <c r="AS16">
        <f>'B) Berichte'!F595</f>
        <v>0</v>
      </c>
      <c r="AT16">
        <f>'B) Berichte'!F596</f>
        <v>0</v>
      </c>
      <c r="AU16">
        <f>'B) Berichte'!F597</f>
        <v>0</v>
      </c>
      <c r="AV16">
        <f>'B) Berichte'!F598</f>
        <v>0</v>
      </c>
      <c r="AW16">
        <f>'B) Berichte'!F599</f>
        <v>0</v>
      </c>
      <c r="AX16">
        <f>'B) Berichte'!F600</f>
        <v>0</v>
      </c>
      <c r="AY16" t="str">
        <f>Übersicht!E26</f>
        <v>jährlich mit BFG</v>
      </c>
      <c r="AZ16">
        <f>Übersicht!F26</f>
        <v>1</v>
      </c>
      <c r="BA16">
        <f>Übersicht!G26</f>
        <v>0</v>
      </c>
      <c r="BB16" t="str">
        <f>Übersicht!H26</f>
        <v>BMF</v>
      </c>
      <c r="BC16">
        <f>Übersicht!I26</f>
        <v>0</v>
      </c>
      <c r="BD16">
        <f>Übersicht!J26</f>
        <v>0</v>
      </c>
      <c r="BE16" t="str">
        <f>Übersicht!K26</f>
        <v>BA und Pl. NR</v>
      </c>
      <c r="BF16" t="str">
        <f>Übersicht!L26</f>
        <v>BHG 1986</v>
      </c>
      <c r="BG16">
        <f>Übersicht!M26</f>
        <v>0</v>
      </c>
      <c r="BH16">
        <f>Übersicht!N26</f>
        <v>0</v>
      </c>
      <c r="BI16">
        <f>Übersicht!O26</f>
        <v>0</v>
      </c>
      <c r="BJ16">
        <f>Übersicht!P26</f>
        <v>0</v>
      </c>
      <c r="BK16">
        <f>Übersicht!Q26</f>
        <v>0</v>
      </c>
      <c r="BL16">
        <f>Übersicht!R26</f>
        <v>0</v>
      </c>
      <c r="BM16">
        <f>Übersicht!S26</f>
        <v>0</v>
      </c>
      <c r="BN16">
        <f>Übersicht!T26</f>
        <v>0</v>
      </c>
      <c r="BO16">
        <f>Übersicht!U26</f>
        <v>0</v>
      </c>
      <c r="BP16">
        <f>Übersicht!V26</f>
        <v>0</v>
      </c>
      <c r="BQ16">
        <f>Übersicht!W26</f>
        <v>0</v>
      </c>
      <c r="BR16">
        <f>Übersicht!X26</f>
        <v>0</v>
      </c>
      <c r="BS16" t="str">
        <f>Übersicht!Y26</f>
        <v>Recherche und inhaltliche Analyse von Informationen und Daten</v>
      </c>
      <c r="BT16" t="str">
        <f>Übersicht!Z26</f>
        <v>Analyse- und Rechercheaufwand</v>
      </c>
      <c r="BU16" t="str">
        <f>Übersicht!AA26</f>
        <v>S_II</v>
      </c>
      <c r="BV16" t="str">
        <f>Übersicht!AB26</f>
        <v>Verfassen des Berichts; Ausfüllen und Eingabe der Daten in technische Systeme (ohne Analyse)</v>
      </c>
      <c r="BW16" t="str">
        <f>Übersicht!AC26</f>
        <v>Bürokratieaufwand</v>
      </c>
      <c r="BX16" t="str">
        <f>Übersicht!AD26</f>
        <v>S_II</v>
      </c>
      <c r="BY16" t="str">
        <f>Übersicht!AE26</f>
        <v>Abstimmung und/oder Qualitätssicherung intern</v>
      </c>
      <c r="BZ16" t="str">
        <f>Übersicht!AF26</f>
        <v>Bürokratieaufwand</v>
      </c>
      <c r="CA16" t="str">
        <f>Übersicht!AG26</f>
        <v>S_II</v>
      </c>
      <c r="CB16" t="str">
        <f>Übersicht!AH26</f>
        <v>Abstimmung und/oder Qualitätssicherung mit externer Stelle (zB BMF/BKA); Übermittlung</v>
      </c>
      <c r="CC16" t="str">
        <f>Übersicht!AI26</f>
        <v>Bürokratieaufwand</v>
      </c>
      <c r="CD16" t="str">
        <f>Übersicht!AJ26</f>
        <v>S_II</v>
      </c>
      <c r="CE16" t="str">
        <f>Übersicht!AK26</f>
        <v>ZUSÄTZLICH: Analyse- und Rechercheaufwand der HHLOs</v>
      </c>
      <c r="CF16" t="str">
        <f>Übersicht!AL26</f>
        <v>Analyse- und Rechercheaufwand</v>
      </c>
      <c r="CG16" t="str">
        <f>Übersicht!AM26</f>
        <v>S_II</v>
      </c>
      <c r="CH16" t="str">
        <f>Übersicht!AN26</f>
        <v>ZUSÄTZLICH: Bürokratieaufwand (Übermittlung, Abstimmung etc.) der HHLOs</v>
      </c>
      <c r="CI16" t="str">
        <f>Übersicht!AO26</f>
        <v>Bürokratieaufwand</v>
      </c>
      <c r="CJ16" t="str">
        <f>Übersicht!AP26</f>
        <v>S_II</v>
      </c>
      <c r="CK16">
        <f>Übersicht!AQ26</f>
        <v>0</v>
      </c>
      <c r="CL16">
        <f>Übersicht!AR26</f>
        <v>0</v>
      </c>
      <c r="CM16">
        <f>Übersicht!AS26</f>
        <v>0</v>
      </c>
      <c r="CN16">
        <f>Übersicht!AT26</f>
        <v>0</v>
      </c>
      <c r="CO16">
        <f>Übersicht!AU26</f>
        <v>0</v>
      </c>
      <c r="CP16">
        <f>Übersicht!AV26</f>
        <v>0</v>
      </c>
      <c r="CQ16">
        <f>Übersicht!AW26</f>
        <v>0</v>
      </c>
      <c r="CR16">
        <f>Übersicht!AX26</f>
        <v>0</v>
      </c>
      <c r="CS16">
        <f>Übersicht!AY26</f>
        <v>0</v>
      </c>
      <c r="CT16">
        <f>Übersicht!AZ26</f>
        <v>0</v>
      </c>
      <c r="CU16">
        <f>Übersicht!BA26</f>
        <v>0</v>
      </c>
      <c r="CV16">
        <f>Übersicht!BB26</f>
        <v>0</v>
      </c>
      <c r="CW16">
        <f>Übersicht!BC26</f>
        <v>0</v>
      </c>
      <c r="CX16">
        <f>Übersicht!BD26</f>
        <v>0</v>
      </c>
      <c r="CY16">
        <f>Übersicht!BE26</f>
        <v>0</v>
      </c>
      <c r="CZ16">
        <f>Übersicht!BF26</f>
        <v>0</v>
      </c>
      <c r="DA16">
        <f>Übersicht!BG26</f>
        <v>0</v>
      </c>
      <c r="DB16" t="str">
        <f>Übersicht!BH26</f>
        <v>S_II</v>
      </c>
      <c r="DC16" t="str">
        <f>Übersicht!BI26</f>
        <v>S_II</v>
      </c>
      <c r="DD16" t="str">
        <f>Übersicht!BJ26</f>
        <v>nicht anzeigen</v>
      </c>
      <c r="DE16" t="str">
        <f>Übersicht!BK26</f>
        <v>nicht anzeigen</v>
      </c>
      <c r="DF16" t="str">
        <f>Übersicht!BL26</f>
        <v>ja (S_II)</v>
      </c>
      <c r="DG16">
        <f>Übersicht!BM26</f>
        <v>0</v>
      </c>
      <c r="DH16" t="str">
        <f>Übersicht!BN26</f>
        <v>2-Veranschlagung - Budgetbeilagen</v>
      </c>
      <c r="DI16">
        <f>Übersicht!$D$5</f>
        <v>0</v>
      </c>
      <c r="DJ16">
        <f>Übersicht!E$5</f>
        <v>0</v>
      </c>
      <c r="DK16">
        <f>Übersicht!F$5</f>
        <v>0</v>
      </c>
      <c r="DL16">
        <f>Übersicht!BQ26</f>
        <v>0</v>
      </c>
    </row>
    <row r="17" spans="1:116" x14ac:dyDescent="0.25">
      <c r="A17" s="53" t="str">
        <f>Übersicht!$B$5</f>
        <v>---bitte auswählen---</v>
      </c>
      <c r="B17" s="53">
        <f>Übersicht!C27</f>
        <v>17</v>
      </c>
      <c r="C17" s="53" t="str">
        <f>Übersicht!D27</f>
        <v xml:space="preserve">Budgetbeilage-Beiträge an internationale Organisationen </v>
      </c>
      <c r="D17" s="53" t="str">
        <f>'B) Berichte'!F607</f>
        <v>Zeit in h eingeben</v>
      </c>
      <c r="E17" s="53" t="str">
        <f>'B) Berichte'!F608</f>
        <v>Zeit in h eingeben</v>
      </c>
      <c r="F17" s="53" t="str">
        <f>'B) Berichte'!F609</f>
        <v>Zeit in h eingeben</v>
      </c>
      <c r="G17" s="53" t="str">
        <f>'B) Berichte'!F610</f>
        <v>Zeit in h eingeben</v>
      </c>
      <c r="H17" s="53" t="str">
        <f>'B) Berichte'!F611</f>
        <v>Zeit in h eingeben</v>
      </c>
      <c r="I17" s="53" t="str">
        <f>'B) Berichte'!F612</f>
        <v>Zeit in h eingeben</v>
      </c>
      <c r="J17" s="53" t="str">
        <f>'B) Berichte'!F613</f>
        <v>Zeit in h eingeben</v>
      </c>
      <c r="K17" s="53" t="str">
        <f>'B) Berichte'!F614</f>
        <v>Zeit in h eingeben</v>
      </c>
      <c r="L17" s="53" t="str">
        <f>'B) Berichte'!F615</f>
        <v>Zeit in h eingeben</v>
      </c>
      <c r="M17" s="53" t="str">
        <f>'B) Berichte'!F616</f>
        <v>Zeit in h eingeben</v>
      </c>
      <c r="N17" s="53" t="str">
        <f>'B) Berichte'!F619</f>
        <v>Anzahl eingeben</v>
      </c>
      <c r="O17" s="53" t="str">
        <f>'B) Berichte'!F620</f>
        <v>Anzahl eingeben</v>
      </c>
      <c r="P17" s="52">
        <f>'B) Berichte'!E621</f>
        <v>0</v>
      </c>
      <c r="Q17" s="53" t="str">
        <f>'B) Berichte'!F624</f>
        <v>---bitte auswählen---</v>
      </c>
      <c r="R17" s="53" t="str">
        <f>'B) Berichte'!F625</f>
        <v>---bitte auswählen---</v>
      </c>
      <c r="S17" t="str">
        <f>'B) Berichte'!F626</f>
        <v>---bitte auswählen---</v>
      </c>
      <c r="T17" s="52">
        <f>'B) Berichte'!E627</f>
        <v>0</v>
      </c>
      <c r="U17" t="str">
        <f>'B) Berichte'!D631</f>
        <v xml:space="preserve">
</v>
      </c>
      <c r="V17" t="str">
        <f>'B) Berichte'!D632</f>
        <v xml:space="preserve">
</v>
      </c>
      <c r="W17">
        <f>'B) Berichte'!D633</f>
        <v>0</v>
      </c>
      <c r="X17">
        <f>'B) Berichte'!D634</f>
        <v>0</v>
      </c>
      <c r="Y17">
        <f>'B) Berichte'!D635</f>
        <v>0</v>
      </c>
      <c r="Z17">
        <f>'B) Berichte'!D636</f>
        <v>0</v>
      </c>
      <c r="AA17">
        <f>'B) Berichte'!D637</f>
        <v>0</v>
      </c>
      <c r="AB17">
        <f>'B) Berichte'!D638</f>
        <v>0</v>
      </c>
      <c r="AC17">
        <f>'B) Berichte'!D639</f>
        <v>0</v>
      </c>
      <c r="AD17">
        <f>'B) Berichte'!D640</f>
        <v>0</v>
      </c>
      <c r="AE17" s="52" t="str">
        <f>'B) Berichte'!E631</f>
        <v>Vorschlag 1</v>
      </c>
      <c r="AF17" s="52" t="str">
        <f>'B) Berichte'!E632</f>
        <v>weitere Vorschäge</v>
      </c>
      <c r="AG17" s="52">
        <f>'B) Berichte'!E633</f>
        <v>0</v>
      </c>
      <c r="AH17" s="52">
        <f>'B) Berichte'!E634</f>
        <v>0</v>
      </c>
      <c r="AI17" s="52">
        <f>'B) Berichte'!E635</f>
        <v>0</v>
      </c>
      <c r="AJ17" s="52">
        <f>'B) Berichte'!E636</f>
        <v>0</v>
      </c>
      <c r="AK17" s="52">
        <f>'B) Berichte'!E637</f>
        <v>0</v>
      </c>
      <c r="AL17" s="52">
        <f>'B) Berichte'!E638</f>
        <v>0</v>
      </c>
      <c r="AM17" s="52">
        <f>'B) Berichte'!E639</f>
        <v>0</v>
      </c>
      <c r="AN17" s="52">
        <f>'B) Berichte'!E640</f>
        <v>0</v>
      </c>
      <c r="AO17" t="str">
        <f>'B) Berichte'!F631</f>
        <v>---bitte auswählen---</v>
      </c>
      <c r="AP17">
        <f>'B) Berichte'!F632</f>
        <v>0</v>
      </c>
      <c r="AQ17">
        <f>'B) Berichte'!F633</f>
        <v>0</v>
      </c>
      <c r="AR17">
        <f>'B) Berichte'!F634</f>
        <v>0</v>
      </c>
      <c r="AS17">
        <f>'B) Berichte'!F635</f>
        <v>0</v>
      </c>
      <c r="AT17">
        <f>'B) Berichte'!F636</f>
        <v>0</v>
      </c>
      <c r="AU17">
        <f>'B) Berichte'!F637</f>
        <v>0</v>
      </c>
      <c r="AV17">
        <f>'B) Berichte'!F638</f>
        <v>0</v>
      </c>
      <c r="AW17">
        <f>'B) Berichte'!F639</f>
        <v>0</v>
      </c>
      <c r="AX17">
        <f>'B) Berichte'!F640</f>
        <v>0</v>
      </c>
      <c r="AY17" t="str">
        <f>Übersicht!E27</f>
        <v>jährlich mit BFG</v>
      </c>
      <c r="AZ17">
        <f>Übersicht!F27</f>
        <v>1</v>
      </c>
      <c r="BA17">
        <f>Übersicht!G27</f>
        <v>0</v>
      </c>
      <c r="BB17" t="str">
        <f>Übersicht!H27</f>
        <v>BMF</v>
      </c>
      <c r="BC17">
        <f>Übersicht!I27</f>
        <v>0</v>
      </c>
      <c r="BD17">
        <f>Übersicht!J27</f>
        <v>0</v>
      </c>
      <c r="BE17" t="str">
        <f>Übersicht!K27</f>
        <v>BA und Pl. NR</v>
      </c>
      <c r="BF17" t="str">
        <f>Übersicht!L27</f>
        <v>BHG 1986</v>
      </c>
      <c r="BG17">
        <f>Übersicht!M27</f>
        <v>0</v>
      </c>
      <c r="BH17">
        <f>Übersicht!N27</f>
        <v>0</v>
      </c>
      <c r="BI17">
        <f>Übersicht!O27</f>
        <v>0</v>
      </c>
      <c r="BJ17">
        <f>Übersicht!P27</f>
        <v>0</v>
      </c>
      <c r="BK17">
        <f>Übersicht!Q27</f>
        <v>0</v>
      </c>
      <c r="BL17">
        <f>Übersicht!R27</f>
        <v>0</v>
      </c>
      <c r="BM17">
        <f>Übersicht!S27</f>
        <v>0</v>
      </c>
      <c r="BN17">
        <f>Übersicht!T27</f>
        <v>0</v>
      </c>
      <c r="BO17">
        <f>Übersicht!U27</f>
        <v>0</v>
      </c>
      <c r="BP17">
        <f>Übersicht!V27</f>
        <v>0</v>
      </c>
      <c r="BQ17">
        <f>Übersicht!W27</f>
        <v>0</v>
      </c>
      <c r="BR17">
        <f>Übersicht!X27</f>
        <v>0</v>
      </c>
      <c r="BS17" t="str">
        <f>Übersicht!Y27</f>
        <v>Recherche und inhaltliche Analyse von Informationen und Daten</v>
      </c>
      <c r="BT17" t="str">
        <f>Übersicht!Z27</f>
        <v>Analyse- und Rechercheaufwand</v>
      </c>
      <c r="BU17" t="str">
        <f>Übersicht!AA27</f>
        <v>S_II</v>
      </c>
      <c r="BV17" t="str">
        <f>Übersicht!AB27</f>
        <v>Verfassen des Berichts; Ausfüllen und Eingabe der Daten in technische Systeme (ohne Analyse)</v>
      </c>
      <c r="BW17" t="str">
        <f>Übersicht!AC27</f>
        <v>Bürokratieaufwand</v>
      </c>
      <c r="BX17" t="str">
        <f>Übersicht!AD27</f>
        <v>S_II</v>
      </c>
      <c r="BY17" t="str">
        <f>Übersicht!AE27</f>
        <v>Abstimmung und/oder Qualitätssicherung intern</v>
      </c>
      <c r="BZ17" t="str">
        <f>Übersicht!AF27</f>
        <v>Bürokratieaufwand</v>
      </c>
      <c r="CA17" t="str">
        <f>Übersicht!AG27</f>
        <v>S_II</v>
      </c>
      <c r="CB17" t="str">
        <f>Übersicht!AH27</f>
        <v>Abstimmung und/oder Qualitätssicherung mit externer Stelle (zB BMF/BKA); Übermittlung</v>
      </c>
      <c r="CC17" t="str">
        <f>Übersicht!AI27</f>
        <v>Bürokratieaufwand</v>
      </c>
      <c r="CD17" t="str">
        <f>Übersicht!AJ27</f>
        <v>S_II</v>
      </c>
      <c r="CE17" t="str">
        <f>Übersicht!AK27</f>
        <v>ZUSÄTZLICH: Analyse- und Rechercheaufwand der HHLOs</v>
      </c>
      <c r="CF17" t="str">
        <f>Übersicht!AL27</f>
        <v>Analyse- und Rechercheaufwand</v>
      </c>
      <c r="CG17" t="str">
        <f>Übersicht!AM27</f>
        <v>S_II</v>
      </c>
      <c r="CH17" t="str">
        <f>Übersicht!AN27</f>
        <v>ZUSÄTZLICH: Bürokratieaufwand (Übermittlung, Abstimmung etc.) der HHLOs</v>
      </c>
      <c r="CI17" t="str">
        <f>Übersicht!AO27</f>
        <v>Bürokratieaufwand</v>
      </c>
      <c r="CJ17" t="str">
        <f>Übersicht!AP27</f>
        <v>S_II</v>
      </c>
      <c r="CK17">
        <f>Übersicht!AQ27</f>
        <v>0</v>
      </c>
      <c r="CL17">
        <f>Übersicht!AR27</f>
        <v>0</v>
      </c>
      <c r="CM17">
        <f>Übersicht!AS27</f>
        <v>0</v>
      </c>
      <c r="CN17">
        <f>Übersicht!AT27</f>
        <v>0</v>
      </c>
      <c r="CO17">
        <f>Übersicht!AU27</f>
        <v>0</v>
      </c>
      <c r="CP17">
        <f>Übersicht!AV27</f>
        <v>0</v>
      </c>
      <c r="CQ17">
        <f>Übersicht!AW27</f>
        <v>0</v>
      </c>
      <c r="CR17">
        <f>Übersicht!AX27</f>
        <v>0</v>
      </c>
      <c r="CS17">
        <f>Übersicht!AY27</f>
        <v>0</v>
      </c>
      <c r="CT17">
        <f>Übersicht!AZ27</f>
        <v>0</v>
      </c>
      <c r="CU17">
        <f>Übersicht!BA27</f>
        <v>0</v>
      </c>
      <c r="CV17">
        <f>Übersicht!BB27</f>
        <v>0</v>
      </c>
      <c r="CW17">
        <f>Übersicht!BC27</f>
        <v>0</v>
      </c>
      <c r="CX17">
        <f>Übersicht!BD27</f>
        <v>0</v>
      </c>
      <c r="CY17">
        <f>Übersicht!BE27</f>
        <v>0</v>
      </c>
      <c r="CZ17">
        <f>Übersicht!BF27</f>
        <v>0</v>
      </c>
      <c r="DA17">
        <f>Übersicht!BG27</f>
        <v>0</v>
      </c>
      <c r="DB17" t="str">
        <f>Übersicht!BH27</f>
        <v>S_II</v>
      </c>
      <c r="DC17" t="str">
        <f>Übersicht!BI27</f>
        <v>S_II</v>
      </c>
      <c r="DD17" t="str">
        <f>Übersicht!BJ27</f>
        <v>nicht anzeigen</v>
      </c>
      <c r="DE17" t="str">
        <f>Übersicht!BK27</f>
        <v>nicht anzeigen</v>
      </c>
      <c r="DF17" t="str">
        <f>Übersicht!BL27</f>
        <v>ja (S_II)</v>
      </c>
      <c r="DG17">
        <f>Übersicht!BM27</f>
        <v>0</v>
      </c>
      <c r="DH17" t="str">
        <f>Übersicht!BN27</f>
        <v>2-Veranschlagung - Budgetbeilagen</v>
      </c>
      <c r="DI17">
        <f>Übersicht!$D$5</f>
        <v>0</v>
      </c>
      <c r="DJ17">
        <f>Übersicht!E$5</f>
        <v>0</v>
      </c>
      <c r="DK17">
        <f>Übersicht!F$5</f>
        <v>0</v>
      </c>
      <c r="DL17">
        <f>Übersicht!BQ27</f>
        <v>0</v>
      </c>
    </row>
    <row r="18" spans="1:116" x14ac:dyDescent="0.25">
      <c r="A18" s="53" t="str">
        <f>Übersicht!$B$5</f>
        <v>---bitte auswählen---</v>
      </c>
      <c r="B18" s="53">
        <f>Übersicht!C28</f>
        <v>18</v>
      </c>
      <c r="C18" s="53" t="str">
        <f>Übersicht!D28</f>
        <v>Budgetbeilage-Better Regulation</v>
      </c>
      <c r="D18" s="53" t="str">
        <f>'B) Berichte'!F647</f>
        <v>Zeit in h eingeben</v>
      </c>
      <c r="E18" s="53" t="str">
        <f>'B) Berichte'!F648</f>
        <v>Zeit in h eingeben</v>
      </c>
      <c r="F18" s="53" t="str">
        <f>'B) Berichte'!F649</f>
        <v>Zeit in h eingeben</v>
      </c>
      <c r="G18" s="53" t="str">
        <f>'B) Berichte'!F650</f>
        <v>Zeit in h eingeben</v>
      </c>
      <c r="H18" s="53" t="str">
        <f>'B) Berichte'!F651</f>
        <v>Zeit in h eingeben</v>
      </c>
      <c r="I18" s="53" t="str">
        <f>'B) Berichte'!F652</f>
        <v>Zeit in h eingeben</v>
      </c>
      <c r="J18" s="53" t="str">
        <f>'B) Berichte'!F653</f>
        <v>Zeit in h eingeben</v>
      </c>
      <c r="K18" s="53" t="str">
        <f>'B) Berichte'!F654</f>
        <v>Zeit in h eingeben</v>
      </c>
      <c r="L18" s="53" t="str">
        <f>'B) Berichte'!F655</f>
        <v>Zeit in h eingeben</v>
      </c>
      <c r="M18" s="53" t="str">
        <f>'B) Berichte'!F656</f>
        <v>Zeit in h eingeben</v>
      </c>
      <c r="N18" s="53" t="str">
        <f>'B) Berichte'!F659</f>
        <v>Anzahl eingeben</v>
      </c>
      <c r="O18" s="53" t="str">
        <f>'B) Berichte'!F660</f>
        <v>Anzahl eingeben</v>
      </c>
      <c r="P18" s="52">
        <f>'B) Berichte'!E661</f>
        <v>0</v>
      </c>
      <c r="Q18" s="53" t="str">
        <f>'B) Berichte'!F664</f>
        <v>---bitte auswählen---</v>
      </c>
      <c r="R18" s="53" t="str">
        <f>'B) Berichte'!F665</f>
        <v>---bitte auswählen---</v>
      </c>
      <c r="S18" t="str">
        <f>'B) Berichte'!F666</f>
        <v>---bitte auswählen---</v>
      </c>
      <c r="T18" s="52">
        <f>'B) Berichte'!E667</f>
        <v>0</v>
      </c>
      <c r="U18" t="str">
        <f>'B) Berichte'!D671</f>
        <v xml:space="preserve">
</v>
      </c>
      <c r="V18" t="str">
        <f>'B) Berichte'!D672</f>
        <v xml:space="preserve">
</v>
      </c>
      <c r="W18">
        <f>'B) Berichte'!D673</f>
        <v>0</v>
      </c>
      <c r="X18">
        <f>'B) Berichte'!D674</f>
        <v>0</v>
      </c>
      <c r="Y18">
        <f>'B) Berichte'!D675</f>
        <v>0</v>
      </c>
      <c r="Z18">
        <f>'B) Berichte'!D676</f>
        <v>0</v>
      </c>
      <c r="AA18">
        <f>'B) Berichte'!D677</f>
        <v>0</v>
      </c>
      <c r="AB18">
        <f>'B) Berichte'!D678</f>
        <v>0</v>
      </c>
      <c r="AC18">
        <f>'B) Berichte'!D679</f>
        <v>0</v>
      </c>
      <c r="AD18">
        <f>'B) Berichte'!D680</f>
        <v>0</v>
      </c>
      <c r="AE18" s="52" t="str">
        <f>'B) Berichte'!E671</f>
        <v>Vorschlag 1</v>
      </c>
      <c r="AF18" s="52" t="str">
        <f>'B) Berichte'!E672</f>
        <v>weitere Vorschäge</v>
      </c>
      <c r="AG18" s="52">
        <f>'B) Berichte'!E673</f>
        <v>0</v>
      </c>
      <c r="AH18" s="52">
        <f>'B) Berichte'!E674</f>
        <v>0</v>
      </c>
      <c r="AI18" s="52">
        <f>'B) Berichte'!E675</f>
        <v>0</v>
      </c>
      <c r="AJ18" s="52">
        <f>'B) Berichte'!E676</f>
        <v>0</v>
      </c>
      <c r="AK18" s="52">
        <f>'B) Berichte'!E677</f>
        <v>0</v>
      </c>
      <c r="AL18" s="52">
        <f>'B) Berichte'!E678</f>
        <v>0</v>
      </c>
      <c r="AM18" s="52">
        <f>'B) Berichte'!E679</f>
        <v>0</v>
      </c>
      <c r="AN18" s="52">
        <f>'B) Berichte'!E680</f>
        <v>0</v>
      </c>
      <c r="AO18" t="str">
        <f>'B) Berichte'!F671</f>
        <v>---bitte auswählen---</v>
      </c>
      <c r="AP18">
        <f>'B) Berichte'!F672</f>
        <v>0</v>
      </c>
      <c r="AQ18">
        <f>'B) Berichte'!F673</f>
        <v>0</v>
      </c>
      <c r="AR18">
        <f>'B) Berichte'!F674</f>
        <v>0</v>
      </c>
      <c r="AS18">
        <f>'B) Berichte'!F675</f>
        <v>0</v>
      </c>
      <c r="AT18">
        <f>'B) Berichte'!F676</f>
        <v>0</v>
      </c>
      <c r="AU18">
        <f>'B) Berichte'!F677</f>
        <v>0</v>
      </c>
      <c r="AV18">
        <f>'B) Berichte'!F678</f>
        <v>0</v>
      </c>
      <c r="AW18">
        <f>'B) Berichte'!F679</f>
        <v>0</v>
      </c>
      <c r="AX18">
        <f>'B) Berichte'!F680</f>
        <v>0</v>
      </c>
      <c r="AY18" t="str">
        <f>Übersicht!E28</f>
        <v>jährlich mit BFG</v>
      </c>
      <c r="AZ18">
        <f>Übersicht!F28</f>
        <v>1</v>
      </c>
      <c r="BA18">
        <f>Übersicht!G28</f>
        <v>0</v>
      </c>
      <c r="BB18" t="str">
        <f>Übersicht!H28</f>
        <v>BMF</v>
      </c>
      <c r="BC18">
        <f>Übersicht!I28</f>
        <v>0</v>
      </c>
      <c r="BD18">
        <f>Übersicht!J28</f>
        <v>0</v>
      </c>
      <c r="BE18" t="str">
        <f>Übersicht!K28</f>
        <v>BA und Pl. NR</v>
      </c>
      <c r="BF18" t="str">
        <f>Übersicht!L28</f>
        <v>BHG 1986</v>
      </c>
      <c r="BG18">
        <f>Übersicht!M28</f>
        <v>0</v>
      </c>
      <c r="BH18">
        <f>Übersicht!N28</f>
        <v>0</v>
      </c>
      <c r="BI18">
        <f>Übersicht!O28</f>
        <v>0</v>
      </c>
      <c r="BJ18">
        <f>Übersicht!P28</f>
        <v>0</v>
      </c>
      <c r="BK18">
        <f>Übersicht!Q28</f>
        <v>0</v>
      </c>
      <c r="BL18">
        <f>Übersicht!R28</f>
        <v>0</v>
      </c>
      <c r="BM18">
        <f>Übersicht!S28</f>
        <v>0</v>
      </c>
      <c r="BN18">
        <f>Übersicht!T28</f>
        <v>0</v>
      </c>
      <c r="BO18">
        <f>Übersicht!U28</f>
        <v>0</v>
      </c>
      <c r="BP18">
        <f>Übersicht!V28</f>
        <v>0</v>
      </c>
      <c r="BQ18">
        <f>Übersicht!W28</f>
        <v>0</v>
      </c>
      <c r="BR18">
        <f>Übersicht!X28</f>
        <v>0</v>
      </c>
      <c r="BS18" t="str">
        <f>Übersicht!Y28</f>
        <v>Recherche und inhaltliche Analyse von Informationen und Daten</v>
      </c>
      <c r="BT18" t="str">
        <f>Übersicht!Z28</f>
        <v>Analyse- und Rechercheaufwand</v>
      </c>
      <c r="BU18" t="str">
        <f>Übersicht!AA28</f>
        <v>S_II</v>
      </c>
      <c r="BV18" t="str">
        <f>Übersicht!AB28</f>
        <v>Verfassen des Berichts; Ausfüllen und Eingabe der Daten in technische Systeme (ohne Analyse)</v>
      </c>
      <c r="BW18" t="str">
        <f>Übersicht!AC28</f>
        <v>Bürokratieaufwand</v>
      </c>
      <c r="BX18" t="str">
        <f>Übersicht!AD28</f>
        <v>S_II</v>
      </c>
      <c r="BY18" t="str">
        <f>Übersicht!AE28</f>
        <v>Abstimmung und/oder Qualitätssicherung intern</v>
      </c>
      <c r="BZ18" t="str">
        <f>Übersicht!AF28</f>
        <v>Bürokratieaufwand</v>
      </c>
      <c r="CA18" t="str">
        <f>Übersicht!AG28</f>
        <v>S_II</v>
      </c>
      <c r="CB18" t="str">
        <f>Übersicht!AH28</f>
        <v>Abstimmung und/oder Qualitätssicherung mit externer Stelle (zB BMF/BKA); Übermittlung</v>
      </c>
      <c r="CC18" t="str">
        <f>Übersicht!AI28</f>
        <v>Bürokratieaufwand</v>
      </c>
      <c r="CD18" t="str">
        <f>Übersicht!AJ28</f>
        <v>S_II</v>
      </c>
      <c r="CE18" t="str">
        <f>Übersicht!AK28</f>
        <v>ZUSÄTZLICH: Analyse- und Rechercheaufwand der HHLOs</v>
      </c>
      <c r="CF18" t="str">
        <f>Übersicht!AL28</f>
        <v>Analyse- und Rechercheaufwand</v>
      </c>
      <c r="CG18" t="str">
        <f>Übersicht!AM28</f>
        <v>S_II</v>
      </c>
      <c r="CH18" t="str">
        <f>Übersicht!AN28</f>
        <v>ZUSÄTZLICH: Bürokratieaufwand (Übermittlung, Abstimmung etc.) der HHLOs</v>
      </c>
      <c r="CI18" t="str">
        <f>Übersicht!AO28</f>
        <v>Bürokratieaufwand</v>
      </c>
      <c r="CJ18" t="str">
        <f>Übersicht!AP28</f>
        <v>S_II</v>
      </c>
      <c r="CK18">
        <f>Übersicht!AQ28</f>
        <v>0</v>
      </c>
      <c r="CL18">
        <f>Übersicht!AR28</f>
        <v>0</v>
      </c>
      <c r="CM18">
        <f>Übersicht!AS28</f>
        <v>0</v>
      </c>
      <c r="CN18">
        <f>Übersicht!AT28</f>
        <v>0</v>
      </c>
      <c r="CO18">
        <f>Übersicht!AU28</f>
        <v>0</v>
      </c>
      <c r="CP18">
        <f>Übersicht!AV28</f>
        <v>0</v>
      </c>
      <c r="CQ18">
        <f>Übersicht!AW28</f>
        <v>0</v>
      </c>
      <c r="CR18">
        <f>Übersicht!AX28</f>
        <v>0</v>
      </c>
      <c r="CS18">
        <f>Übersicht!AY28</f>
        <v>0</v>
      </c>
      <c r="CT18">
        <f>Übersicht!AZ28</f>
        <v>0</v>
      </c>
      <c r="CU18">
        <f>Übersicht!BA28</f>
        <v>0</v>
      </c>
      <c r="CV18">
        <f>Übersicht!BB28</f>
        <v>0</v>
      </c>
      <c r="CW18">
        <f>Übersicht!BC28</f>
        <v>0</v>
      </c>
      <c r="CX18">
        <f>Übersicht!BD28</f>
        <v>0</v>
      </c>
      <c r="CY18">
        <f>Übersicht!BE28</f>
        <v>0</v>
      </c>
      <c r="CZ18">
        <f>Übersicht!BF28</f>
        <v>0</v>
      </c>
      <c r="DA18">
        <f>Übersicht!BG28</f>
        <v>0</v>
      </c>
      <c r="DB18" t="str">
        <f>Übersicht!BH28</f>
        <v>S_II</v>
      </c>
      <c r="DC18" t="str">
        <f>Übersicht!BI28</f>
        <v>S_II</v>
      </c>
      <c r="DD18" t="str">
        <f>Übersicht!BJ28</f>
        <v>nicht anzeigen</v>
      </c>
      <c r="DE18" t="str">
        <f>Übersicht!BK28</f>
        <v>nicht anzeigen</v>
      </c>
      <c r="DF18" t="str">
        <f>Übersicht!BL28</f>
        <v>ja (S_II)</v>
      </c>
      <c r="DG18">
        <f>Übersicht!BM28</f>
        <v>0</v>
      </c>
      <c r="DH18" t="str">
        <f>Übersicht!BN28</f>
        <v>2-Veranschlagung - Budgetbeilagen</v>
      </c>
      <c r="DI18">
        <f>Übersicht!$D$5</f>
        <v>0</v>
      </c>
      <c r="DJ18">
        <f>Übersicht!E$5</f>
        <v>0</v>
      </c>
      <c r="DK18">
        <f>Übersicht!F$5</f>
        <v>0</v>
      </c>
      <c r="DL18">
        <f>Übersicht!BQ28</f>
        <v>0</v>
      </c>
    </row>
    <row r="19" spans="1:116" x14ac:dyDescent="0.25">
      <c r="A19" s="53" t="str">
        <f>Übersicht!$B$5</f>
        <v>---bitte auswählen---</v>
      </c>
      <c r="B19" s="53">
        <f>Übersicht!C29</f>
        <v>19</v>
      </c>
      <c r="C19" s="53" t="str">
        <f>Übersicht!D29</f>
        <v xml:space="preserve">Budgetbeilage-Infrastruktur </v>
      </c>
      <c r="D19" s="53" t="str">
        <f>'B) Berichte'!F687</f>
        <v>Zeit in h eingeben</v>
      </c>
      <c r="E19" s="53" t="str">
        <f>'B) Berichte'!F688</f>
        <v>Zeit in h eingeben</v>
      </c>
      <c r="F19" s="53" t="str">
        <f>'B) Berichte'!F689</f>
        <v>Zeit in h eingeben</v>
      </c>
      <c r="G19" s="53" t="str">
        <f>'B) Berichte'!F690</f>
        <v>Zeit in h eingeben</v>
      </c>
      <c r="H19" s="53" t="str">
        <f>'B) Berichte'!F691</f>
        <v>Zeit in h eingeben</v>
      </c>
      <c r="I19" s="53" t="str">
        <f>'B) Berichte'!F692</f>
        <v>Zeit in h eingeben</v>
      </c>
      <c r="J19" s="53" t="str">
        <f>'B) Berichte'!F693</f>
        <v>Zeit in h eingeben</v>
      </c>
      <c r="K19" s="53" t="str">
        <f>'B) Berichte'!F694</f>
        <v>Zeit in h eingeben</v>
      </c>
      <c r="L19" s="53" t="str">
        <f>'B) Berichte'!F695</f>
        <v>Zeit in h eingeben</v>
      </c>
      <c r="M19" s="53" t="str">
        <f>'B) Berichte'!F696</f>
        <v>Zeit in h eingeben</v>
      </c>
      <c r="N19" s="53" t="str">
        <f>'B) Berichte'!F699</f>
        <v>Anzahl eingeben</v>
      </c>
      <c r="O19" s="53" t="str">
        <f>'B) Berichte'!F700</f>
        <v>Anzahl eingeben</v>
      </c>
      <c r="P19" s="52">
        <f>'B) Berichte'!E701</f>
        <v>0</v>
      </c>
      <c r="Q19" s="53" t="str">
        <f>'B) Berichte'!F704</f>
        <v>---bitte auswählen---</v>
      </c>
      <c r="R19" s="53" t="str">
        <f>'B) Berichte'!F705</f>
        <v>---bitte auswählen---</v>
      </c>
      <c r="S19" t="str">
        <f>'B) Berichte'!F706</f>
        <v>---bitte auswählen---</v>
      </c>
      <c r="T19" s="52">
        <f>'B) Berichte'!E707</f>
        <v>0</v>
      </c>
      <c r="U19" t="str">
        <f>'B) Berichte'!D711</f>
        <v xml:space="preserve">
</v>
      </c>
      <c r="V19" t="str">
        <f>'B) Berichte'!D712</f>
        <v xml:space="preserve">
</v>
      </c>
      <c r="W19">
        <f>'B) Berichte'!D713</f>
        <v>0</v>
      </c>
      <c r="X19">
        <f>'B) Berichte'!D714</f>
        <v>0</v>
      </c>
      <c r="Y19">
        <f>'B) Berichte'!D715</f>
        <v>0</v>
      </c>
      <c r="Z19">
        <f>'B) Berichte'!D716</f>
        <v>0</v>
      </c>
      <c r="AA19">
        <f>'B) Berichte'!D717</f>
        <v>0</v>
      </c>
      <c r="AB19">
        <f>'B) Berichte'!D718</f>
        <v>0</v>
      </c>
      <c r="AC19">
        <f>'B) Berichte'!D719</f>
        <v>0</v>
      </c>
      <c r="AD19">
        <f>'B) Berichte'!D720</f>
        <v>0</v>
      </c>
      <c r="AE19" s="52" t="str">
        <f>'B) Berichte'!E711</f>
        <v>Vorschlag 1</v>
      </c>
      <c r="AF19" s="52" t="str">
        <f>'B) Berichte'!E712</f>
        <v>weitere Vorschäge</v>
      </c>
      <c r="AG19" s="52">
        <f>'B) Berichte'!E713</f>
        <v>0</v>
      </c>
      <c r="AH19" s="52">
        <f>'B) Berichte'!E714</f>
        <v>0</v>
      </c>
      <c r="AI19" s="52">
        <f>'B) Berichte'!E715</f>
        <v>0</v>
      </c>
      <c r="AJ19" s="52">
        <f>'B) Berichte'!E716</f>
        <v>0</v>
      </c>
      <c r="AK19" s="52">
        <f>'B) Berichte'!E717</f>
        <v>0</v>
      </c>
      <c r="AL19" s="52">
        <f>'B) Berichte'!E718</f>
        <v>0</v>
      </c>
      <c r="AM19" s="52">
        <f>'B) Berichte'!E719</f>
        <v>0</v>
      </c>
      <c r="AN19" s="52">
        <f>'B) Berichte'!E720</f>
        <v>0</v>
      </c>
      <c r="AO19" t="str">
        <f>'B) Berichte'!F711</f>
        <v>---bitte auswählen---</v>
      </c>
      <c r="AP19">
        <f>'B) Berichte'!F712</f>
        <v>0</v>
      </c>
      <c r="AQ19">
        <f>'B) Berichte'!F713</f>
        <v>0</v>
      </c>
      <c r="AR19">
        <f>'B) Berichte'!F714</f>
        <v>0</v>
      </c>
      <c r="AS19">
        <f>'B) Berichte'!F715</f>
        <v>0</v>
      </c>
      <c r="AT19">
        <f>'B) Berichte'!F716</f>
        <v>0</v>
      </c>
      <c r="AU19">
        <f>'B) Berichte'!F717</f>
        <v>0</v>
      </c>
      <c r="AV19">
        <f>'B) Berichte'!F718</f>
        <v>0</v>
      </c>
      <c r="AW19">
        <f>'B) Berichte'!F719</f>
        <v>0</v>
      </c>
      <c r="AX19">
        <f>'B) Berichte'!F720</f>
        <v>0</v>
      </c>
      <c r="AY19" t="str">
        <f>Übersicht!E29</f>
        <v>jährlich mit BFG</v>
      </c>
      <c r="AZ19">
        <f>Übersicht!F29</f>
        <v>1</v>
      </c>
      <c r="BA19">
        <f>Übersicht!G29</f>
        <v>0</v>
      </c>
      <c r="BB19" t="str">
        <f>Übersicht!H29</f>
        <v>BMF</v>
      </c>
      <c r="BC19">
        <f>Übersicht!I29</f>
        <v>0</v>
      </c>
      <c r="BD19">
        <f>Übersicht!J29</f>
        <v>0</v>
      </c>
      <c r="BE19" t="str">
        <f>Übersicht!K29</f>
        <v>BA und Pl. NR</v>
      </c>
      <c r="BF19" t="str">
        <f>Übersicht!L29</f>
        <v>BHG 1986</v>
      </c>
      <c r="BG19">
        <f>Übersicht!M29</f>
        <v>0</v>
      </c>
      <c r="BH19">
        <f>Übersicht!N29</f>
        <v>0</v>
      </c>
      <c r="BI19">
        <f>Übersicht!O29</f>
        <v>0</v>
      </c>
      <c r="BJ19">
        <f>Übersicht!P29</f>
        <v>0</v>
      </c>
      <c r="BK19">
        <f>Übersicht!Q29</f>
        <v>0</v>
      </c>
      <c r="BL19">
        <f>Übersicht!R29</f>
        <v>0</v>
      </c>
      <c r="BM19">
        <f>Übersicht!S29</f>
        <v>0</v>
      </c>
      <c r="BN19">
        <f>Übersicht!T29</f>
        <v>0</v>
      </c>
      <c r="BO19">
        <f>Übersicht!U29</f>
        <v>0</v>
      </c>
      <c r="BP19">
        <f>Übersicht!V29</f>
        <v>0</v>
      </c>
      <c r="BQ19">
        <f>Übersicht!W29</f>
        <v>0</v>
      </c>
      <c r="BR19">
        <f>Übersicht!X29</f>
        <v>0</v>
      </c>
      <c r="BS19" t="str">
        <f>Übersicht!Y29</f>
        <v>Recherche und inhaltliche Analyse von Informationen und Daten</v>
      </c>
      <c r="BT19" t="str">
        <f>Übersicht!Z29</f>
        <v>Analyse- und Rechercheaufwand</v>
      </c>
      <c r="BU19" t="str">
        <f>Übersicht!AA29</f>
        <v>S_II</v>
      </c>
      <c r="BV19" t="str">
        <f>Übersicht!AB29</f>
        <v>Verfassen des Berichts; Ausfüllen und Eingabe der Daten in technische Systeme (ohne Analyse)</v>
      </c>
      <c r="BW19" t="str">
        <f>Übersicht!AC29</f>
        <v>Bürokratieaufwand</v>
      </c>
      <c r="BX19" t="str">
        <f>Übersicht!AD29</f>
        <v>S_II</v>
      </c>
      <c r="BY19" t="str">
        <f>Übersicht!AE29</f>
        <v>Abstimmung und/oder Qualitätssicherung intern</v>
      </c>
      <c r="BZ19" t="str">
        <f>Übersicht!AF29</f>
        <v>Bürokratieaufwand</v>
      </c>
      <c r="CA19" t="str">
        <f>Übersicht!AG29</f>
        <v>S_II</v>
      </c>
      <c r="CB19" t="str">
        <f>Übersicht!AH29</f>
        <v>Abstimmung und/oder Qualitätssicherung mit externer Stelle (zB BMF/BKA); Übermittlung</v>
      </c>
      <c r="CC19" t="str">
        <f>Übersicht!AI29</f>
        <v>Bürokratieaufwand</v>
      </c>
      <c r="CD19" t="str">
        <f>Übersicht!AJ29</f>
        <v>S_II</v>
      </c>
      <c r="CE19" t="str">
        <f>Übersicht!AK29</f>
        <v>ZUSÄTZLICH: Analyse- und Rechercheaufwand der HHLOs</v>
      </c>
      <c r="CF19" t="str">
        <f>Übersicht!AL29</f>
        <v>Analyse- und Rechercheaufwand</v>
      </c>
      <c r="CG19" t="str">
        <f>Übersicht!AM29</f>
        <v>S_II</v>
      </c>
      <c r="CH19" t="str">
        <f>Übersicht!AN29</f>
        <v>ZUSÄTZLICH: Bürokratieaufwand (Übermittlung, Abstimmung etc.) der HHLOs</v>
      </c>
      <c r="CI19" t="str">
        <f>Übersicht!AO29</f>
        <v>Bürokratieaufwand</v>
      </c>
      <c r="CJ19" t="str">
        <f>Übersicht!AP29</f>
        <v>S_II</v>
      </c>
      <c r="CK19">
        <f>Übersicht!AQ29</f>
        <v>0</v>
      </c>
      <c r="CL19">
        <f>Übersicht!AR29</f>
        <v>0</v>
      </c>
      <c r="CM19">
        <f>Übersicht!AS29</f>
        <v>0</v>
      </c>
      <c r="CN19">
        <f>Übersicht!AT29</f>
        <v>0</v>
      </c>
      <c r="CO19">
        <f>Übersicht!AU29</f>
        <v>0</v>
      </c>
      <c r="CP19">
        <f>Übersicht!AV29</f>
        <v>0</v>
      </c>
      <c r="CQ19">
        <f>Übersicht!AW29</f>
        <v>0</v>
      </c>
      <c r="CR19">
        <f>Übersicht!AX29</f>
        <v>0</v>
      </c>
      <c r="CS19">
        <f>Übersicht!AY29</f>
        <v>0</v>
      </c>
      <c r="CT19">
        <f>Übersicht!AZ29</f>
        <v>0</v>
      </c>
      <c r="CU19">
        <f>Übersicht!BA29</f>
        <v>0</v>
      </c>
      <c r="CV19">
        <f>Übersicht!BB29</f>
        <v>0</v>
      </c>
      <c r="CW19">
        <f>Übersicht!BC29</f>
        <v>0</v>
      </c>
      <c r="CX19">
        <f>Übersicht!BD29</f>
        <v>0</v>
      </c>
      <c r="CY19">
        <f>Übersicht!BE29</f>
        <v>0</v>
      </c>
      <c r="CZ19">
        <f>Übersicht!BF29</f>
        <v>0</v>
      </c>
      <c r="DA19">
        <f>Übersicht!BG29</f>
        <v>0</v>
      </c>
      <c r="DB19" t="str">
        <f>Übersicht!BH29</f>
        <v>S_II</v>
      </c>
      <c r="DC19" t="str">
        <f>Übersicht!BI29</f>
        <v>S_II</v>
      </c>
      <c r="DD19" t="str">
        <f>Übersicht!BJ29</f>
        <v>nicht anzeigen</v>
      </c>
      <c r="DE19" t="str">
        <f>Übersicht!BK29</f>
        <v>nicht anzeigen</v>
      </c>
      <c r="DF19" t="str">
        <f>Übersicht!BL29</f>
        <v>ja (S_II)</v>
      </c>
      <c r="DG19">
        <f>Übersicht!BM29</f>
        <v>0</v>
      </c>
      <c r="DH19" t="str">
        <f>Übersicht!BN29</f>
        <v>2-Veranschlagung - Budgetbeilagen</v>
      </c>
      <c r="DI19">
        <f>Übersicht!$D$5</f>
        <v>0</v>
      </c>
      <c r="DJ19">
        <f>Übersicht!E$5</f>
        <v>0</v>
      </c>
      <c r="DK19">
        <f>Übersicht!F$5</f>
        <v>0</v>
      </c>
      <c r="DL19">
        <f>Übersicht!BQ29</f>
        <v>0</v>
      </c>
    </row>
    <row r="20" spans="1:116" x14ac:dyDescent="0.25">
      <c r="A20" s="53" t="str">
        <f>Übersicht!$B$5</f>
        <v>---bitte auswählen---</v>
      </c>
      <c r="B20" s="53">
        <f>Übersicht!C30</f>
        <v>20</v>
      </c>
      <c r="C20" s="53" t="str">
        <f>Übersicht!D30</f>
        <v xml:space="preserve">Übersicht, der beim Bund in Verwendung stehenden Fahrzeuge </v>
      </c>
      <c r="D20" s="53" t="str">
        <f>'B) Berichte'!F727</f>
        <v>Zeit in h eingeben</v>
      </c>
      <c r="E20" s="53" t="str">
        <f>'B) Berichte'!F728</f>
        <v>Zeit in h eingeben</v>
      </c>
      <c r="F20" s="53" t="str">
        <f>'B) Berichte'!F729</f>
        <v>Zeit in h eingeben</v>
      </c>
      <c r="G20" s="53" t="str">
        <f>'B) Berichte'!F730</f>
        <v>Zeit in h eingeben</v>
      </c>
      <c r="H20" s="53" t="str">
        <f>'B) Berichte'!F731</f>
        <v>Zeit in h eingeben</v>
      </c>
      <c r="I20" s="53" t="str">
        <f>'B) Berichte'!F732</f>
        <v>Zeit in h eingeben</v>
      </c>
      <c r="J20" s="53" t="str">
        <f>'B) Berichte'!F733</f>
        <v>Zeit in h eingeben</v>
      </c>
      <c r="K20" s="53" t="str">
        <f>'B) Berichte'!F734</f>
        <v>Zeit in h eingeben</v>
      </c>
      <c r="L20" s="53" t="str">
        <f>'B) Berichte'!F735</f>
        <v>Zeit in h eingeben</v>
      </c>
      <c r="M20" s="53" t="str">
        <f>'B) Berichte'!F736</f>
        <v>Zeit in h eingeben</v>
      </c>
      <c r="N20" s="53" t="str">
        <f>'B) Berichte'!F739</f>
        <v>Anzahl eingeben</v>
      </c>
      <c r="O20" s="53" t="str">
        <f>'B) Berichte'!F740</f>
        <v>Anzahl eingeben</v>
      </c>
      <c r="P20" s="52">
        <f>'B) Berichte'!E741</f>
        <v>0</v>
      </c>
      <c r="Q20" s="53" t="str">
        <f>'B) Berichte'!F744</f>
        <v>---bitte auswählen---</v>
      </c>
      <c r="R20" s="53" t="str">
        <f>'B) Berichte'!F745</f>
        <v>---bitte auswählen---</v>
      </c>
      <c r="S20" t="str">
        <f>'B) Berichte'!F746</f>
        <v>---bitte auswählen---</v>
      </c>
      <c r="T20" s="52">
        <f>'B) Berichte'!E747</f>
        <v>0</v>
      </c>
      <c r="U20" t="str">
        <f>'B) Berichte'!D751</f>
        <v xml:space="preserve">
</v>
      </c>
      <c r="V20" t="str">
        <f>'B) Berichte'!D752</f>
        <v xml:space="preserve">
</v>
      </c>
      <c r="W20">
        <f>'B) Berichte'!D753</f>
        <v>0</v>
      </c>
      <c r="X20">
        <f>'B) Berichte'!D754</f>
        <v>0</v>
      </c>
      <c r="Y20">
        <f>'B) Berichte'!D755</f>
        <v>0</v>
      </c>
      <c r="Z20">
        <f>'B) Berichte'!D756</f>
        <v>0</v>
      </c>
      <c r="AA20">
        <f>'B) Berichte'!D757</f>
        <v>0</v>
      </c>
      <c r="AB20">
        <f>'B) Berichte'!D758</f>
        <v>0</v>
      </c>
      <c r="AC20">
        <f>'B) Berichte'!D759</f>
        <v>0</v>
      </c>
      <c r="AD20">
        <f>'B) Berichte'!D760</f>
        <v>0</v>
      </c>
      <c r="AE20" s="52" t="str">
        <f>'B) Berichte'!E751</f>
        <v>Vorschlag 1</v>
      </c>
      <c r="AF20" s="52" t="str">
        <f>'B) Berichte'!E752</f>
        <v>weitere Vorschäge</v>
      </c>
      <c r="AG20" s="52">
        <f>'B) Berichte'!E753</f>
        <v>0</v>
      </c>
      <c r="AH20" s="52">
        <f>'B) Berichte'!E754</f>
        <v>0</v>
      </c>
      <c r="AI20" s="52">
        <f>'B) Berichte'!E755</f>
        <v>0</v>
      </c>
      <c r="AJ20" s="52">
        <f>'B) Berichte'!E756</f>
        <v>0</v>
      </c>
      <c r="AK20" s="52">
        <f>'B) Berichte'!E757</f>
        <v>0</v>
      </c>
      <c r="AL20" s="52">
        <f>'B) Berichte'!E758</f>
        <v>0</v>
      </c>
      <c r="AM20" s="52">
        <f>'B) Berichte'!E759</f>
        <v>0</v>
      </c>
      <c r="AN20" s="52">
        <f>'B) Berichte'!E760</f>
        <v>0</v>
      </c>
      <c r="AO20" t="str">
        <f>'B) Berichte'!F751</f>
        <v>---bitte auswählen---</v>
      </c>
      <c r="AP20">
        <f>'B) Berichte'!F752</f>
        <v>0</v>
      </c>
      <c r="AQ20">
        <f>'B) Berichte'!F753</f>
        <v>0</v>
      </c>
      <c r="AR20">
        <f>'B) Berichte'!F754</f>
        <v>0</v>
      </c>
      <c r="AS20">
        <f>'B) Berichte'!F755</f>
        <v>0</v>
      </c>
      <c r="AT20">
        <f>'B) Berichte'!F756</f>
        <v>0</v>
      </c>
      <c r="AU20">
        <f>'B) Berichte'!F757</f>
        <v>0</v>
      </c>
      <c r="AV20">
        <f>'B) Berichte'!F758</f>
        <v>0</v>
      </c>
      <c r="AW20">
        <f>'B) Berichte'!F759</f>
        <v>0</v>
      </c>
      <c r="AX20">
        <f>'B) Berichte'!F760</f>
        <v>0</v>
      </c>
      <c r="AY20" t="str">
        <f>Übersicht!E30</f>
        <v>jährlich mit BFG</v>
      </c>
      <c r="AZ20">
        <f>Übersicht!F30</f>
        <v>1</v>
      </c>
      <c r="BA20" t="str">
        <f>Übersicht!G30</f>
        <v>§ 69 (5) BHG 2013 und die entsprechende VO dazu</v>
      </c>
      <c r="BB20" t="str">
        <f>Übersicht!H30</f>
        <v>BMF</v>
      </c>
      <c r="BC20">
        <f>Übersicht!I30</f>
        <v>0</v>
      </c>
      <c r="BD20">
        <f>Übersicht!J30</f>
        <v>0</v>
      </c>
      <c r="BE20" t="str">
        <f>Übersicht!K30</f>
        <v>BA und Pl. NR</v>
      </c>
      <c r="BF20" t="str">
        <f>Übersicht!L30</f>
        <v>BHG 1986</v>
      </c>
      <c r="BG20">
        <f>Übersicht!M30</f>
        <v>0</v>
      </c>
      <c r="BH20">
        <f>Übersicht!N30</f>
        <v>0</v>
      </c>
      <c r="BI20">
        <f>Übersicht!O30</f>
        <v>0</v>
      </c>
      <c r="BJ20">
        <f>Übersicht!P30</f>
        <v>0</v>
      </c>
      <c r="BK20">
        <f>Übersicht!Q30</f>
        <v>0</v>
      </c>
      <c r="BL20">
        <f>Übersicht!R30</f>
        <v>0</v>
      </c>
      <c r="BM20">
        <f>Übersicht!S30</f>
        <v>0</v>
      </c>
      <c r="BN20">
        <f>Übersicht!T30</f>
        <v>0</v>
      </c>
      <c r="BO20">
        <f>Übersicht!U30</f>
        <v>0</v>
      </c>
      <c r="BP20">
        <f>Übersicht!V30</f>
        <v>0</v>
      </c>
      <c r="BQ20">
        <f>Übersicht!W30</f>
        <v>0</v>
      </c>
      <c r="BR20">
        <f>Übersicht!X30</f>
        <v>0</v>
      </c>
      <c r="BS20" t="str">
        <f>Übersicht!Y30</f>
        <v>Recherche und inhaltliche Analyse von Informationen und Daten</v>
      </c>
      <c r="BT20" t="str">
        <f>Übersicht!Z30</f>
        <v>Analyse- und Rechercheaufwand</v>
      </c>
      <c r="BU20" t="str">
        <f>Übersicht!AA30</f>
        <v>S_II; HHLO_alle</v>
      </c>
      <c r="BV20" t="str">
        <f>Übersicht!AB30</f>
        <v>Verfassen des Berichts; Ausfüllen und Eingabe der Daten in technische Systeme (ohne Analyse)</v>
      </c>
      <c r="BW20" t="str">
        <f>Übersicht!AC30</f>
        <v>Bürokratieaufwand</v>
      </c>
      <c r="BX20" t="str">
        <f>Übersicht!AD30</f>
        <v>S_II; HHLO_alle</v>
      </c>
      <c r="BY20" t="str">
        <f>Übersicht!AE30</f>
        <v>Abstimmung und/oder Qualitätssicherung intern</v>
      </c>
      <c r="BZ20" t="str">
        <f>Übersicht!AF30</f>
        <v>Bürokratieaufwand</v>
      </c>
      <c r="CA20" t="str">
        <f>Übersicht!AG30</f>
        <v>S_II; HHLO_alle</v>
      </c>
      <c r="CB20" t="str">
        <f>Übersicht!AH30</f>
        <v>Abstimmung und/oder Qualitätssicherung mit externer Stelle (zB BMF/BKA); Übermittlung</v>
      </c>
      <c r="CC20" t="str">
        <f>Übersicht!AI30</f>
        <v>Bürokratieaufwand</v>
      </c>
      <c r="CD20" t="str">
        <f>Übersicht!AJ30</f>
        <v>S_II; HHLO_alle</v>
      </c>
      <c r="CE20">
        <f>Übersicht!AK30</f>
        <v>0</v>
      </c>
      <c r="CF20">
        <f>Übersicht!AL30</f>
        <v>0</v>
      </c>
      <c r="CG20">
        <f>Übersicht!AM30</f>
        <v>0</v>
      </c>
      <c r="CH20">
        <f>Übersicht!AN30</f>
        <v>0</v>
      </c>
      <c r="CI20">
        <f>Übersicht!AO30</f>
        <v>0</v>
      </c>
      <c r="CJ20">
        <f>Übersicht!AP30</f>
        <v>0</v>
      </c>
      <c r="CK20">
        <f>Übersicht!AQ30</f>
        <v>0</v>
      </c>
      <c r="CL20">
        <f>Übersicht!AR30</f>
        <v>0</v>
      </c>
      <c r="CM20">
        <f>Übersicht!AS30</f>
        <v>0</v>
      </c>
      <c r="CN20">
        <f>Übersicht!AT30</f>
        <v>0</v>
      </c>
      <c r="CO20">
        <f>Übersicht!AU30</f>
        <v>0</v>
      </c>
      <c r="CP20">
        <f>Übersicht!AV30</f>
        <v>0</v>
      </c>
      <c r="CQ20">
        <f>Übersicht!AW30</f>
        <v>0</v>
      </c>
      <c r="CR20">
        <f>Übersicht!AX30</f>
        <v>0</v>
      </c>
      <c r="CS20">
        <f>Übersicht!AY30</f>
        <v>0</v>
      </c>
      <c r="CT20">
        <f>Übersicht!AZ30</f>
        <v>0</v>
      </c>
      <c r="CU20">
        <f>Übersicht!BA30</f>
        <v>0</v>
      </c>
      <c r="CV20">
        <f>Übersicht!BB30</f>
        <v>0</v>
      </c>
      <c r="CW20">
        <f>Übersicht!BC30</f>
        <v>0</v>
      </c>
      <c r="CX20">
        <f>Übersicht!BD30</f>
        <v>0</v>
      </c>
      <c r="CY20">
        <f>Übersicht!BE30</f>
        <v>0</v>
      </c>
      <c r="CZ20">
        <f>Übersicht!BF30</f>
        <v>0</v>
      </c>
      <c r="DA20">
        <f>Übersicht!BG30</f>
        <v>0</v>
      </c>
      <c r="DB20" t="str">
        <f>Übersicht!BH30</f>
        <v>S_II; HHLO_alle</v>
      </c>
      <c r="DC20" t="str">
        <f>Übersicht!BI30</f>
        <v>S_II; HHLO_alle</v>
      </c>
      <c r="DD20" t="str">
        <f>Übersicht!BJ30</f>
        <v>nicht anzeigen</v>
      </c>
      <c r="DE20" t="str">
        <f>Übersicht!BK30</f>
        <v>HHLO_alle</v>
      </c>
      <c r="DF20" t="str">
        <f>Übersicht!BL30</f>
        <v>nein (S_II; HHLO_alle)</v>
      </c>
      <c r="DG20">
        <f>Übersicht!BM30</f>
        <v>0</v>
      </c>
      <c r="DH20" t="str">
        <f>Übersicht!BN30</f>
        <v>3-Veranschlagung - sonstige</v>
      </c>
      <c r="DI20">
        <f>Übersicht!$D$5</f>
        <v>0</v>
      </c>
      <c r="DJ20">
        <f>Übersicht!E$5</f>
        <v>0</v>
      </c>
      <c r="DK20">
        <f>Übersicht!F$5</f>
        <v>0</v>
      </c>
      <c r="DL20">
        <f>Übersicht!BQ30</f>
        <v>0</v>
      </c>
    </row>
    <row r="21" spans="1:116" x14ac:dyDescent="0.25">
      <c r="A21" s="53" t="str">
        <f>Übersicht!$B$5</f>
        <v>---bitte auswählen---</v>
      </c>
      <c r="B21" s="53">
        <f>Übersicht!C31</f>
        <v>50</v>
      </c>
      <c r="C21" s="53" t="str">
        <f>Übersicht!D31</f>
        <v>Monatsvoranschlag</v>
      </c>
      <c r="D21" s="53" t="str">
        <f>'B) Berichte'!F767</f>
        <v>Zeit in h eingeben</v>
      </c>
      <c r="E21" s="53" t="str">
        <f>'B) Berichte'!F768</f>
        <v>Zeit in h eingeben</v>
      </c>
      <c r="F21" s="53" t="str">
        <f>'B) Berichte'!F769</f>
        <v>Zeit in h eingeben</v>
      </c>
      <c r="G21" s="53" t="str">
        <f>'B) Berichte'!F770</f>
        <v>Zeit in h eingeben</v>
      </c>
      <c r="H21" s="53" t="str">
        <f>'B) Berichte'!F771</f>
        <v>Zeit in h eingeben</v>
      </c>
      <c r="I21" s="53" t="str">
        <f>'B) Berichte'!F772</f>
        <v>Zeit in h eingeben</v>
      </c>
      <c r="J21" s="53" t="str">
        <f>'B) Berichte'!F773</f>
        <v>Zeit in h eingeben</v>
      </c>
      <c r="K21" s="53" t="str">
        <f>'B) Berichte'!F774</f>
        <v>Zeit in h eingeben</v>
      </c>
      <c r="L21" s="53" t="str">
        <f>'B) Berichte'!F775</f>
        <v>Zeit in h eingeben</v>
      </c>
      <c r="M21" s="53" t="str">
        <f>'B) Berichte'!F776</f>
        <v>Zeit in h eingeben</v>
      </c>
      <c r="N21" s="53" t="str">
        <f>'B) Berichte'!F779</f>
        <v>Anzahl eingeben</v>
      </c>
      <c r="O21" s="53" t="str">
        <f>'B) Berichte'!F780</f>
        <v>Anzahl eingeben</v>
      </c>
      <c r="P21" s="52">
        <f>'B) Berichte'!E781</f>
        <v>0</v>
      </c>
      <c r="Q21" s="53" t="str">
        <f>'B) Berichte'!F784</f>
        <v>---bitte auswählen---</v>
      </c>
      <c r="R21" s="53" t="str">
        <f>'B) Berichte'!F785</f>
        <v>---bitte auswählen---</v>
      </c>
      <c r="S21" t="str">
        <f>'B) Berichte'!F786</f>
        <v>---bitte auswählen---</v>
      </c>
      <c r="T21" s="52">
        <f>'B) Berichte'!E787</f>
        <v>0</v>
      </c>
      <c r="U21" t="str">
        <f>'B) Berichte'!D791</f>
        <v xml:space="preserve">
</v>
      </c>
      <c r="V21" t="str">
        <f>'B) Berichte'!D792</f>
        <v xml:space="preserve">
</v>
      </c>
      <c r="W21">
        <f>'B) Berichte'!D793</f>
        <v>0</v>
      </c>
      <c r="X21">
        <f>'B) Berichte'!D794</f>
        <v>0</v>
      </c>
      <c r="Y21">
        <f>'B) Berichte'!D795</f>
        <v>0</v>
      </c>
      <c r="Z21">
        <f>'B) Berichte'!D796</f>
        <v>0</v>
      </c>
      <c r="AA21">
        <f>'B) Berichte'!D797</f>
        <v>0</v>
      </c>
      <c r="AB21">
        <f>'B) Berichte'!D798</f>
        <v>0</v>
      </c>
      <c r="AC21">
        <f>'B) Berichte'!D799</f>
        <v>0</v>
      </c>
      <c r="AD21">
        <f>'B) Berichte'!D800</f>
        <v>0</v>
      </c>
      <c r="AE21" s="52" t="str">
        <f>'B) Berichte'!E791</f>
        <v>Vorschlag 1</v>
      </c>
      <c r="AF21" s="52" t="str">
        <f>'B) Berichte'!E792</f>
        <v>weitere Vorschäge</v>
      </c>
      <c r="AG21" s="52">
        <f>'B) Berichte'!E793</f>
        <v>0</v>
      </c>
      <c r="AH21" s="52">
        <f>'B) Berichte'!E794</f>
        <v>0</v>
      </c>
      <c r="AI21" s="52">
        <f>'B) Berichte'!E795</f>
        <v>0</v>
      </c>
      <c r="AJ21" s="52">
        <f>'B) Berichte'!E796</f>
        <v>0</v>
      </c>
      <c r="AK21" s="52">
        <f>'B) Berichte'!E797</f>
        <v>0</v>
      </c>
      <c r="AL21" s="52">
        <f>'B) Berichte'!E798</f>
        <v>0</v>
      </c>
      <c r="AM21" s="52">
        <f>'B) Berichte'!E799</f>
        <v>0</v>
      </c>
      <c r="AN21" s="52">
        <f>'B) Berichte'!E800</f>
        <v>0</v>
      </c>
      <c r="AO21" t="str">
        <f>'B) Berichte'!F791</f>
        <v>---bitte auswählen---</v>
      </c>
      <c r="AP21">
        <f>'B) Berichte'!F792</f>
        <v>0</v>
      </c>
      <c r="AQ21">
        <f>'B) Berichte'!F793</f>
        <v>0</v>
      </c>
      <c r="AR21">
        <f>'B) Berichte'!F794</f>
        <v>0</v>
      </c>
      <c r="AS21">
        <f>'B) Berichte'!F795</f>
        <v>0</v>
      </c>
      <c r="AT21">
        <f>'B) Berichte'!F796</f>
        <v>0</v>
      </c>
      <c r="AU21">
        <f>'B) Berichte'!F797</f>
        <v>0</v>
      </c>
      <c r="AV21">
        <f>'B) Berichte'!F798</f>
        <v>0</v>
      </c>
      <c r="AW21">
        <f>'B) Berichte'!F799</f>
        <v>0</v>
      </c>
      <c r="AX21">
        <f>'B) Berichte'!F800</f>
        <v>0</v>
      </c>
      <c r="AY21" t="str">
        <f>Übersicht!E31</f>
        <v>um den 20.</v>
      </c>
      <c r="AZ21">
        <f>Übersicht!F31</f>
        <v>12</v>
      </c>
      <c r="BA21" t="str">
        <f>Übersicht!G31</f>
        <v>§ 51 + Richtlinien &amp; Terminplan</v>
      </c>
      <c r="BB21" t="str">
        <f>Übersicht!H31</f>
        <v>HHLO</v>
      </c>
      <c r="BC21">
        <f>Übersicht!I31</f>
        <v>0</v>
      </c>
      <c r="BD21">
        <f>Übersicht!J31</f>
        <v>0</v>
      </c>
      <c r="BE21" t="str">
        <f>Übersicht!K31</f>
        <v>BMF</v>
      </c>
      <c r="BF21" t="str">
        <f>Übersicht!L31</f>
        <v>vorher</v>
      </c>
      <c r="BG21">
        <f>Übersicht!M31</f>
        <v>0</v>
      </c>
      <c r="BH21">
        <f>Übersicht!N31</f>
        <v>0</v>
      </c>
      <c r="BI21">
        <f>Übersicht!O31</f>
        <v>0</v>
      </c>
      <c r="BJ21">
        <f>Übersicht!P31</f>
        <v>0</v>
      </c>
      <c r="BK21">
        <f>Übersicht!Q31</f>
        <v>0</v>
      </c>
      <c r="BL21">
        <f>Übersicht!R31</f>
        <v>0</v>
      </c>
      <c r="BM21">
        <f>Übersicht!S31</f>
        <v>0</v>
      </c>
      <c r="BN21">
        <f>Übersicht!T31</f>
        <v>0</v>
      </c>
      <c r="BO21">
        <f>Übersicht!U31</f>
        <v>0</v>
      </c>
      <c r="BP21">
        <f>Übersicht!V31</f>
        <v>0</v>
      </c>
      <c r="BQ21">
        <f>Übersicht!W31</f>
        <v>0</v>
      </c>
      <c r="BR21">
        <f>Übersicht!X31</f>
        <v>0</v>
      </c>
      <c r="BS21" t="str">
        <f>Übersicht!Y31</f>
        <v>Aufforderung der HHLO-Budgetabteilung an HHLO-Fachabteilungen zur Meldung von Mittelbedarf</v>
      </c>
      <c r="BT21" t="str">
        <f>Übersicht!Z31</f>
        <v>Bürokratieaufwand</v>
      </c>
      <c r="BU21" t="str">
        <f>Übersicht!AA31</f>
        <v>HHLO_alle</v>
      </c>
      <c r="BV21" t="str">
        <f>Übersicht!AB31</f>
        <v>Recherche und inhaltliche Analyse von Informationen und Daten</v>
      </c>
      <c r="BW21" t="str">
        <f>Übersicht!AC31</f>
        <v>Analyse- und Rechercheaufwand</v>
      </c>
      <c r="BX21" t="str">
        <f>Übersicht!AD31</f>
        <v>HHLO_alle</v>
      </c>
      <c r="BY21" t="str">
        <f>Übersicht!AE31</f>
        <v>Plausibilitätscheck durch HHLO-Budgetabteilung</v>
      </c>
      <c r="BZ21" t="str">
        <f>Übersicht!AF31</f>
        <v>Bürokratieaufwand</v>
      </c>
      <c r="CA21" t="str">
        <f>Übersicht!AG31</f>
        <v>HHLO_alle</v>
      </c>
      <c r="CB21" t="str">
        <f>Übersicht!AH31</f>
        <v>Eingabe ins SAP</v>
      </c>
      <c r="CC21" t="str">
        <f>Übersicht!AI31</f>
        <v>Bürokratieaufwand</v>
      </c>
      <c r="CD21" t="str">
        <f>Übersicht!AJ31</f>
        <v>HHLO_alle</v>
      </c>
      <c r="CE21" t="str">
        <f>Übersicht!AK31</f>
        <v>Eingabe und Übermittlung der Fälligkeitsliste ans BMF</v>
      </c>
      <c r="CF21" t="str">
        <f>Übersicht!AL31</f>
        <v>Bürokratieaufwand</v>
      </c>
      <c r="CG21" t="str">
        <f>Übersicht!AM31</f>
        <v>HHLO_alle</v>
      </c>
      <c r="CH21" t="str">
        <f>Übersicht!AN31</f>
        <v>Plausibilitätscheck</v>
      </c>
      <c r="CI21" t="str">
        <f>Übersicht!AO31</f>
        <v>Analyse- und Rechercheaufwand</v>
      </c>
      <c r="CJ21" t="str">
        <f>Übersicht!AP31</f>
        <v>S_II</v>
      </c>
      <c r="CK21" t="str">
        <f>Übersicht!AQ31</f>
        <v>Gespräche mit den Ressorts zur Abstimmung/Klärung aller offenen Punkte</v>
      </c>
      <c r="CL21" t="str">
        <f>Übersicht!AR31</f>
        <v>Bürokratieaufwand</v>
      </c>
      <c r="CM21" t="str">
        <f>Übersicht!AS31</f>
        <v>S_II</v>
      </c>
      <c r="CN21" t="str">
        <f>Übersicht!AT31</f>
        <v>Ggf. Korrektur durch Befüllung des MVA-Abstriches</v>
      </c>
      <c r="CO21" t="str">
        <f>Übersicht!AU31</f>
        <v>Bürokratieaufwand</v>
      </c>
      <c r="CP21" t="str">
        <f>Übersicht!AV31</f>
        <v>S_II</v>
      </c>
      <c r="CQ21" t="str">
        <f>Übersicht!AW31</f>
        <v>Übermittlung von Fälligkeitsliste und MVA-Abstrich an II/1</v>
      </c>
      <c r="CR21" t="str">
        <f>Übersicht!AX31</f>
        <v>Bürokratieaufwand</v>
      </c>
      <c r="CS21" t="str">
        <f>Übersicht!AY31</f>
        <v>S_II</v>
      </c>
      <c r="CT21">
        <f>Übersicht!AZ31</f>
        <v>0</v>
      </c>
      <c r="CU21">
        <f>Übersicht!BA31</f>
        <v>0</v>
      </c>
      <c r="CV21">
        <f>Übersicht!BB31</f>
        <v>0</v>
      </c>
      <c r="CW21">
        <f>Übersicht!BC31</f>
        <v>0</v>
      </c>
      <c r="CX21">
        <f>Übersicht!BD31</f>
        <v>0</v>
      </c>
      <c r="CY21">
        <f>Übersicht!BE31</f>
        <v>0</v>
      </c>
      <c r="CZ21">
        <f>Übersicht!BF31</f>
        <v>0</v>
      </c>
      <c r="DA21">
        <f>Übersicht!BG31</f>
        <v>0</v>
      </c>
      <c r="DB21" t="str">
        <f>Übersicht!BH31</f>
        <v>HHLO_alle</v>
      </c>
      <c r="DC21" t="str">
        <f>Übersicht!BI31</f>
        <v>S_II; HHLO_alle</v>
      </c>
      <c r="DD21" t="str">
        <f>Übersicht!BJ31</f>
        <v>nicht anzeigen</v>
      </c>
      <c r="DE21" t="str">
        <f>Übersicht!BK31</f>
        <v>HHLO_alle</v>
      </c>
      <c r="DF21" t="str">
        <f>Übersicht!BL31</f>
        <v>nein (S_II; HHLO_alle)</v>
      </c>
      <c r="DG21">
        <f>Übersicht!BM31</f>
        <v>0</v>
      </c>
      <c r="DH21" t="str">
        <f>Übersicht!BN31</f>
        <v>3-Veranschlagung - sonstige</v>
      </c>
      <c r="DI21">
        <f>Übersicht!$D$5</f>
        <v>0</v>
      </c>
      <c r="DJ21">
        <f>Übersicht!E$5</f>
        <v>0</v>
      </c>
      <c r="DK21">
        <f>Übersicht!F$5</f>
        <v>0</v>
      </c>
      <c r="DL21">
        <f>Übersicht!BQ31</f>
        <v>0</v>
      </c>
    </row>
    <row r="22" spans="1:116" x14ac:dyDescent="0.25">
      <c r="A22" s="53" t="str">
        <f>Übersicht!$B$5</f>
        <v>---bitte auswählen---</v>
      </c>
      <c r="B22" s="53">
        <f>Übersicht!C32</f>
        <v>1</v>
      </c>
      <c r="C22" s="53" t="str">
        <f>Übersicht!D32</f>
        <v>Vorbelastungen</v>
      </c>
      <c r="D22" s="53" t="str">
        <f>'B) Berichte'!F807</f>
        <v>Zeit in h eingeben</v>
      </c>
      <c r="E22" s="53" t="str">
        <f>'B) Berichte'!F808</f>
        <v>Zeit in h eingeben</v>
      </c>
      <c r="F22" s="53" t="str">
        <f>'B) Berichte'!F809</f>
        <v>Zeit in h eingeben</v>
      </c>
      <c r="G22" s="53" t="str">
        <f>'B) Berichte'!F810</f>
        <v>Zeit in h eingeben</v>
      </c>
      <c r="H22" s="53" t="str">
        <f>'B) Berichte'!F811</f>
        <v>Zeit in h eingeben</v>
      </c>
      <c r="I22" s="53" t="str">
        <f>'B) Berichte'!F812</f>
        <v>Zeit in h eingeben</v>
      </c>
      <c r="J22" s="53" t="str">
        <f>'B) Berichte'!F813</f>
        <v>Zeit in h eingeben</v>
      </c>
      <c r="K22" s="53" t="str">
        <f>'B) Berichte'!F814</f>
        <v>Zeit in h eingeben</v>
      </c>
      <c r="L22" s="53" t="str">
        <f>'B) Berichte'!F815</f>
        <v>Zeit in h eingeben</v>
      </c>
      <c r="M22" s="53" t="str">
        <f>'B) Berichte'!F816</f>
        <v>Zeit in h eingeben</v>
      </c>
      <c r="N22" s="53" t="str">
        <f>'B) Berichte'!F819</f>
        <v>Anzahl eingeben</v>
      </c>
      <c r="O22" s="53" t="str">
        <f>'B) Berichte'!F820</f>
        <v>Anzahl eingeben</v>
      </c>
      <c r="P22" s="52">
        <f>'B) Berichte'!E821</f>
        <v>0</v>
      </c>
      <c r="Q22" s="53" t="str">
        <f>'B) Berichte'!F824</f>
        <v>---bitte auswählen---</v>
      </c>
      <c r="R22" s="53" t="str">
        <f>'B) Berichte'!F825</f>
        <v>---bitte auswählen---</v>
      </c>
      <c r="S22" t="str">
        <f>'B) Berichte'!F826</f>
        <v>---bitte auswählen---</v>
      </c>
      <c r="T22" s="52">
        <f>'B) Berichte'!E827</f>
        <v>0</v>
      </c>
      <c r="U22" t="str">
        <f>'B) Berichte'!D831</f>
        <v xml:space="preserve">
</v>
      </c>
      <c r="V22" t="str">
        <f>'B) Berichte'!D832</f>
        <v xml:space="preserve">
</v>
      </c>
      <c r="W22">
        <f>'B) Berichte'!D833</f>
        <v>0</v>
      </c>
      <c r="X22">
        <f>'B) Berichte'!D834</f>
        <v>0</v>
      </c>
      <c r="Y22">
        <f>'B) Berichte'!D835</f>
        <v>0</v>
      </c>
      <c r="Z22">
        <f>'B) Berichte'!D836</f>
        <v>0</v>
      </c>
      <c r="AA22">
        <f>'B) Berichte'!D837</f>
        <v>0</v>
      </c>
      <c r="AB22">
        <f>'B) Berichte'!D838</f>
        <v>0</v>
      </c>
      <c r="AC22">
        <f>'B) Berichte'!D839</f>
        <v>0</v>
      </c>
      <c r="AD22">
        <f>'B) Berichte'!D840</f>
        <v>0</v>
      </c>
      <c r="AE22" s="52" t="str">
        <f>'B) Berichte'!E831</f>
        <v>Vorschlag 1</v>
      </c>
      <c r="AF22" s="52" t="str">
        <f>'B) Berichte'!E832</f>
        <v>weitere Vorschäge</v>
      </c>
      <c r="AG22" s="52">
        <f>'B) Berichte'!E833</f>
        <v>0</v>
      </c>
      <c r="AH22" s="52">
        <f>'B) Berichte'!E834</f>
        <v>0</v>
      </c>
      <c r="AI22" s="52">
        <f>'B) Berichte'!E835</f>
        <v>0</v>
      </c>
      <c r="AJ22" s="52">
        <f>'B) Berichte'!E836</f>
        <v>0</v>
      </c>
      <c r="AK22" s="52">
        <f>'B) Berichte'!E837</f>
        <v>0</v>
      </c>
      <c r="AL22" s="52">
        <f>'B) Berichte'!E838</f>
        <v>0</v>
      </c>
      <c r="AM22" s="52">
        <f>'B) Berichte'!E839</f>
        <v>0</v>
      </c>
      <c r="AN22" s="52">
        <f>'B) Berichte'!E840</f>
        <v>0</v>
      </c>
      <c r="AO22" t="str">
        <f>'B) Berichte'!F831</f>
        <v>---bitte auswählen---</v>
      </c>
      <c r="AP22">
        <f>'B) Berichte'!F832</f>
        <v>0</v>
      </c>
      <c r="AQ22">
        <f>'B) Berichte'!F833</f>
        <v>0</v>
      </c>
      <c r="AR22">
        <f>'B) Berichte'!F834</f>
        <v>0</v>
      </c>
      <c r="AS22">
        <f>'B) Berichte'!F835</f>
        <v>0</v>
      </c>
      <c r="AT22">
        <f>'B) Berichte'!F836</f>
        <v>0</v>
      </c>
      <c r="AU22">
        <f>'B) Berichte'!F837</f>
        <v>0</v>
      </c>
      <c r="AV22">
        <f>'B) Berichte'!F838</f>
        <v>0</v>
      </c>
      <c r="AW22">
        <f>'B) Berichte'!F839</f>
        <v>0</v>
      </c>
      <c r="AX22">
        <f>'B) Berichte'!F840</f>
        <v>0</v>
      </c>
      <c r="AY22" t="str">
        <f>Übersicht!E32</f>
        <v>1 Monat nach Quartalsende</v>
      </c>
      <c r="AZ22">
        <f>Übersicht!F32</f>
        <v>4</v>
      </c>
      <c r="BA22" t="str">
        <f>Übersicht!G32</f>
        <v>§ 60</v>
      </c>
      <c r="BB22" t="str">
        <f>Übersicht!H32</f>
        <v>BMF</v>
      </c>
      <c r="BC22">
        <f>Übersicht!I32</f>
        <v>0</v>
      </c>
      <c r="BD22">
        <f>Übersicht!J32</f>
        <v>0</v>
      </c>
      <c r="BE22" t="str">
        <f>Übersicht!K32</f>
        <v>BA</v>
      </c>
      <c r="BF22" t="str">
        <f>Übersicht!L32</f>
        <v>BHG 1986</v>
      </c>
      <c r="BG22">
        <f>Übersicht!M32</f>
        <v>0</v>
      </c>
      <c r="BH22">
        <f>Übersicht!N32</f>
        <v>0</v>
      </c>
      <c r="BI22">
        <f>Übersicht!O32</f>
        <v>0</v>
      </c>
      <c r="BJ22">
        <f>Übersicht!P32</f>
        <v>0</v>
      </c>
      <c r="BK22">
        <f>Übersicht!Q32</f>
        <v>0</v>
      </c>
      <c r="BL22">
        <f>Übersicht!R32</f>
        <v>0</v>
      </c>
      <c r="BM22">
        <f>Übersicht!S32</f>
        <v>0</v>
      </c>
      <c r="BN22">
        <f>Übersicht!T32</f>
        <v>0</v>
      </c>
      <c r="BO22">
        <f>Übersicht!U32</f>
        <v>0</v>
      </c>
      <c r="BP22">
        <f>Übersicht!V32</f>
        <v>0</v>
      </c>
      <c r="BQ22">
        <f>Übersicht!W32</f>
        <v>0</v>
      </c>
      <c r="BR22">
        <f>Übersicht!X32</f>
        <v>0</v>
      </c>
      <c r="BS22" t="str">
        <f>Übersicht!Y32</f>
        <v>Ausfüllen und Eingabe der Daten in technische Systeme (ohne Analyse)</v>
      </c>
      <c r="BT22" t="str">
        <f>Übersicht!Z32</f>
        <v>Bürokratieaufwand</v>
      </c>
      <c r="BU22" t="str">
        <f>Übersicht!AA32</f>
        <v>S_II</v>
      </c>
      <c r="BV22" t="str">
        <f>Übersicht!AB32</f>
        <v>Verfassen des Berichts</v>
      </c>
      <c r="BW22" t="str">
        <f>Übersicht!AC32</f>
        <v>Bürokratieaufwand</v>
      </c>
      <c r="BX22" t="str">
        <f>Übersicht!AD32</f>
        <v>S_II</v>
      </c>
      <c r="BY22" t="str">
        <f>Übersicht!AE32</f>
        <v>Abstimmung und/oder Qualitätssicherung intern durch Fachabteilungen</v>
      </c>
      <c r="BZ22" t="str">
        <f>Übersicht!AF32</f>
        <v>Bürokratieaufwand</v>
      </c>
      <c r="CA22" t="str">
        <f>Übersicht!AG32</f>
        <v>S_II</v>
      </c>
      <c r="CB22" t="str">
        <f>Übersicht!AH32</f>
        <v>Abstimmung und/oder Qualitätssicherung intern durch Abt.-Leitung; Übermittlung</v>
      </c>
      <c r="CC22" t="str">
        <f>Übersicht!AI32</f>
        <v>Bürokratieaufwand</v>
      </c>
      <c r="CD22" t="str">
        <f>Übersicht!AJ32</f>
        <v>S_II</v>
      </c>
      <c r="CE22" t="str">
        <f>Übersicht!AK32</f>
        <v>ZUSÄTZLICH: Analyse- und Rechercheaufwand der HHLOs</v>
      </c>
      <c r="CF22" t="str">
        <f>Übersicht!AL32</f>
        <v>Analyse- und Rechercheaufwand</v>
      </c>
      <c r="CG22" t="str">
        <f>Übersicht!AM32</f>
        <v>S_II</v>
      </c>
      <c r="CH22" t="str">
        <f>Übersicht!AN32</f>
        <v>ZUSÄTZLICH: Bürokratieaufwand (Übermittlung, Abstimmung etc.) der HHLOs</v>
      </c>
      <c r="CI22" t="str">
        <f>Übersicht!AO32</f>
        <v>Bürokratieaufwand</v>
      </c>
      <c r="CJ22" t="str">
        <f>Übersicht!AP32</f>
        <v>S_II</v>
      </c>
      <c r="CK22">
        <f>Übersicht!AQ32</f>
        <v>0</v>
      </c>
      <c r="CL22">
        <f>Übersicht!AR32</f>
        <v>0</v>
      </c>
      <c r="CM22">
        <f>Übersicht!AS32</f>
        <v>0</v>
      </c>
      <c r="CN22">
        <f>Übersicht!AT32</f>
        <v>0</v>
      </c>
      <c r="CO22">
        <f>Übersicht!AU32</f>
        <v>0</v>
      </c>
      <c r="CP22">
        <f>Übersicht!AV32</f>
        <v>0</v>
      </c>
      <c r="CQ22">
        <f>Übersicht!AW32</f>
        <v>0</v>
      </c>
      <c r="CR22">
        <f>Übersicht!AX32</f>
        <v>0</v>
      </c>
      <c r="CS22">
        <f>Übersicht!AY32</f>
        <v>0</v>
      </c>
      <c r="CT22">
        <f>Übersicht!AZ32</f>
        <v>0</v>
      </c>
      <c r="CU22">
        <f>Übersicht!BA32</f>
        <v>0</v>
      </c>
      <c r="CV22">
        <f>Übersicht!BB32</f>
        <v>0</v>
      </c>
      <c r="CW22">
        <f>Übersicht!BC32</f>
        <v>0</v>
      </c>
      <c r="CX22">
        <f>Übersicht!BD32</f>
        <v>0</v>
      </c>
      <c r="CY22">
        <f>Übersicht!BE32</f>
        <v>0</v>
      </c>
      <c r="CZ22">
        <f>Übersicht!BF32</f>
        <v>0</v>
      </c>
      <c r="DA22">
        <f>Übersicht!BG32</f>
        <v>0</v>
      </c>
      <c r="DB22" t="str">
        <f>Übersicht!BH32</f>
        <v>S_II</v>
      </c>
      <c r="DC22" t="str">
        <f>Übersicht!BI32</f>
        <v>S_II</v>
      </c>
      <c r="DD22" t="str">
        <f>Übersicht!BJ32</f>
        <v>nicht anzeigen</v>
      </c>
      <c r="DE22" t="str">
        <f>Übersicht!BK32</f>
        <v>nicht anzeigen</v>
      </c>
      <c r="DF22" t="str">
        <f>Übersicht!BL32</f>
        <v>ja (S_II)</v>
      </c>
      <c r="DG22">
        <f>Übersicht!BM32</f>
        <v>0</v>
      </c>
      <c r="DH22" t="str">
        <f>Übersicht!BN32</f>
        <v>5-Vollzug</v>
      </c>
      <c r="DI22">
        <f>Übersicht!$D$5</f>
        <v>0</v>
      </c>
      <c r="DJ22">
        <f>Übersicht!E$5</f>
        <v>0</v>
      </c>
      <c r="DK22">
        <f>Übersicht!F$5</f>
        <v>0</v>
      </c>
      <c r="DL22">
        <f>Übersicht!BQ32</f>
        <v>0</v>
      </c>
    </row>
    <row r="23" spans="1:116" x14ac:dyDescent="0.25">
      <c r="A23" s="53" t="str">
        <f>Übersicht!$B$5</f>
        <v>---bitte auswählen---</v>
      </c>
      <c r="B23" s="53">
        <f>Übersicht!C33</f>
        <v>2</v>
      </c>
      <c r="C23" s="53" t="str">
        <f>Übersicht!D33</f>
        <v>Mittelverwendungsbindung</v>
      </c>
      <c r="D23" s="53" t="str">
        <f>'B) Berichte'!F847</f>
        <v>Zeit in h eingeben</v>
      </c>
      <c r="E23" s="53" t="str">
        <f>'B) Berichte'!F848</f>
        <v>Zeit in h eingeben</v>
      </c>
      <c r="F23" s="53" t="str">
        <f>'B) Berichte'!F849</f>
        <v>Zeit in h eingeben</v>
      </c>
      <c r="G23" s="53" t="str">
        <f>'B) Berichte'!F850</f>
        <v>Zeit in h eingeben</v>
      </c>
      <c r="H23" s="53" t="str">
        <f>'B) Berichte'!F851</f>
        <v>Zeit in h eingeben</v>
      </c>
      <c r="I23" s="53" t="str">
        <f>'B) Berichte'!F852</f>
        <v>Zeit in h eingeben</v>
      </c>
      <c r="J23" s="53" t="str">
        <f>'B) Berichte'!F853</f>
        <v>Zeit in h eingeben</v>
      </c>
      <c r="K23" s="53" t="str">
        <f>'B) Berichte'!F854</f>
        <v>Zeit in h eingeben</v>
      </c>
      <c r="L23" s="53" t="str">
        <f>'B) Berichte'!F855</f>
        <v>Zeit in h eingeben</v>
      </c>
      <c r="M23" s="53" t="str">
        <f>'B) Berichte'!F856</f>
        <v>Zeit in h eingeben</v>
      </c>
      <c r="N23" s="53" t="str">
        <f>'B) Berichte'!F859</f>
        <v>Anzahl eingeben</v>
      </c>
      <c r="O23" s="53" t="str">
        <f>'B) Berichte'!F860</f>
        <v>Anzahl eingeben</v>
      </c>
      <c r="P23" s="52">
        <f>'B) Berichte'!E861</f>
        <v>0</v>
      </c>
      <c r="Q23" s="53" t="str">
        <f>'B) Berichte'!F864</f>
        <v>---bitte auswählen---</v>
      </c>
      <c r="R23" s="53" t="str">
        <f>'B) Berichte'!F865</f>
        <v>---bitte auswählen---</v>
      </c>
      <c r="S23" t="str">
        <f>'B) Berichte'!F866</f>
        <v>---bitte auswählen---</v>
      </c>
      <c r="T23" s="52">
        <f>'B) Berichte'!E867</f>
        <v>0</v>
      </c>
      <c r="U23" t="str">
        <f>'B) Berichte'!D871</f>
        <v xml:space="preserve">
</v>
      </c>
      <c r="V23" t="str">
        <f>'B) Berichte'!D872</f>
        <v xml:space="preserve">
</v>
      </c>
      <c r="W23">
        <f>'B) Berichte'!D873</f>
        <v>0</v>
      </c>
      <c r="X23">
        <f>'B) Berichte'!D874</f>
        <v>0</v>
      </c>
      <c r="Y23">
        <f>'B) Berichte'!D875</f>
        <v>0</v>
      </c>
      <c r="Z23">
        <f>'B) Berichte'!D876</f>
        <v>0</v>
      </c>
      <c r="AA23">
        <f>'B) Berichte'!D877</f>
        <v>0</v>
      </c>
      <c r="AB23">
        <f>'B) Berichte'!D878</f>
        <v>0</v>
      </c>
      <c r="AC23">
        <f>'B) Berichte'!D879</f>
        <v>0</v>
      </c>
      <c r="AD23">
        <f>'B) Berichte'!D880</f>
        <v>0</v>
      </c>
      <c r="AE23" s="52" t="str">
        <f>'B) Berichte'!E871</f>
        <v>Vorschlag 1</v>
      </c>
      <c r="AF23" s="52" t="str">
        <f>'B) Berichte'!E872</f>
        <v>weitere Vorschäge</v>
      </c>
      <c r="AG23" s="52">
        <f>'B) Berichte'!E873</f>
        <v>0</v>
      </c>
      <c r="AH23" s="52">
        <f>'B) Berichte'!E874</f>
        <v>0</v>
      </c>
      <c r="AI23" s="52">
        <f>'B) Berichte'!E875</f>
        <v>0</v>
      </c>
      <c r="AJ23" s="52">
        <f>'B) Berichte'!E876</f>
        <v>0</v>
      </c>
      <c r="AK23" s="52">
        <f>'B) Berichte'!E877</f>
        <v>0</v>
      </c>
      <c r="AL23" s="52">
        <f>'B) Berichte'!E878</f>
        <v>0</v>
      </c>
      <c r="AM23" s="52">
        <f>'B) Berichte'!E879</f>
        <v>0</v>
      </c>
      <c r="AN23" s="52">
        <f>'B) Berichte'!E880</f>
        <v>0</v>
      </c>
      <c r="AO23" t="str">
        <f>'B) Berichte'!F871</f>
        <v>---bitte auswählen---</v>
      </c>
      <c r="AP23">
        <f>'B) Berichte'!F872</f>
        <v>0</v>
      </c>
      <c r="AQ23">
        <f>'B) Berichte'!F873</f>
        <v>0</v>
      </c>
      <c r="AR23">
        <f>'B) Berichte'!F874</f>
        <v>0</v>
      </c>
      <c r="AS23">
        <f>'B) Berichte'!F875</f>
        <v>0</v>
      </c>
      <c r="AT23">
        <f>'B) Berichte'!F876</f>
        <v>0</v>
      </c>
      <c r="AU23">
        <f>'B) Berichte'!F877</f>
        <v>0</v>
      </c>
      <c r="AV23">
        <f>'B) Berichte'!F878</f>
        <v>0</v>
      </c>
      <c r="AW23">
        <f>'B) Berichte'!F879</f>
        <v>0</v>
      </c>
      <c r="AX23">
        <f>'B) Berichte'!F880</f>
        <v>0</v>
      </c>
      <c r="AY23" t="str">
        <f>Übersicht!E33</f>
        <v>binnen 1 Monat nach Verfügung; anlassbezogen</v>
      </c>
      <c r="AZ23">
        <f>Übersicht!F33</f>
        <v>0</v>
      </c>
      <c r="BA23" t="str">
        <f>Übersicht!G33</f>
        <v>§ 52 (2)</v>
      </c>
      <c r="BB23" t="str">
        <f>Übersicht!H33</f>
        <v>BMF</v>
      </c>
      <c r="BC23">
        <f>Übersicht!I33</f>
        <v>0</v>
      </c>
      <c r="BD23">
        <f>Übersicht!J33</f>
        <v>0</v>
      </c>
      <c r="BE23" t="str">
        <f>Übersicht!K33</f>
        <v>BA</v>
      </c>
      <c r="BF23" t="str">
        <f>Übersicht!L33</f>
        <v>2. Etappe</v>
      </c>
      <c r="BG23">
        <f>Übersicht!M33</f>
        <v>0</v>
      </c>
      <c r="BH23">
        <f>Übersicht!N33</f>
        <v>0</v>
      </c>
      <c r="BI23">
        <f>Übersicht!O33</f>
        <v>0</v>
      </c>
      <c r="BJ23">
        <f>Übersicht!P33</f>
        <v>0</v>
      </c>
      <c r="BK23">
        <f>Übersicht!Q33</f>
        <v>0</v>
      </c>
      <c r="BL23">
        <f>Übersicht!R33</f>
        <v>0</v>
      </c>
      <c r="BM23">
        <f>Übersicht!S33</f>
        <v>0</v>
      </c>
      <c r="BN23">
        <f>Übersicht!T33</f>
        <v>0</v>
      </c>
      <c r="BO23">
        <f>Übersicht!U33</f>
        <v>0</v>
      </c>
      <c r="BP23">
        <f>Übersicht!V33</f>
        <v>0</v>
      </c>
      <c r="BQ23">
        <f>Übersicht!W33</f>
        <v>0</v>
      </c>
      <c r="BR23">
        <f>Übersicht!X33</f>
        <v>0</v>
      </c>
      <c r="BS23" t="str">
        <f>Übersicht!Y33</f>
        <v>Recherche und inhaltliche Analyse von Informationen und Daten</v>
      </c>
      <c r="BT23" t="str">
        <f>Übersicht!Z33</f>
        <v>Analyse- und Rechercheaufwand</v>
      </c>
      <c r="BU23" t="str">
        <f>Übersicht!AA33</f>
        <v>nicht anzeigen</v>
      </c>
      <c r="BV23" t="str">
        <f>Übersicht!AB33</f>
        <v>Verfassen des Berichts; Ausfüllen und Eingabe der Daten in technische Systeme (ohne Analyse)</v>
      </c>
      <c r="BW23" t="str">
        <f>Übersicht!AC33</f>
        <v>Bürokratieaufwand</v>
      </c>
      <c r="BX23" t="str">
        <f>Übersicht!AD33</f>
        <v>nicht anzeigen</v>
      </c>
      <c r="BY23" t="str">
        <f>Übersicht!AE33</f>
        <v>Abstimmung und/oder Qualitätssicherung intern</v>
      </c>
      <c r="BZ23" t="str">
        <f>Übersicht!AF33</f>
        <v>Bürokratieaufwand</v>
      </c>
      <c r="CA23" t="str">
        <f>Übersicht!AG33</f>
        <v>nicht anzeigen</v>
      </c>
      <c r="CB23" t="str">
        <f>Übersicht!AH33</f>
        <v>Abstimmung und/oder Qualitätssicherung mit externer Stelle (zB BMF/BKA); Übermittlung</v>
      </c>
      <c r="CC23" t="str">
        <f>Übersicht!AI33</f>
        <v>Bürokratieaufwand</v>
      </c>
      <c r="CD23" t="str">
        <f>Übersicht!AJ33</f>
        <v>nicht anzeigen</v>
      </c>
      <c r="CE23">
        <f>Übersicht!AK33</f>
        <v>0</v>
      </c>
      <c r="CF23">
        <f>Übersicht!AL33</f>
        <v>0</v>
      </c>
      <c r="CG23">
        <f>Übersicht!AM33</f>
        <v>0</v>
      </c>
      <c r="CH23">
        <f>Übersicht!AN33</f>
        <v>0</v>
      </c>
      <c r="CI23">
        <f>Übersicht!AO33</f>
        <v>0</v>
      </c>
      <c r="CJ23">
        <f>Übersicht!AP33</f>
        <v>0</v>
      </c>
      <c r="CK23">
        <f>Übersicht!AQ33</f>
        <v>0</v>
      </c>
      <c r="CL23">
        <f>Übersicht!AR33</f>
        <v>0</v>
      </c>
      <c r="CM23">
        <f>Übersicht!AS33</f>
        <v>0</v>
      </c>
      <c r="CN23">
        <f>Übersicht!AT33</f>
        <v>0</v>
      </c>
      <c r="CO23">
        <f>Übersicht!AU33</f>
        <v>0</v>
      </c>
      <c r="CP23">
        <f>Übersicht!AV33</f>
        <v>0</v>
      </c>
      <c r="CQ23">
        <f>Übersicht!AW33</f>
        <v>0</v>
      </c>
      <c r="CR23">
        <f>Übersicht!AX33</f>
        <v>0</v>
      </c>
      <c r="CS23">
        <f>Übersicht!AY33</f>
        <v>0</v>
      </c>
      <c r="CT23">
        <f>Übersicht!AZ33</f>
        <v>0</v>
      </c>
      <c r="CU23">
        <f>Übersicht!BA33</f>
        <v>0</v>
      </c>
      <c r="CV23">
        <f>Übersicht!BB33</f>
        <v>0</v>
      </c>
      <c r="CW23">
        <f>Übersicht!BC33</f>
        <v>0</v>
      </c>
      <c r="CX23">
        <f>Übersicht!BD33</f>
        <v>0</v>
      </c>
      <c r="CY23">
        <f>Übersicht!BE33</f>
        <v>0</v>
      </c>
      <c r="CZ23">
        <f>Übersicht!BF33</f>
        <v>0</v>
      </c>
      <c r="DA23">
        <f>Übersicht!BG33</f>
        <v>0</v>
      </c>
      <c r="DB23" t="str">
        <f>Übersicht!BH33</f>
        <v>nicht anzeigen</v>
      </c>
      <c r="DC23" t="str">
        <f>Übersicht!BI33</f>
        <v>nicht anzeigen</v>
      </c>
      <c r="DD23" t="str">
        <f>Übersicht!BJ33</f>
        <v>nicht anzeigen</v>
      </c>
      <c r="DE23" t="str">
        <f>Übersicht!BK33</f>
        <v>nicht anzeigen</v>
      </c>
      <c r="DF23" t="str">
        <f>Übersicht!BL33</f>
        <v>nicht anzeigen</v>
      </c>
      <c r="DG23">
        <f>Übersicht!BM33</f>
        <v>0</v>
      </c>
      <c r="DH23" t="str">
        <f>Übersicht!BN33</f>
        <v>5-Vollzug</v>
      </c>
      <c r="DI23">
        <f>Übersicht!$D$5</f>
        <v>0</v>
      </c>
      <c r="DJ23">
        <f>Übersicht!E$5</f>
        <v>0</v>
      </c>
      <c r="DK23">
        <f>Übersicht!F$5</f>
        <v>0</v>
      </c>
      <c r="DL23">
        <f>Übersicht!BQ33</f>
        <v>0</v>
      </c>
    </row>
    <row r="24" spans="1:116" x14ac:dyDescent="0.25">
      <c r="A24" s="53" t="str">
        <f>Übersicht!$B$5</f>
        <v>---bitte auswählen---</v>
      </c>
      <c r="B24" s="53">
        <f>Übersicht!C34</f>
        <v>3</v>
      </c>
      <c r="C24" s="53" t="str">
        <f>Übersicht!D34</f>
        <v>Mittelverwendungsüberschreitung</v>
      </c>
      <c r="D24" s="53" t="str">
        <f>'B) Berichte'!F887</f>
        <v>Zeit in h eingeben</v>
      </c>
      <c r="E24" s="53" t="str">
        <f>'B) Berichte'!F888</f>
        <v>Zeit in h eingeben</v>
      </c>
      <c r="F24" s="53" t="str">
        <f>'B) Berichte'!F889</f>
        <v>Zeit in h eingeben</v>
      </c>
      <c r="G24" s="53" t="str">
        <f>'B) Berichte'!F890</f>
        <v>Zeit in h eingeben</v>
      </c>
      <c r="H24" s="53" t="str">
        <f>'B) Berichte'!F891</f>
        <v>Zeit in h eingeben</v>
      </c>
      <c r="I24" s="53" t="str">
        <f>'B) Berichte'!F892</f>
        <v>Zeit in h eingeben</v>
      </c>
      <c r="J24" s="53" t="str">
        <f>'B) Berichte'!F893</f>
        <v>Zeit in h eingeben</v>
      </c>
      <c r="K24" s="53" t="str">
        <f>'B) Berichte'!F894</f>
        <v>Zeit in h eingeben</v>
      </c>
      <c r="L24" s="53" t="str">
        <f>'B) Berichte'!F895</f>
        <v>Zeit in h eingeben</v>
      </c>
      <c r="M24" s="53" t="str">
        <f>'B) Berichte'!F896</f>
        <v>Zeit in h eingeben</v>
      </c>
      <c r="N24" s="53" t="str">
        <f>'B) Berichte'!F899</f>
        <v>Anzahl eingeben</v>
      </c>
      <c r="O24" s="53" t="str">
        <f>'B) Berichte'!F900</f>
        <v>Anzahl eingeben</v>
      </c>
      <c r="P24" s="52">
        <f>'B) Berichte'!E901</f>
        <v>0</v>
      </c>
      <c r="Q24" s="53" t="str">
        <f>'B) Berichte'!F904</f>
        <v>---bitte auswählen---</v>
      </c>
      <c r="R24" s="53" t="str">
        <f>'B) Berichte'!F905</f>
        <v>---bitte auswählen---</v>
      </c>
      <c r="S24" t="str">
        <f>'B) Berichte'!F906</f>
        <v>---bitte auswählen---</v>
      </c>
      <c r="T24" s="52">
        <f>'B) Berichte'!E907</f>
        <v>0</v>
      </c>
      <c r="U24" t="str">
        <f>'B) Berichte'!D911</f>
        <v xml:space="preserve">
</v>
      </c>
      <c r="V24" t="str">
        <f>'B) Berichte'!D912</f>
        <v xml:space="preserve">
</v>
      </c>
      <c r="W24">
        <f>'B) Berichte'!D913</f>
        <v>0</v>
      </c>
      <c r="X24">
        <f>'B) Berichte'!D914</f>
        <v>0</v>
      </c>
      <c r="Y24">
        <f>'B) Berichte'!D915</f>
        <v>0</v>
      </c>
      <c r="Z24">
        <f>'B) Berichte'!D916</f>
        <v>0</v>
      </c>
      <c r="AA24">
        <f>'B) Berichte'!D917</f>
        <v>0</v>
      </c>
      <c r="AB24">
        <f>'B) Berichte'!D918</f>
        <v>0</v>
      </c>
      <c r="AC24">
        <f>'B) Berichte'!D919</f>
        <v>0</v>
      </c>
      <c r="AD24">
        <f>'B) Berichte'!D920</f>
        <v>0</v>
      </c>
      <c r="AE24" s="52" t="str">
        <f>'B) Berichte'!E911</f>
        <v>Vorschlag 1</v>
      </c>
      <c r="AF24" s="52" t="str">
        <f>'B) Berichte'!E912</f>
        <v>weitere Vorschäge</v>
      </c>
      <c r="AG24" s="52">
        <f>'B) Berichte'!E913</f>
        <v>0</v>
      </c>
      <c r="AH24" s="52">
        <f>'B) Berichte'!E914</f>
        <v>0</v>
      </c>
      <c r="AI24" s="52">
        <f>'B) Berichte'!E915</f>
        <v>0</v>
      </c>
      <c r="AJ24" s="52">
        <f>'B) Berichte'!E916</f>
        <v>0</v>
      </c>
      <c r="AK24" s="52">
        <f>'B) Berichte'!E917</f>
        <v>0</v>
      </c>
      <c r="AL24" s="52">
        <f>'B) Berichte'!E918</f>
        <v>0</v>
      </c>
      <c r="AM24" s="52">
        <f>'B) Berichte'!E919</f>
        <v>0</v>
      </c>
      <c r="AN24" s="52">
        <f>'B) Berichte'!E920</f>
        <v>0</v>
      </c>
      <c r="AO24" t="str">
        <f>'B) Berichte'!F911</f>
        <v>---bitte auswählen---</v>
      </c>
      <c r="AP24">
        <f>'B) Berichte'!F912</f>
        <v>0</v>
      </c>
      <c r="AQ24">
        <f>'B) Berichte'!F913</f>
        <v>0</v>
      </c>
      <c r="AR24">
        <f>'B) Berichte'!F914</f>
        <v>0</v>
      </c>
      <c r="AS24">
        <f>'B) Berichte'!F915</f>
        <v>0</v>
      </c>
      <c r="AT24">
        <f>'B) Berichte'!F916</f>
        <v>0</v>
      </c>
      <c r="AU24">
        <f>'B) Berichte'!F917</f>
        <v>0</v>
      </c>
      <c r="AV24">
        <f>'B) Berichte'!F918</f>
        <v>0</v>
      </c>
      <c r="AW24">
        <f>'B) Berichte'!F919</f>
        <v>0</v>
      </c>
      <c r="AX24">
        <f>'B) Berichte'!F920</f>
        <v>0</v>
      </c>
      <c r="AY24" t="str">
        <f>Übersicht!E34</f>
        <v>vierteljährlich</v>
      </c>
      <c r="AZ24">
        <f>Übersicht!F34</f>
        <v>4</v>
      </c>
      <c r="BA24" t="str">
        <f>Übersicht!G34</f>
        <v>§ 54 (12) + § 6 MVÜ-VO</v>
      </c>
      <c r="BB24" t="str">
        <f>Übersicht!H34</f>
        <v>BMF</v>
      </c>
      <c r="BC24">
        <f>Übersicht!I34</f>
        <v>0</v>
      </c>
      <c r="BD24">
        <f>Übersicht!J34</f>
        <v>0</v>
      </c>
      <c r="BE24" t="str">
        <f>Übersicht!K34</f>
        <v>BA</v>
      </c>
      <c r="BF24" t="str">
        <f>Übersicht!L34</f>
        <v>2. Etappe</v>
      </c>
      <c r="BG24">
        <f>Übersicht!M34</f>
        <v>0</v>
      </c>
      <c r="BH24">
        <f>Übersicht!N34</f>
        <v>0</v>
      </c>
      <c r="BI24">
        <f>Übersicht!O34</f>
        <v>0</v>
      </c>
      <c r="BJ24">
        <f>Übersicht!P34</f>
        <v>0</v>
      </c>
      <c r="BK24">
        <f>Übersicht!Q34</f>
        <v>0</v>
      </c>
      <c r="BL24">
        <f>Übersicht!R34</f>
        <v>0</v>
      </c>
      <c r="BM24">
        <f>Übersicht!S34</f>
        <v>0</v>
      </c>
      <c r="BN24">
        <f>Übersicht!T34</f>
        <v>0</v>
      </c>
      <c r="BO24">
        <f>Übersicht!U34</f>
        <v>0</v>
      </c>
      <c r="BP24">
        <f>Übersicht!V34</f>
        <v>0</v>
      </c>
      <c r="BQ24">
        <f>Übersicht!W34</f>
        <v>0</v>
      </c>
      <c r="BR24">
        <f>Übersicht!X34</f>
        <v>0</v>
      </c>
      <c r="BS24" t="str">
        <f>Übersicht!Y34</f>
        <v>Recherche und inhaltliche Analyse von Informationen und Daten</v>
      </c>
      <c r="BT24" t="str">
        <f>Übersicht!Z34</f>
        <v>Analyse- und Rechercheaufwand</v>
      </c>
      <c r="BU24" t="str">
        <f>Übersicht!AA34</f>
        <v>S_II</v>
      </c>
      <c r="BV24" t="str">
        <f>Übersicht!AB34</f>
        <v>Verfassen des Berichts; Ausfüllen und Eingabe der Daten in technische Systeme (ohne Analyse)</v>
      </c>
      <c r="BW24" t="str">
        <f>Übersicht!AC34</f>
        <v>Bürokratieaufwand</v>
      </c>
      <c r="BX24" t="str">
        <f>Übersicht!AD34</f>
        <v>S_II</v>
      </c>
      <c r="BY24" t="str">
        <f>Übersicht!AE34</f>
        <v>Abstimmung und/oder Qualitätssicherung intern</v>
      </c>
      <c r="BZ24" t="str">
        <f>Übersicht!AF34</f>
        <v>Bürokratieaufwand</v>
      </c>
      <c r="CA24" t="str">
        <f>Übersicht!AG34</f>
        <v>S_II</v>
      </c>
      <c r="CB24" t="str">
        <f>Übersicht!AH34</f>
        <v>Abstimmung und/oder Qualitätssicherung mit externer Stelle (zB BMF/BKA); Übermittlung</v>
      </c>
      <c r="CC24" t="str">
        <f>Übersicht!AI34</f>
        <v>Bürokratieaufwand</v>
      </c>
      <c r="CD24" t="str">
        <f>Übersicht!AJ34</f>
        <v>S_II</v>
      </c>
      <c r="CE24" t="str">
        <f>Übersicht!AK34</f>
        <v>ZUSÄTZLICH: Analyse- und Rechercheaufwand der HHLOs</v>
      </c>
      <c r="CF24" t="str">
        <f>Übersicht!AL34</f>
        <v>Analyse- und Rechercheaufwand</v>
      </c>
      <c r="CG24" t="str">
        <f>Übersicht!AM34</f>
        <v>S_II</v>
      </c>
      <c r="CH24" t="str">
        <f>Übersicht!AN34</f>
        <v>ZUSÄTZLICH: Bürokratieaufwand (Übermittlung, Abstimmung etc.) der HHLOs</v>
      </c>
      <c r="CI24" t="str">
        <f>Übersicht!AO34</f>
        <v>Bürokratieaufwand</v>
      </c>
      <c r="CJ24" t="str">
        <f>Übersicht!AP34</f>
        <v>S_II</v>
      </c>
      <c r="CK24">
        <f>Übersicht!AQ34</f>
        <v>0</v>
      </c>
      <c r="CL24">
        <f>Übersicht!AR34</f>
        <v>0</v>
      </c>
      <c r="CM24">
        <f>Übersicht!AS34</f>
        <v>0</v>
      </c>
      <c r="CN24">
        <f>Übersicht!AT34</f>
        <v>0</v>
      </c>
      <c r="CO24">
        <f>Übersicht!AU34</f>
        <v>0</v>
      </c>
      <c r="CP24">
        <f>Übersicht!AV34</f>
        <v>0</v>
      </c>
      <c r="CQ24">
        <f>Übersicht!AW34</f>
        <v>0</v>
      </c>
      <c r="CR24">
        <f>Übersicht!AX34</f>
        <v>0</v>
      </c>
      <c r="CS24">
        <f>Übersicht!AY34</f>
        <v>0</v>
      </c>
      <c r="CT24">
        <f>Übersicht!AZ34</f>
        <v>0</v>
      </c>
      <c r="CU24">
        <f>Übersicht!BA34</f>
        <v>0</v>
      </c>
      <c r="CV24">
        <f>Übersicht!BB34</f>
        <v>0</v>
      </c>
      <c r="CW24">
        <f>Übersicht!BC34</f>
        <v>0</v>
      </c>
      <c r="CX24">
        <f>Übersicht!BD34</f>
        <v>0</v>
      </c>
      <c r="CY24">
        <f>Übersicht!BE34</f>
        <v>0</v>
      </c>
      <c r="CZ24">
        <f>Übersicht!BF34</f>
        <v>0</v>
      </c>
      <c r="DA24">
        <f>Übersicht!BG34</f>
        <v>0</v>
      </c>
      <c r="DB24" t="str">
        <f>Übersicht!BH34</f>
        <v>S_II</v>
      </c>
      <c r="DC24" t="str">
        <f>Übersicht!BI34</f>
        <v>S_II</v>
      </c>
      <c r="DD24" t="str">
        <f>Übersicht!BJ34</f>
        <v>nicht anzeigen</v>
      </c>
      <c r="DE24" t="str">
        <f>Übersicht!BK34</f>
        <v>nicht anzeigen</v>
      </c>
      <c r="DF24" t="str">
        <f>Übersicht!BL34</f>
        <v>ja (S_II)</v>
      </c>
      <c r="DG24">
        <f>Übersicht!BM34</f>
        <v>0</v>
      </c>
      <c r="DH24" t="str">
        <f>Übersicht!BN34</f>
        <v>5-Vollzug</v>
      </c>
      <c r="DI24">
        <f>Übersicht!$D$5</f>
        <v>0</v>
      </c>
      <c r="DJ24">
        <f>Übersicht!E$5</f>
        <v>0</v>
      </c>
      <c r="DK24">
        <f>Übersicht!F$5</f>
        <v>0</v>
      </c>
      <c r="DL24">
        <f>Übersicht!BQ34</f>
        <v>0</v>
      </c>
    </row>
    <row r="25" spans="1:116" x14ac:dyDescent="0.25">
      <c r="A25" s="53" t="str">
        <f>Übersicht!$B$5</f>
        <v>---bitte auswählen---</v>
      </c>
      <c r="B25" s="53">
        <f>Übersicht!C35</f>
        <v>4</v>
      </c>
      <c r="C25" s="53" t="str">
        <f>Übersicht!D35</f>
        <v>Verhängung von Sanktionen</v>
      </c>
      <c r="D25" s="53" t="str">
        <f>'B) Berichte'!F927</f>
        <v>Zeit in h eingeben</v>
      </c>
      <c r="E25" s="53" t="str">
        <f>'B) Berichte'!F928</f>
        <v>Zeit in h eingeben</v>
      </c>
      <c r="F25" s="53" t="str">
        <f>'B) Berichte'!F929</f>
        <v>Zeit in h eingeben</v>
      </c>
      <c r="G25" s="53" t="str">
        <f>'B) Berichte'!F930</f>
        <v>Zeit in h eingeben</v>
      </c>
      <c r="H25" s="53" t="str">
        <f>'B) Berichte'!F931</f>
        <v>Zeit in h eingeben</v>
      </c>
      <c r="I25" s="53" t="str">
        <f>'B) Berichte'!F932</f>
        <v>Zeit in h eingeben</v>
      </c>
      <c r="J25" s="53" t="str">
        <f>'B) Berichte'!F933</f>
        <v>Zeit in h eingeben</v>
      </c>
      <c r="K25" s="53" t="str">
        <f>'B) Berichte'!F934</f>
        <v>Zeit in h eingeben</v>
      </c>
      <c r="L25" s="53" t="str">
        <f>'B) Berichte'!F935</f>
        <v>Zeit in h eingeben</v>
      </c>
      <c r="M25" s="53" t="str">
        <f>'B) Berichte'!F936</f>
        <v>Zeit in h eingeben</v>
      </c>
      <c r="N25" s="53" t="str">
        <f>'B) Berichte'!F939</f>
        <v>Anzahl eingeben</v>
      </c>
      <c r="O25" s="53" t="str">
        <f>'B) Berichte'!F940</f>
        <v>Anzahl eingeben</v>
      </c>
      <c r="P25" s="52">
        <f>'B) Berichte'!E941</f>
        <v>0</v>
      </c>
      <c r="Q25" s="53" t="str">
        <f>'B) Berichte'!F944</f>
        <v>---bitte auswählen---</v>
      </c>
      <c r="R25" s="53" t="str">
        <f>'B) Berichte'!F945</f>
        <v>---bitte auswählen---</v>
      </c>
      <c r="S25" t="str">
        <f>'B) Berichte'!F946</f>
        <v>---bitte auswählen---</v>
      </c>
      <c r="T25" s="52">
        <f>'B) Berichte'!E947</f>
        <v>0</v>
      </c>
      <c r="U25" t="str">
        <f>'B) Berichte'!D951</f>
        <v xml:space="preserve">
</v>
      </c>
      <c r="V25" t="str">
        <f>'B) Berichte'!D952</f>
        <v xml:space="preserve">
</v>
      </c>
      <c r="W25">
        <f>'B) Berichte'!D953</f>
        <v>0</v>
      </c>
      <c r="X25">
        <f>'B) Berichte'!D954</f>
        <v>0</v>
      </c>
      <c r="Y25">
        <f>'B) Berichte'!D955</f>
        <v>0</v>
      </c>
      <c r="Z25">
        <f>'B) Berichte'!D956</f>
        <v>0</v>
      </c>
      <c r="AA25">
        <f>'B) Berichte'!D957</f>
        <v>0</v>
      </c>
      <c r="AB25">
        <f>'B) Berichte'!D958</f>
        <v>0</v>
      </c>
      <c r="AC25">
        <f>'B) Berichte'!D959</f>
        <v>0</v>
      </c>
      <c r="AD25">
        <f>'B) Berichte'!D960</f>
        <v>0</v>
      </c>
      <c r="AE25" s="52" t="str">
        <f>'B) Berichte'!E951</f>
        <v>Vorschlag 1</v>
      </c>
      <c r="AF25" s="52" t="str">
        <f>'B) Berichte'!E952</f>
        <v>weitere Vorschäge</v>
      </c>
      <c r="AG25" s="52">
        <f>'B) Berichte'!E953</f>
        <v>0</v>
      </c>
      <c r="AH25" s="52">
        <f>'B) Berichte'!E954</f>
        <v>0</v>
      </c>
      <c r="AI25" s="52">
        <f>'B) Berichte'!E955</f>
        <v>0</v>
      </c>
      <c r="AJ25" s="52">
        <f>'B) Berichte'!E956</f>
        <v>0</v>
      </c>
      <c r="AK25" s="52">
        <f>'B) Berichte'!E957</f>
        <v>0</v>
      </c>
      <c r="AL25" s="52">
        <f>'B) Berichte'!E958</f>
        <v>0</v>
      </c>
      <c r="AM25" s="52">
        <f>'B) Berichte'!E959</f>
        <v>0</v>
      </c>
      <c r="AN25" s="52">
        <f>'B) Berichte'!E960</f>
        <v>0</v>
      </c>
      <c r="AO25" t="str">
        <f>'B) Berichte'!F951</f>
        <v>---bitte auswählen---</v>
      </c>
      <c r="AP25">
        <f>'B) Berichte'!F952</f>
        <v>0</v>
      </c>
      <c r="AQ25">
        <f>'B) Berichte'!F953</f>
        <v>0</v>
      </c>
      <c r="AR25">
        <f>'B) Berichte'!F954</f>
        <v>0</v>
      </c>
      <c r="AS25">
        <f>'B) Berichte'!F955</f>
        <v>0</v>
      </c>
      <c r="AT25">
        <f>'B) Berichte'!F956</f>
        <v>0</v>
      </c>
      <c r="AU25">
        <f>'B) Berichte'!F957</f>
        <v>0</v>
      </c>
      <c r="AV25">
        <f>'B) Berichte'!F958</f>
        <v>0</v>
      </c>
      <c r="AW25">
        <f>'B) Berichte'!F959</f>
        <v>0</v>
      </c>
      <c r="AX25">
        <f>'B) Berichte'!F960</f>
        <v>0</v>
      </c>
      <c r="AY25" t="str">
        <f>Übersicht!E35</f>
        <v>unverzüglich</v>
      </c>
      <c r="AZ25">
        <f>Übersicht!F35</f>
        <v>0</v>
      </c>
      <c r="BA25" t="str">
        <f>Übersicht!G35</f>
        <v>§ 86 (7)</v>
      </c>
      <c r="BB25" t="str">
        <f>Übersicht!H35</f>
        <v>BMF</v>
      </c>
      <c r="BC25">
        <f>Übersicht!I35</f>
        <v>0</v>
      </c>
      <c r="BD25">
        <f>Übersicht!J35</f>
        <v>0</v>
      </c>
      <c r="BE25" t="str">
        <f>Übersicht!K35</f>
        <v>BA</v>
      </c>
      <c r="BF25" t="str">
        <f>Übersicht!L35</f>
        <v>2. Etappe</v>
      </c>
      <c r="BG25">
        <f>Übersicht!M35</f>
        <v>0</v>
      </c>
      <c r="BH25">
        <f>Übersicht!N35</f>
        <v>0</v>
      </c>
      <c r="BI25">
        <f>Übersicht!O35</f>
        <v>0</v>
      </c>
      <c r="BJ25">
        <f>Übersicht!P35</f>
        <v>0</v>
      </c>
      <c r="BK25">
        <f>Übersicht!Q35</f>
        <v>0</v>
      </c>
      <c r="BL25">
        <f>Übersicht!R35</f>
        <v>0</v>
      </c>
      <c r="BM25">
        <f>Übersicht!S35</f>
        <v>0</v>
      </c>
      <c r="BN25">
        <f>Übersicht!T35</f>
        <v>0</v>
      </c>
      <c r="BO25">
        <f>Übersicht!U35</f>
        <v>0</v>
      </c>
      <c r="BP25">
        <f>Übersicht!V35</f>
        <v>0</v>
      </c>
      <c r="BQ25">
        <f>Übersicht!W35</f>
        <v>0</v>
      </c>
      <c r="BR25">
        <f>Übersicht!X35</f>
        <v>0</v>
      </c>
      <c r="BS25" t="str">
        <f>Übersicht!Y35</f>
        <v>Recherche und inhaltliche Analyse von Informationen und Daten</v>
      </c>
      <c r="BT25" t="str">
        <f>Übersicht!Z35</f>
        <v>Analyse- und Rechercheaufwand</v>
      </c>
      <c r="BU25" t="str">
        <f>Übersicht!AA35</f>
        <v>nicht anzeigen</v>
      </c>
      <c r="BV25" t="str">
        <f>Übersicht!AB35</f>
        <v>Verfassen des Berichts; Ausfüllen und Eingabe der Daten in technische Systeme (ohne Analyse)</v>
      </c>
      <c r="BW25" t="str">
        <f>Übersicht!AC35</f>
        <v>Bürokratieaufwand</v>
      </c>
      <c r="BX25" t="str">
        <f>Übersicht!AD35</f>
        <v>nicht anzeigen</v>
      </c>
      <c r="BY25" t="str">
        <f>Übersicht!AE35</f>
        <v>Abstimmung und/oder Qualitätssicherung intern</v>
      </c>
      <c r="BZ25" t="str">
        <f>Übersicht!AF35</f>
        <v>Bürokratieaufwand</v>
      </c>
      <c r="CA25" t="str">
        <f>Übersicht!AG35</f>
        <v>nicht anzeigen</v>
      </c>
      <c r="CB25" t="str">
        <f>Übersicht!AH35</f>
        <v>Abstimmung und/oder Qualitätssicherung mit externer Stelle (zB BMF/BKA); Übermittlung</v>
      </c>
      <c r="CC25" t="str">
        <f>Übersicht!AI35</f>
        <v>Bürokratieaufwand</v>
      </c>
      <c r="CD25" t="str">
        <f>Übersicht!AJ35</f>
        <v>nicht anzeigen</v>
      </c>
      <c r="CE25">
        <f>Übersicht!AK35</f>
        <v>0</v>
      </c>
      <c r="CF25">
        <f>Übersicht!AL35</f>
        <v>0</v>
      </c>
      <c r="CG25">
        <f>Übersicht!AM35</f>
        <v>0</v>
      </c>
      <c r="CH25">
        <f>Übersicht!AN35</f>
        <v>0</v>
      </c>
      <c r="CI25">
        <f>Übersicht!AO35</f>
        <v>0</v>
      </c>
      <c r="CJ25">
        <f>Übersicht!AP35</f>
        <v>0</v>
      </c>
      <c r="CK25">
        <f>Übersicht!AQ35</f>
        <v>0</v>
      </c>
      <c r="CL25">
        <f>Übersicht!AR35</f>
        <v>0</v>
      </c>
      <c r="CM25">
        <f>Übersicht!AS35</f>
        <v>0</v>
      </c>
      <c r="CN25">
        <f>Übersicht!AT35</f>
        <v>0</v>
      </c>
      <c r="CO25">
        <f>Übersicht!AU35</f>
        <v>0</v>
      </c>
      <c r="CP25">
        <f>Übersicht!AV35</f>
        <v>0</v>
      </c>
      <c r="CQ25">
        <f>Übersicht!AW35</f>
        <v>0</v>
      </c>
      <c r="CR25">
        <f>Übersicht!AX35</f>
        <v>0</v>
      </c>
      <c r="CS25">
        <f>Übersicht!AY35</f>
        <v>0</v>
      </c>
      <c r="CT25">
        <f>Übersicht!AZ35</f>
        <v>0</v>
      </c>
      <c r="CU25">
        <f>Übersicht!BA35</f>
        <v>0</v>
      </c>
      <c r="CV25">
        <f>Übersicht!BB35</f>
        <v>0</v>
      </c>
      <c r="CW25">
        <f>Übersicht!BC35</f>
        <v>0</v>
      </c>
      <c r="CX25">
        <f>Übersicht!BD35</f>
        <v>0</v>
      </c>
      <c r="CY25">
        <f>Übersicht!BE35</f>
        <v>0</v>
      </c>
      <c r="CZ25">
        <f>Übersicht!BF35</f>
        <v>0</v>
      </c>
      <c r="DA25">
        <f>Übersicht!BG35</f>
        <v>0</v>
      </c>
      <c r="DB25" t="str">
        <f>Übersicht!BH35</f>
        <v>nicht anzeigen</v>
      </c>
      <c r="DC25" t="str">
        <f>Übersicht!BI35</f>
        <v>nicht anzeigen</v>
      </c>
      <c r="DD25" t="str">
        <f>Übersicht!BJ35</f>
        <v>nicht anzeigen</v>
      </c>
      <c r="DE25" t="str">
        <f>Übersicht!BK35</f>
        <v>nicht anzeigen</v>
      </c>
      <c r="DF25" t="str">
        <f>Übersicht!BL35</f>
        <v>nicht anzeigen</v>
      </c>
      <c r="DG25">
        <f>Übersicht!BM35</f>
        <v>0</v>
      </c>
      <c r="DH25" t="str">
        <f>Übersicht!BN35</f>
        <v>5-Vollzug</v>
      </c>
      <c r="DI25">
        <f>Übersicht!$D$5</f>
        <v>0</v>
      </c>
      <c r="DJ25">
        <f>Übersicht!E$5</f>
        <v>0</v>
      </c>
      <c r="DK25">
        <f>Übersicht!F$5</f>
        <v>0</v>
      </c>
      <c r="DL25">
        <f>Übersicht!BQ35</f>
        <v>0</v>
      </c>
    </row>
    <row r="26" spans="1:116" x14ac:dyDescent="0.25">
      <c r="A26" s="53" t="str">
        <f>Übersicht!$B$5</f>
        <v>---bitte auswählen---</v>
      </c>
      <c r="B26" s="53">
        <f>Übersicht!C36</f>
        <v>26</v>
      </c>
      <c r="C26" s="53" t="str">
        <f>Übersicht!D36</f>
        <v>DB-Rücklagen, Neubewertungsrücklagen</v>
      </c>
      <c r="D26" s="53" t="str">
        <f>'B) Berichte'!F967</f>
        <v>Zeit in h eingeben</v>
      </c>
      <c r="E26" s="53" t="str">
        <f>'B) Berichte'!F968</f>
        <v>Zeit in h eingeben</v>
      </c>
      <c r="F26" s="53" t="str">
        <f>'B) Berichte'!F969</f>
        <v>Zeit in h eingeben</v>
      </c>
      <c r="G26" s="53" t="str">
        <f>'B) Berichte'!F970</f>
        <v>Zeit in h eingeben</v>
      </c>
      <c r="H26" s="53" t="str">
        <f>'B) Berichte'!F971</f>
        <v>Zeit in h eingeben</v>
      </c>
      <c r="I26" s="53" t="str">
        <f>'B) Berichte'!F972</f>
        <v>Zeit in h eingeben</v>
      </c>
      <c r="J26" s="53" t="str">
        <f>'B) Berichte'!F973</f>
        <v>Zeit in h eingeben</v>
      </c>
      <c r="K26" s="53" t="str">
        <f>'B) Berichte'!F974</f>
        <v>Zeit in h eingeben</v>
      </c>
      <c r="L26" s="53" t="str">
        <f>'B) Berichte'!F975</f>
        <v>Zeit in h eingeben</v>
      </c>
      <c r="M26" s="53" t="str">
        <f>'B) Berichte'!F976</f>
        <v>Zeit in h eingeben</v>
      </c>
      <c r="N26" s="53" t="str">
        <f>'B) Berichte'!F979</f>
        <v>Anzahl eingeben</v>
      </c>
      <c r="O26" s="53" t="str">
        <f>'B) Berichte'!F980</f>
        <v>Anzahl eingeben</v>
      </c>
      <c r="P26" s="52">
        <f>'B) Berichte'!E981</f>
        <v>0</v>
      </c>
      <c r="Q26" s="53" t="str">
        <f>'B) Berichte'!F984</f>
        <v>---bitte auswählen---</v>
      </c>
      <c r="R26" s="53" t="str">
        <f>'B) Berichte'!F985</f>
        <v>---bitte auswählen---</v>
      </c>
      <c r="S26" t="str">
        <f>'B) Berichte'!F986</f>
        <v>---bitte auswählen---</v>
      </c>
      <c r="T26" s="52">
        <f>'B) Berichte'!E987</f>
        <v>0</v>
      </c>
      <c r="U26" t="str">
        <f>'B) Berichte'!D991</f>
        <v xml:space="preserve">
</v>
      </c>
      <c r="V26" t="str">
        <f>'B) Berichte'!D992</f>
        <v xml:space="preserve">
</v>
      </c>
      <c r="W26">
        <f>'B) Berichte'!D993</f>
        <v>0</v>
      </c>
      <c r="X26">
        <f>'B) Berichte'!D994</f>
        <v>0</v>
      </c>
      <c r="Y26">
        <f>'B) Berichte'!D995</f>
        <v>0</v>
      </c>
      <c r="Z26">
        <f>'B) Berichte'!D996</f>
        <v>0</v>
      </c>
      <c r="AA26">
        <f>'B) Berichte'!D997</f>
        <v>0</v>
      </c>
      <c r="AB26">
        <f>'B) Berichte'!D998</f>
        <v>0</v>
      </c>
      <c r="AC26">
        <f>'B) Berichte'!D999</f>
        <v>0</v>
      </c>
      <c r="AD26">
        <f>'B) Berichte'!D1000</f>
        <v>0</v>
      </c>
      <c r="AE26" s="52" t="str">
        <f>'B) Berichte'!E991</f>
        <v>Vorschlag 1</v>
      </c>
      <c r="AF26" s="52" t="str">
        <f>'B) Berichte'!E992</f>
        <v>weitere Vorschäge</v>
      </c>
      <c r="AG26" s="52">
        <f>'B) Berichte'!E993</f>
        <v>0</v>
      </c>
      <c r="AH26" s="52">
        <f>'B) Berichte'!E994</f>
        <v>0</v>
      </c>
      <c r="AI26" s="52">
        <f>'B) Berichte'!E995</f>
        <v>0</v>
      </c>
      <c r="AJ26" s="52">
        <f>'B) Berichte'!E996</f>
        <v>0</v>
      </c>
      <c r="AK26" s="52">
        <f>'B) Berichte'!E997</f>
        <v>0</v>
      </c>
      <c r="AL26" s="52">
        <f>'B) Berichte'!E998</f>
        <v>0</v>
      </c>
      <c r="AM26" s="52">
        <f>'B) Berichte'!E999</f>
        <v>0</v>
      </c>
      <c r="AN26" s="52">
        <f>'B) Berichte'!E1000</f>
        <v>0</v>
      </c>
      <c r="AO26" t="str">
        <f>'B) Berichte'!F991</f>
        <v>---bitte auswählen---</v>
      </c>
      <c r="AP26">
        <f>'B) Berichte'!F992</f>
        <v>0</v>
      </c>
      <c r="AQ26">
        <f>'B) Berichte'!F993</f>
        <v>0</v>
      </c>
      <c r="AR26">
        <f>'B) Berichte'!F994</f>
        <v>0</v>
      </c>
      <c r="AS26">
        <f>'B) Berichte'!F995</f>
        <v>0</v>
      </c>
      <c r="AT26">
        <f>'B) Berichte'!F996</f>
        <v>0</v>
      </c>
      <c r="AU26">
        <f>'B) Berichte'!F997</f>
        <v>0</v>
      </c>
      <c r="AV26">
        <f>'B) Berichte'!F998</f>
        <v>0</v>
      </c>
      <c r="AW26">
        <f>'B) Berichte'!F999</f>
        <v>0</v>
      </c>
      <c r="AX26">
        <f>'B) Berichte'!F1000</f>
        <v>0</v>
      </c>
      <c r="AY26" t="str">
        <f>Übersicht!E36</f>
        <v>31.3.</v>
      </c>
      <c r="AZ26">
        <f>Übersicht!F36</f>
        <v>1</v>
      </c>
      <c r="BA26" t="str">
        <f>Übersicht!G36</f>
        <v>§ 47 (2) Z 2</v>
      </c>
      <c r="BB26" t="str">
        <f>Übersicht!H36</f>
        <v>BMF</v>
      </c>
      <c r="BC26">
        <f>Übersicht!I36</f>
        <v>0</v>
      </c>
      <c r="BD26">
        <f>Übersicht!J36</f>
        <v>0</v>
      </c>
      <c r="BE26" t="str">
        <f>Übersicht!K36</f>
        <v>NR</v>
      </c>
      <c r="BF26" t="str">
        <f>Übersicht!L36</f>
        <v>2. Etappe</v>
      </c>
      <c r="BG26">
        <f>Übersicht!M36</f>
        <v>0</v>
      </c>
      <c r="BH26">
        <f>Übersicht!N36</f>
        <v>0</v>
      </c>
      <c r="BI26">
        <f>Übersicht!O36</f>
        <v>0</v>
      </c>
      <c r="BJ26">
        <f>Übersicht!P36</f>
        <v>0</v>
      </c>
      <c r="BK26">
        <f>Übersicht!Q36</f>
        <v>0</v>
      </c>
      <c r="BL26">
        <f>Übersicht!R36</f>
        <v>0</v>
      </c>
      <c r="BM26">
        <f>Übersicht!S36</f>
        <v>0</v>
      </c>
      <c r="BN26">
        <f>Übersicht!T36</f>
        <v>0</v>
      </c>
      <c r="BO26">
        <f>Übersicht!U36</f>
        <v>0</v>
      </c>
      <c r="BP26">
        <f>Übersicht!V36</f>
        <v>0</v>
      </c>
      <c r="BQ26">
        <f>Übersicht!W36</f>
        <v>0</v>
      </c>
      <c r="BR26">
        <f>Übersicht!X36</f>
        <v>0</v>
      </c>
      <c r="BS26" t="str">
        <f>Übersicht!Y36</f>
        <v>Recherche und inhaltliche Analyse von Informationen und Daten</v>
      </c>
      <c r="BT26" t="str">
        <f>Übersicht!Z36</f>
        <v>Analyse- und Rechercheaufwand</v>
      </c>
      <c r="BU26" t="str">
        <f>Übersicht!AA36</f>
        <v>S_II</v>
      </c>
      <c r="BV26" t="str">
        <f>Übersicht!AB36</f>
        <v>Verfassen des Berichts; Ausfüllen und Eingabe der Daten in technische Systeme (ohne Analyse)</v>
      </c>
      <c r="BW26" t="str">
        <f>Übersicht!AC36</f>
        <v>Bürokratieaufwand</v>
      </c>
      <c r="BX26" t="str">
        <f>Übersicht!AD36</f>
        <v>S_II</v>
      </c>
      <c r="BY26" t="str">
        <f>Übersicht!AE36</f>
        <v>Abstimmung und/oder Qualitätssicherung intern</v>
      </c>
      <c r="BZ26" t="str">
        <f>Übersicht!AF36</f>
        <v>Bürokratieaufwand</v>
      </c>
      <c r="CA26" t="str">
        <f>Übersicht!AG36</f>
        <v>S_II</v>
      </c>
      <c r="CB26" t="str">
        <f>Übersicht!AH36</f>
        <v>Abstimmung und/oder Qualitätssicherung mit externer Stelle (zB BMF/BKA); Übermittlung</v>
      </c>
      <c r="CC26" t="str">
        <f>Übersicht!AI36</f>
        <v>Bürokratieaufwand</v>
      </c>
      <c r="CD26" t="str">
        <f>Übersicht!AJ36</f>
        <v>S_II</v>
      </c>
      <c r="CE26" t="str">
        <f>Übersicht!AK36</f>
        <v>ZUSÄTZLICH: Analyse- und Rechercheaufwand der HHLOs</v>
      </c>
      <c r="CF26" t="str">
        <f>Übersicht!AL36</f>
        <v>Analyse- und Rechercheaufwand</v>
      </c>
      <c r="CG26" t="str">
        <f>Übersicht!AM36</f>
        <v>S_II</v>
      </c>
      <c r="CH26" t="str">
        <f>Übersicht!AN36</f>
        <v>ZUSÄTZLICH: Bürokratieaufwand (Übermittlung, Abstimmung etc.) der HHLOs</v>
      </c>
      <c r="CI26" t="str">
        <f>Übersicht!AO36</f>
        <v>Bürokratieaufwand</v>
      </c>
      <c r="CJ26" t="str">
        <f>Übersicht!AP36</f>
        <v>S_II</v>
      </c>
      <c r="CK26">
        <f>Übersicht!AQ36</f>
        <v>0</v>
      </c>
      <c r="CL26">
        <f>Übersicht!AR36</f>
        <v>0</v>
      </c>
      <c r="CM26">
        <f>Übersicht!AS36</f>
        <v>0</v>
      </c>
      <c r="CN26">
        <f>Übersicht!AT36</f>
        <v>0</v>
      </c>
      <c r="CO26">
        <f>Übersicht!AU36</f>
        <v>0</v>
      </c>
      <c r="CP26">
        <f>Übersicht!AV36</f>
        <v>0</v>
      </c>
      <c r="CQ26">
        <f>Übersicht!AW36</f>
        <v>0</v>
      </c>
      <c r="CR26">
        <f>Übersicht!AX36</f>
        <v>0</v>
      </c>
      <c r="CS26">
        <f>Übersicht!AY36</f>
        <v>0</v>
      </c>
      <c r="CT26">
        <f>Übersicht!AZ36</f>
        <v>0</v>
      </c>
      <c r="CU26">
        <f>Übersicht!BA36</f>
        <v>0</v>
      </c>
      <c r="CV26">
        <f>Übersicht!BB36</f>
        <v>0</v>
      </c>
      <c r="CW26">
        <f>Übersicht!BC36</f>
        <v>0</v>
      </c>
      <c r="CX26">
        <f>Übersicht!BD36</f>
        <v>0</v>
      </c>
      <c r="CY26">
        <f>Übersicht!BE36</f>
        <v>0</v>
      </c>
      <c r="CZ26">
        <f>Übersicht!BF36</f>
        <v>0</v>
      </c>
      <c r="DA26">
        <f>Übersicht!BG36</f>
        <v>0</v>
      </c>
      <c r="DB26" t="str">
        <f>Übersicht!BH36</f>
        <v>S_II</v>
      </c>
      <c r="DC26" t="str">
        <f>Übersicht!BI36</f>
        <v>S_II</v>
      </c>
      <c r="DD26" t="str">
        <f>Übersicht!BJ36</f>
        <v>nicht anzeigen</v>
      </c>
      <c r="DE26" t="str">
        <f>Übersicht!BK36</f>
        <v>nicht anzeigen</v>
      </c>
      <c r="DF26" t="str">
        <f>Übersicht!BL36</f>
        <v>ja (S_II)</v>
      </c>
      <c r="DG26">
        <f>Übersicht!BM36</f>
        <v>0</v>
      </c>
      <c r="DH26" t="str">
        <f>Übersicht!BN36</f>
        <v>5-Vollzug</v>
      </c>
      <c r="DI26">
        <f>Übersicht!$D$5</f>
        <v>0</v>
      </c>
      <c r="DJ26">
        <f>Übersicht!E$5</f>
        <v>0</v>
      </c>
      <c r="DK26">
        <f>Übersicht!F$5</f>
        <v>0</v>
      </c>
      <c r="DL26">
        <f>Übersicht!BQ36</f>
        <v>0</v>
      </c>
    </row>
    <row r="27" spans="1:116" x14ac:dyDescent="0.25">
      <c r="A27" s="53" t="str">
        <f>Übersicht!$B$5</f>
        <v>---bitte auswählen---</v>
      </c>
      <c r="B27" s="53">
        <f>Übersicht!C37</f>
        <v>27</v>
      </c>
      <c r="C27" s="53" t="str">
        <f>Übersicht!D37</f>
        <v>Gebarungsvollzug</v>
      </c>
      <c r="D27" s="53" t="str">
        <f>'B) Berichte'!F1007</f>
        <v>Zeit in h eingeben</v>
      </c>
      <c r="E27" s="53" t="str">
        <f>'B) Berichte'!F1008</f>
        <v>Zeit in h eingeben</v>
      </c>
      <c r="F27" s="53" t="str">
        <f>'B) Berichte'!F1009</f>
        <v>Zeit in h eingeben</v>
      </c>
      <c r="G27" s="53" t="str">
        <f>'B) Berichte'!F1010</f>
        <v>Zeit in h eingeben</v>
      </c>
      <c r="H27" s="53" t="str">
        <f>'B) Berichte'!F1011</f>
        <v>Zeit in h eingeben</v>
      </c>
      <c r="I27" s="53" t="str">
        <f>'B) Berichte'!F1012</f>
        <v>Zeit in h eingeben</v>
      </c>
      <c r="J27" s="53" t="str">
        <f>'B) Berichte'!F1013</f>
        <v>Zeit in h eingeben</v>
      </c>
      <c r="K27" s="53" t="str">
        <f>'B) Berichte'!F1014</f>
        <v>Zeit in h eingeben</v>
      </c>
      <c r="L27" s="53" t="str">
        <f>'B) Berichte'!F1015</f>
        <v>Zeit in h eingeben</v>
      </c>
      <c r="M27" s="53" t="str">
        <f>'B) Berichte'!F1016</f>
        <v>Zeit in h eingeben</v>
      </c>
      <c r="N27" s="53" t="str">
        <f>'B) Berichte'!F1019</f>
        <v>Anzahl eingeben</v>
      </c>
      <c r="O27" s="53" t="str">
        <f>'B) Berichte'!F1020</f>
        <v>Anzahl eingeben</v>
      </c>
      <c r="P27" s="52">
        <f>'B) Berichte'!E1021</f>
        <v>0</v>
      </c>
      <c r="Q27" s="53" t="str">
        <f>'B) Berichte'!F1024</f>
        <v>---bitte auswählen---</v>
      </c>
      <c r="R27" s="53" t="str">
        <f>'B) Berichte'!F1025</f>
        <v>---bitte auswählen---</v>
      </c>
      <c r="S27" t="str">
        <f>'B) Berichte'!F1026</f>
        <v>---bitte auswählen---</v>
      </c>
      <c r="T27" s="52">
        <f>'B) Berichte'!E1027</f>
        <v>0</v>
      </c>
      <c r="U27" t="str">
        <f>'B) Berichte'!D1031</f>
        <v xml:space="preserve">
</v>
      </c>
      <c r="V27" t="str">
        <f>'B) Berichte'!D1032</f>
        <v xml:space="preserve">
</v>
      </c>
      <c r="W27">
        <f>'B) Berichte'!D1033</f>
        <v>0</v>
      </c>
      <c r="X27">
        <f>'B) Berichte'!D1034</f>
        <v>0</v>
      </c>
      <c r="Y27">
        <f>'B) Berichte'!D1035</f>
        <v>0</v>
      </c>
      <c r="Z27">
        <f>'B) Berichte'!D1036</f>
        <v>0</v>
      </c>
      <c r="AA27">
        <f>'B) Berichte'!D1037</f>
        <v>0</v>
      </c>
      <c r="AB27">
        <f>'B) Berichte'!D1038</f>
        <v>0</v>
      </c>
      <c r="AC27">
        <f>'B) Berichte'!D1039</f>
        <v>0</v>
      </c>
      <c r="AD27">
        <f>'B) Berichte'!D1040</f>
        <v>0</v>
      </c>
      <c r="AE27" s="52" t="str">
        <f>'B) Berichte'!E1031</f>
        <v>Vorschlag 1</v>
      </c>
      <c r="AF27" s="52" t="str">
        <f>'B) Berichte'!E1032</f>
        <v>weitere Vorschäge</v>
      </c>
      <c r="AG27" s="52">
        <f>'B) Berichte'!E1033</f>
        <v>0</v>
      </c>
      <c r="AH27" s="52">
        <f>'B) Berichte'!E1034</f>
        <v>0</v>
      </c>
      <c r="AI27" s="52">
        <f>'B) Berichte'!E1035</f>
        <v>0</v>
      </c>
      <c r="AJ27" s="52">
        <f>'B) Berichte'!E1036</f>
        <v>0</v>
      </c>
      <c r="AK27" s="52">
        <f>'B) Berichte'!E1037</f>
        <v>0</v>
      </c>
      <c r="AL27" s="52">
        <f>'B) Berichte'!E1038</f>
        <v>0</v>
      </c>
      <c r="AM27" s="52">
        <f>'B) Berichte'!E1039</f>
        <v>0</v>
      </c>
      <c r="AN27" s="52">
        <f>'B) Berichte'!E1040</f>
        <v>0</v>
      </c>
      <c r="AO27" t="str">
        <f>'B) Berichte'!F1031</f>
        <v>---bitte auswählen---</v>
      </c>
      <c r="AP27">
        <f>'B) Berichte'!F1032</f>
        <v>0</v>
      </c>
      <c r="AQ27">
        <f>'B) Berichte'!F1033</f>
        <v>0</v>
      </c>
      <c r="AR27">
        <f>'B) Berichte'!F1034</f>
        <v>0</v>
      </c>
      <c r="AS27">
        <f>'B) Berichte'!F1035</f>
        <v>0</v>
      </c>
      <c r="AT27">
        <f>'B) Berichte'!F1036</f>
        <v>0</v>
      </c>
      <c r="AU27">
        <f>'B) Berichte'!F1037</f>
        <v>0</v>
      </c>
      <c r="AV27">
        <f>'B) Berichte'!F1038</f>
        <v>0</v>
      </c>
      <c r="AW27">
        <f>'B) Berichte'!F1039</f>
        <v>0</v>
      </c>
      <c r="AX27">
        <f>'B) Berichte'!F1040</f>
        <v>0</v>
      </c>
      <c r="AY27" t="str">
        <f>Übersicht!E37</f>
        <v>30.5./30.10.</v>
      </c>
      <c r="AZ27">
        <f>Übersicht!F37</f>
        <v>2</v>
      </c>
      <c r="BA27" t="str">
        <f>Übersicht!G37</f>
        <v>§ 47 (1)</v>
      </c>
      <c r="BB27" t="str">
        <f>Übersicht!H37</f>
        <v>BMF</v>
      </c>
      <c r="BC27">
        <f>Übersicht!I37</f>
        <v>0</v>
      </c>
      <c r="BD27">
        <f>Übersicht!J37</f>
        <v>0</v>
      </c>
      <c r="BE27" t="str">
        <f>Übersicht!K37</f>
        <v>NR, BReg, hhlO</v>
      </c>
      <c r="BF27" t="str">
        <f>Übersicht!L37</f>
        <v>BHG 1986</v>
      </c>
      <c r="BG27">
        <f>Übersicht!M37</f>
        <v>0</v>
      </c>
      <c r="BH27">
        <f>Übersicht!N37</f>
        <v>0</v>
      </c>
      <c r="BI27">
        <f>Übersicht!O37</f>
        <v>0</v>
      </c>
      <c r="BJ27">
        <f>Übersicht!P37</f>
        <v>0</v>
      </c>
      <c r="BK27">
        <f>Übersicht!Q37</f>
        <v>0</v>
      </c>
      <c r="BL27">
        <f>Übersicht!R37</f>
        <v>0</v>
      </c>
      <c r="BM27">
        <f>Übersicht!S37</f>
        <v>0</v>
      </c>
      <c r="BN27">
        <f>Übersicht!T37</f>
        <v>0</v>
      </c>
      <c r="BO27">
        <f>Übersicht!U37</f>
        <v>0</v>
      </c>
      <c r="BP27">
        <f>Übersicht!V37</f>
        <v>0</v>
      </c>
      <c r="BQ27">
        <f>Übersicht!W37</f>
        <v>0</v>
      </c>
      <c r="BR27">
        <f>Übersicht!X37</f>
        <v>0</v>
      </c>
      <c r="BS27" t="str">
        <f>Übersicht!Y37</f>
        <v>Recherche und inhaltliche Analyse von Informationen und Daten</v>
      </c>
      <c r="BT27" t="str">
        <f>Übersicht!Z37</f>
        <v>Analyse- und Rechercheaufwand</v>
      </c>
      <c r="BU27" t="str">
        <f>Übersicht!AA37</f>
        <v>S_II</v>
      </c>
      <c r="BV27" t="str">
        <f>Übersicht!AB37</f>
        <v>Verfassen des Berichts; Ausfüllen und Eingabe der Daten in technische Systeme (ohne Analyse)</v>
      </c>
      <c r="BW27" t="str">
        <f>Übersicht!AC37</f>
        <v>Bürokratieaufwand</v>
      </c>
      <c r="BX27" t="str">
        <f>Übersicht!AD37</f>
        <v>S_II</v>
      </c>
      <c r="BY27" t="str">
        <f>Übersicht!AE37</f>
        <v>Abstimmung und/oder Qualitätssicherung intern</v>
      </c>
      <c r="BZ27" t="str">
        <f>Übersicht!AF37</f>
        <v>Bürokratieaufwand</v>
      </c>
      <c r="CA27" t="str">
        <f>Übersicht!AG37</f>
        <v>S_II</v>
      </c>
      <c r="CB27" t="str">
        <f>Übersicht!AH37</f>
        <v>Abstimmung und/oder Qualitätssicherung mit externer Stelle (zB BMF/BKA); Übermittlung</v>
      </c>
      <c r="CC27" t="str">
        <f>Übersicht!AI37</f>
        <v>Bürokratieaufwand</v>
      </c>
      <c r="CD27" t="str">
        <f>Übersicht!AJ37</f>
        <v>S_II</v>
      </c>
      <c r="CE27" t="str">
        <f>Übersicht!AK37</f>
        <v>ZUSÄTZLICH: Analyse- und Rechercheaufwand der HHLOs</v>
      </c>
      <c r="CF27" t="str">
        <f>Übersicht!AL37</f>
        <v>Analyse- und Rechercheaufwand</v>
      </c>
      <c r="CG27" t="str">
        <f>Übersicht!AM37</f>
        <v>S_II</v>
      </c>
      <c r="CH27" t="str">
        <f>Übersicht!AN37</f>
        <v>ZUSÄTZLICH: Bürokratieaufwand (Übermittlung, Abstimmung etc.) der HHLOs</v>
      </c>
      <c r="CI27" t="str">
        <f>Übersicht!AO37</f>
        <v>Bürokratieaufwand</v>
      </c>
      <c r="CJ27" t="str">
        <f>Übersicht!AP37</f>
        <v>S_II</v>
      </c>
      <c r="CK27">
        <f>Übersicht!AQ37</f>
        <v>0</v>
      </c>
      <c r="CL27">
        <f>Übersicht!AR37</f>
        <v>0</v>
      </c>
      <c r="CM27">
        <f>Übersicht!AS37</f>
        <v>0</v>
      </c>
      <c r="CN27">
        <f>Übersicht!AT37</f>
        <v>0</v>
      </c>
      <c r="CO27">
        <f>Übersicht!AU37</f>
        <v>0</v>
      </c>
      <c r="CP27">
        <f>Übersicht!AV37</f>
        <v>0</v>
      </c>
      <c r="CQ27">
        <f>Übersicht!AW37</f>
        <v>0</v>
      </c>
      <c r="CR27">
        <f>Übersicht!AX37</f>
        <v>0</v>
      </c>
      <c r="CS27">
        <f>Übersicht!AY37</f>
        <v>0</v>
      </c>
      <c r="CT27">
        <f>Übersicht!AZ37</f>
        <v>0</v>
      </c>
      <c r="CU27">
        <f>Übersicht!BA37</f>
        <v>0</v>
      </c>
      <c r="CV27">
        <f>Übersicht!BB37</f>
        <v>0</v>
      </c>
      <c r="CW27">
        <f>Übersicht!BC37</f>
        <v>0</v>
      </c>
      <c r="CX27">
        <f>Übersicht!BD37</f>
        <v>0</v>
      </c>
      <c r="CY27">
        <f>Übersicht!BE37</f>
        <v>0</v>
      </c>
      <c r="CZ27">
        <f>Übersicht!BF37</f>
        <v>0</v>
      </c>
      <c r="DA27">
        <f>Übersicht!BG37</f>
        <v>0</v>
      </c>
      <c r="DB27" t="str">
        <f>Übersicht!BH37</f>
        <v>S_II</v>
      </c>
      <c r="DC27" t="str">
        <f>Übersicht!BI37</f>
        <v>S_II</v>
      </c>
      <c r="DD27" t="str">
        <f>Übersicht!BJ37</f>
        <v>nicht anzeigen</v>
      </c>
      <c r="DE27" t="str">
        <f>Übersicht!BK37</f>
        <v>nicht anzeigen</v>
      </c>
      <c r="DF27" t="str">
        <f>Übersicht!BL37</f>
        <v>ja (S_II)</v>
      </c>
      <c r="DG27">
        <f>Übersicht!BM37</f>
        <v>0</v>
      </c>
      <c r="DH27" t="str">
        <f>Übersicht!BN37</f>
        <v>5-Vollzug</v>
      </c>
      <c r="DI27">
        <f>Übersicht!$D$5</f>
        <v>0</v>
      </c>
      <c r="DJ27">
        <f>Übersicht!E$5</f>
        <v>0</v>
      </c>
      <c r="DK27">
        <f>Übersicht!F$5</f>
        <v>0</v>
      </c>
      <c r="DL27">
        <f>Übersicht!BQ37</f>
        <v>0</v>
      </c>
    </row>
    <row r="28" spans="1:116" x14ac:dyDescent="0.25">
      <c r="A28" s="53" t="str">
        <f>Übersicht!$B$5</f>
        <v>---bitte auswählen---</v>
      </c>
      <c r="B28" s="53">
        <f>Übersicht!C38</f>
        <v>35</v>
      </c>
      <c r="C28" s="53" t="str">
        <f>Übersicht!D38</f>
        <v>Bundeshaftungen (BMF an NR)</v>
      </c>
      <c r="D28" s="53" t="str">
        <f>'B) Berichte'!F1047</f>
        <v>Zeit in h eingeben</v>
      </c>
      <c r="E28" s="53" t="str">
        <f>'B) Berichte'!F1048</f>
        <v>Zeit in h eingeben</v>
      </c>
      <c r="F28" s="53" t="str">
        <f>'B) Berichte'!F1049</f>
        <v>Zeit in h eingeben</v>
      </c>
      <c r="G28" s="53" t="str">
        <f>'B) Berichte'!F1050</f>
        <v>Zeit in h eingeben</v>
      </c>
      <c r="H28" s="53" t="str">
        <f>'B) Berichte'!F1051</f>
        <v>Zeit in h eingeben</v>
      </c>
      <c r="I28" s="53" t="str">
        <f>'B) Berichte'!F1052</f>
        <v>Zeit in h eingeben</v>
      </c>
      <c r="J28" s="53" t="str">
        <f>'B) Berichte'!F1053</f>
        <v>Zeit in h eingeben</v>
      </c>
      <c r="K28" s="53" t="str">
        <f>'B) Berichte'!F1054</f>
        <v>Zeit in h eingeben</v>
      </c>
      <c r="L28" s="53" t="str">
        <f>'B) Berichte'!F1055</f>
        <v>Zeit in h eingeben</v>
      </c>
      <c r="M28" s="53" t="str">
        <f>'B) Berichte'!F1056</f>
        <v>Zeit in h eingeben</v>
      </c>
      <c r="N28" s="53" t="str">
        <f>'B) Berichte'!F1059</f>
        <v>Anzahl eingeben</v>
      </c>
      <c r="O28" s="53" t="str">
        <f>'B) Berichte'!F1060</f>
        <v>Anzahl eingeben</v>
      </c>
      <c r="P28" s="52">
        <f>'B) Berichte'!E1061</f>
        <v>0</v>
      </c>
      <c r="Q28" s="53" t="str">
        <f>'B) Berichte'!F1064</f>
        <v>---bitte auswählen---</v>
      </c>
      <c r="R28" s="53" t="str">
        <f>'B) Berichte'!F1065</f>
        <v>---bitte auswählen---</v>
      </c>
      <c r="S28" t="str">
        <f>'B) Berichte'!F1066</f>
        <v>---bitte auswählen---</v>
      </c>
      <c r="T28" s="52">
        <f>'B) Berichte'!E1067</f>
        <v>0</v>
      </c>
      <c r="U28" t="str">
        <f>'B) Berichte'!D1071</f>
        <v xml:space="preserve">
</v>
      </c>
      <c r="V28" t="str">
        <f>'B) Berichte'!D1072</f>
        <v xml:space="preserve">
</v>
      </c>
      <c r="W28">
        <f>'B) Berichte'!D1073</f>
        <v>0</v>
      </c>
      <c r="X28">
        <f>'B) Berichte'!D1074</f>
        <v>0</v>
      </c>
      <c r="Y28">
        <f>'B) Berichte'!D1075</f>
        <v>0</v>
      </c>
      <c r="Z28">
        <f>'B) Berichte'!D1076</f>
        <v>0</v>
      </c>
      <c r="AA28">
        <f>'B) Berichte'!D1077</f>
        <v>0</v>
      </c>
      <c r="AB28">
        <f>'B) Berichte'!D1078</f>
        <v>0</v>
      </c>
      <c r="AC28">
        <f>'B) Berichte'!D1079</f>
        <v>0</v>
      </c>
      <c r="AD28">
        <f>'B) Berichte'!D1080</f>
        <v>0</v>
      </c>
      <c r="AE28" s="52" t="str">
        <f>'B) Berichte'!E1071</f>
        <v>Vorschlag 1</v>
      </c>
      <c r="AF28" s="52" t="str">
        <f>'B) Berichte'!E1072</f>
        <v>weitere Vorschäge</v>
      </c>
      <c r="AG28" s="52">
        <f>'B) Berichte'!E1073</f>
        <v>0</v>
      </c>
      <c r="AH28" s="52">
        <f>'B) Berichte'!E1074</f>
        <v>0</v>
      </c>
      <c r="AI28" s="52">
        <f>'B) Berichte'!E1075</f>
        <v>0</v>
      </c>
      <c r="AJ28" s="52">
        <f>'B) Berichte'!E1076</f>
        <v>0</v>
      </c>
      <c r="AK28" s="52">
        <f>'B) Berichte'!E1077</f>
        <v>0</v>
      </c>
      <c r="AL28" s="52">
        <f>'B) Berichte'!E1078</f>
        <v>0</v>
      </c>
      <c r="AM28" s="52">
        <f>'B) Berichte'!E1079</f>
        <v>0</v>
      </c>
      <c r="AN28" s="52">
        <f>'B) Berichte'!E1080</f>
        <v>0</v>
      </c>
      <c r="AO28" t="str">
        <f>'B) Berichte'!F1071</f>
        <v>---bitte auswählen---</v>
      </c>
      <c r="AP28">
        <f>'B) Berichte'!F1072</f>
        <v>0</v>
      </c>
      <c r="AQ28">
        <f>'B) Berichte'!F1073</f>
        <v>0</v>
      </c>
      <c r="AR28">
        <f>'B) Berichte'!F1074</f>
        <v>0</v>
      </c>
      <c r="AS28">
        <f>'B) Berichte'!F1075</f>
        <v>0</v>
      </c>
      <c r="AT28">
        <f>'B) Berichte'!F1076</f>
        <v>0</v>
      </c>
      <c r="AU28">
        <f>'B) Berichte'!F1077</f>
        <v>0</v>
      </c>
      <c r="AV28">
        <f>'B) Berichte'!F1078</f>
        <v>0</v>
      </c>
      <c r="AW28">
        <f>'B) Berichte'!F1079</f>
        <v>0</v>
      </c>
      <c r="AX28">
        <f>'B) Berichte'!F1080</f>
        <v>0</v>
      </c>
      <c r="AY28" t="str">
        <f>Übersicht!E38</f>
        <v>31.1.</v>
      </c>
      <c r="AZ28">
        <f>Übersicht!F38</f>
        <v>1</v>
      </c>
      <c r="BA28" t="str">
        <f>Übersicht!G38</f>
        <v>§ 82 (4)</v>
      </c>
      <c r="BB28" t="str">
        <f>Übersicht!H38</f>
        <v>BMF</v>
      </c>
      <c r="BC28">
        <f>Übersicht!I38</f>
        <v>0</v>
      </c>
      <c r="BD28">
        <f>Übersicht!J38</f>
        <v>0</v>
      </c>
      <c r="BE28" t="str">
        <f>Übersicht!K38</f>
        <v>BA</v>
      </c>
      <c r="BF28" t="str">
        <f>Übersicht!L38</f>
        <v>vorher</v>
      </c>
      <c r="BG28">
        <f>Übersicht!M38</f>
        <v>0</v>
      </c>
      <c r="BH28">
        <f>Übersicht!N38</f>
        <v>0</v>
      </c>
      <c r="BI28">
        <f>Übersicht!O38</f>
        <v>0</v>
      </c>
      <c r="BJ28">
        <f>Übersicht!P38</f>
        <v>0</v>
      </c>
      <c r="BK28">
        <f>Übersicht!Q38</f>
        <v>0</v>
      </c>
      <c r="BL28">
        <f>Übersicht!R38</f>
        <v>0</v>
      </c>
      <c r="BM28">
        <f>Übersicht!S38</f>
        <v>0</v>
      </c>
      <c r="BN28">
        <f>Übersicht!T38</f>
        <v>0</v>
      </c>
      <c r="BO28">
        <f>Übersicht!U38</f>
        <v>0</v>
      </c>
      <c r="BP28">
        <f>Übersicht!V38</f>
        <v>0</v>
      </c>
      <c r="BQ28">
        <f>Übersicht!W38</f>
        <v>0</v>
      </c>
      <c r="BR28">
        <f>Übersicht!X38</f>
        <v>0</v>
      </c>
      <c r="BS28" t="str">
        <f>Übersicht!Y38</f>
        <v>Recherche und inhaltliche Analyse von Informationen und Daten</v>
      </c>
      <c r="BT28" t="str">
        <f>Übersicht!Z38</f>
        <v>Analyse- und Rechercheaufwand</v>
      </c>
      <c r="BU28" t="str">
        <f>Übersicht!AA38</f>
        <v>S_II</v>
      </c>
      <c r="BV28" t="str">
        <f>Übersicht!AB38</f>
        <v>Verfassen des Berichts; Ausfüllen und Eingabe der Daten in technische Systeme (ohne Analyse)</v>
      </c>
      <c r="BW28" t="str">
        <f>Übersicht!AC38</f>
        <v>Bürokratieaufwand</v>
      </c>
      <c r="BX28" t="str">
        <f>Übersicht!AD38</f>
        <v>S_II</v>
      </c>
      <c r="BY28" t="str">
        <f>Übersicht!AE38</f>
        <v>Abstimmung und/oder Qualitätssicherung intern</v>
      </c>
      <c r="BZ28" t="str">
        <f>Übersicht!AF38</f>
        <v>Bürokratieaufwand</v>
      </c>
      <c r="CA28" t="str">
        <f>Übersicht!AG38</f>
        <v>S_II</v>
      </c>
      <c r="CB28" t="str">
        <f>Übersicht!AH38</f>
        <v>Abstimmung und/oder Qualitätssicherung mit externer Stelle (zB BMF/BKA); Übermittlung</v>
      </c>
      <c r="CC28" t="str">
        <f>Übersicht!AI38</f>
        <v>Bürokratieaufwand</v>
      </c>
      <c r="CD28" t="str">
        <f>Übersicht!AJ38</f>
        <v>S_II</v>
      </c>
      <c r="CE28" t="str">
        <f>Übersicht!AK38</f>
        <v>ZUSÄTZLICH: Analyse- und Rechercheaufwand der HHLOs</v>
      </c>
      <c r="CF28" t="str">
        <f>Übersicht!AL38</f>
        <v>Analyse- und Rechercheaufwand</v>
      </c>
      <c r="CG28" t="str">
        <f>Übersicht!AM38</f>
        <v>S_II</v>
      </c>
      <c r="CH28" t="str">
        <f>Übersicht!AN38</f>
        <v>ZUSÄTZLICH: Bürokratieaufwand (Übermittlung, Abstimmung etc.) der HHLOs</v>
      </c>
      <c r="CI28" t="str">
        <f>Übersicht!AO38</f>
        <v>Bürokratieaufwand</v>
      </c>
      <c r="CJ28" t="str">
        <f>Übersicht!AP38</f>
        <v>S_II</v>
      </c>
      <c r="CK28" t="str">
        <f>Übersicht!AQ38</f>
        <v>ZUSÄTZLICH: Analyse- und Rechercheaufwand im BMF (I/7, III)</v>
      </c>
      <c r="CL28" t="str">
        <f>Übersicht!AR38</f>
        <v>Analyse- und Rechercheaufwand</v>
      </c>
      <c r="CM28" t="str">
        <f>Übersicht!AS38</f>
        <v>S_II</v>
      </c>
      <c r="CN28" t="str">
        <f>Übersicht!AT38</f>
        <v>ZUSÄTZLICH: Bürokratieaufwand (Übermittlung, Abstimmung etc.) im BMF (I/7, III)</v>
      </c>
      <c r="CO28" t="str">
        <f>Übersicht!AU38</f>
        <v>Bürokratieaufwand</v>
      </c>
      <c r="CP28" t="str">
        <f>Übersicht!AV38</f>
        <v>S_II</v>
      </c>
      <c r="CQ28">
        <f>Übersicht!AW38</f>
        <v>0</v>
      </c>
      <c r="CR28">
        <f>Übersicht!AX38</f>
        <v>0</v>
      </c>
      <c r="CS28">
        <f>Übersicht!AY38</f>
        <v>0</v>
      </c>
      <c r="CT28">
        <f>Übersicht!AZ38</f>
        <v>0</v>
      </c>
      <c r="CU28">
        <f>Übersicht!BA38</f>
        <v>0</v>
      </c>
      <c r="CV28">
        <f>Übersicht!BB38</f>
        <v>0</v>
      </c>
      <c r="CW28">
        <f>Übersicht!BC38</f>
        <v>0</v>
      </c>
      <c r="CX28">
        <f>Übersicht!BD38</f>
        <v>0</v>
      </c>
      <c r="CY28">
        <f>Übersicht!BE38</f>
        <v>0</v>
      </c>
      <c r="CZ28">
        <f>Übersicht!BF38</f>
        <v>0</v>
      </c>
      <c r="DA28">
        <f>Übersicht!BG38</f>
        <v>0</v>
      </c>
      <c r="DB28" t="str">
        <f>Übersicht!BH38</f>
        <v>S_II</v>
      </c>
      <c r="DC28" t="str">
        <f>Übersicht!BI38</f>
        <v>S_II</v>
      </c>
      <c r="DD28" t="str">
        <f>Übersicht!BJ38</f>
        <v>nicht anzeigen</v>
      </c>
      <c r="DE28" t="str">
        <f>Übersicht!BK38</f>
        <v>nicht anzeigen</v>
      </c>
      <c r="DF28" t="str">
        <f>Übersicht!BL38</f>
        <v>ja (S_II)</v>
      </c>
      <c r="DG28">
        <f>Übersicht!BM38</f>
        <v>0</v>
      </c>
      <c r="DH28" t="str">
        <f>Übersicht!BN38</f>
        <v>5-Vollzug</v>
      </c>
      <c r="DI28">
        <f>Übersicht!$D$5</f>
        <v>0</v>
      </c>
      <c r="DJ28">
        <f>Übersicht!E$5</f>
        <v>0</v>
      </c>
      <c r="DK28">
        <f>Übersicht!F$5</f>
        <v>0</v>
      </c>
      <c r="DL28">
        <f>Übersicht!BQ38</f>
        <v>0</v>
      </c>
    </row>
    <row r="29" spans="1:116" x14ac:dyDescent="0.25">
      <c r="A29" s="53" t="str">
        <f>Übersicht!$B$5</f>
        <v>---bitte auswählen---</v>
      </c>
      <c r="B29" s="53">
        <f>Übersicht!C39</f>
        <v>56</v>
      </c>
      <c r="C29" s="53" t="str">
        <f>Übersicht!D39</f>
        <v>Bundeshaftungen (HHLO an BMF)</v>
      </c>
      <c r="D29" s="53" t="str">
        <f>'B) Berichte'!F1087</f>
        <v>Zeit in h eingeben</v>
      </c>
      <c r="E29" s="53" t="str">
        <f>'B) Berichte'!F1088</f>
        <v>Zeit in h eingeben</v>
      </c>
      <c r="F29" s="53" t="str">
        <f>'B) Berichte'!F1089</f>
        <v>Zeit in h eingeben</v>
      </c>
      <c r="G29" s="53" t="str">
        <f>'B) Berichte'!F1090</f>
        <v>Zeit in h eingeben</v>
      </c>
      <c r="H29" s="53" t="str">
        <f>'B) Berichte'!F1091</f>
        <v>Zeit in h eingeben</v>
      </c>
      <c r="I29" s="53" t="str">
        <f>'B) Berichte'!F1092</f>
        <v>Zeit in h eingeben</v>
      </c>
      <c r="J29" s="53" t="str">
        <f>'B) Berichte'!F1093</f>
        <v>Zeit in h eingeben</v>
      </c>
      <c r="K29" s="53" t="str">
        <f>'B) Berichte'!F1094</f>
        <v>Zeit in h eingeben</v>
      </c>
      <c r="L29" s="53" t="str">
        <f>'B) Berichte'!F1095</f>
        <v>Zeit in h eingeben</v>
      </c>
      <c r="M29" s="53" t="str">
        <f>'B) Berichte'!F1096</f>
        <v>Zeit in h eingeben</v>
      </c>
      <c r="N29" s="53" t="str">
        <f>'B) Berichte'!F1099</f>
        <v>Anzahl eingeben</v>
      </c>
      <c r="O29" s="53" t="str">
        <f>'B) Berichte'!F1100</f>
        <v>Anzahl eingeben</v>
      </c>
      <c r="P29" s="52">
        <f>'B) Berichte'!E1101</f>
        <v>0</v>
      </c>
      <c r="Q29" s="53" t="str">
        <f>'B) Berichte'!F1104</f>
        <v>---bitte auswählen---</v>
      </c>
      <c r="R29" s="53" t="str">
        <f>'B) Berichte'!F1105</f>
        <v>---bitte auswählen---</v>
      </c>
      <c r="S29" t="str">
        <f>'B) Berichte'!F1106</f>
        <v>---bitte auswählen---</v>
      </c>
      <c r="T29" s="52">
        <f>'B) Berichte'!E1107</f>
        <v>0</v>
      </c>
      <c r="U29" t="str">
        <f>'B) Berichte'!D1111</f>
        <v xml:space="preserve">
</v>
      </c>
      <c r="V29" t="str">
        <f>'B) Berichte'!D1112</f>
        <v xml:space="preserve">
</v>
      </c>
      <c r="W29">
        <f>'B) Berichte'!D1113</f>
        <v>0</v>
      </c>
      <c r="X29">
        <f>'B) Berichte'!D1114</f>
        <v>0</v>
      </c>
      <c r="Y29">
        <f>'B) Berichte'!D1115</f>
        <v>0</v>
      </c>
      <c r="Z29">
        <f>'B) Berichte'!D1116</f>
        <v>0</v>
      </c>
      <c r="AA29">
        <f>'B) Berichte'!D1117</f>
        <v>0</v>
      </c>
      <c r="AB29">
        <f>'B) Berichte'!D1118</f>
        <v>0</v>
      </c>
      <c r="AC29">
        <f>'B) Berichte'!D1119</f>
        <v>0</v>
      </c>
      <c r="AD29">
        <f>'B) Berichte'!D1120</f>
        <v>0</v>
      </c>
      <c r="AE29" s="52" t="str">
        <f>'B) Berichte'!E1111</f>
        <v>Vorschlag 1</v>
      </c>
      <c r="AF29" s="52" t="str">
        <f>'B) Berichte'!E1112</f>
        <v>weitere Vorschäge</v>
      </c>
      <c r="AG29" s="52">
        <f>'B) Berichte'!E1113</f>
        <v>0</v>
      </c>
      <c r="AH29" s="52">
        <f>'B) Berichte'!E1114</f>
        <v>0</v>
      </c>
      <c r="AI29" s="52">
        <f>'B) Berichte'!E1115</f>
        <v>0</v>
      </c>
      <c r="AJ29" s="52">
        <f>'B) Berichte'!E1116</f>
        <v>0</v>
      </c>
      <c r="AK29" s="52">
        <f>'B) Berichte'!E1117</f>
        <v>0</v>
      </c>
      <c r="AL29" s="52">
        <f>'B) Berichte'!E1118</f>
        <v>0</v>
      </c>
      <c r="AM29" s="52">
        <f>'B) Berichte'!E1119</f>
        <v>0</v>
      </c>
      <c r="AN29" s="52">
        <f>'B) Berichte'!E1120</f>
        <v>0</v>
      </c>
      <c r="AO29" t="str">
        <f>'B) Berichte'!F1111</f>
        <v>---bitte auswählen---</v>
      </c>
      <c r="AP29">
        <f>'B) Berichte'!F1112</f>
        <v>0</v>
      </c>
      <c r="AQ29">
        <f>'B) Berichte'!F1113</f>
        <v>0</v>
      </c>
      <c r="AR29">
        <f>'B) Berichte'!F1114</f>
        <v>0</v>
      </c>
      <c r="AS29">
        <f>'B) Berichte'!F1115</f>
        <v>0</v>
      </c>
      <c r="AT29">
        <f>'B) Berichte'!F1116</f>
        <v>0</v>
      </c>
      <c r="AU29">
        <f>'B) Berichte'!F1117</f>
        <v>0</v>
      </c>
      <c r="AV29">
        <f>'B) Berichte'!F1118</f>
        <v>0</v>
      </c>
      <c r="AW29">
        <f>'B) Berichte'!F1119</f>
        <v>0</v>
      </c>
      <c r="AX29">
        <f>'B) Berichte'!F1120</f>
        <v>0</v>
      </c>
      <c r="AY29" t="str">
        <f>Übersicht!E39</f>
        <v>Daten
zu den Bundeshaftungen sind zumindest quartalsweise zu aktualisieren</v>
      </c>
      <c r="AZ29">
        <f>Übersicht!F39</f>
        <v>4</v>
      </c>
      <c r="BA29" t="str">
        <f>Übersicht!G39</f>
        <v>§ 56 (7) BHV 2013</v>
      </c>
      <c r="BB29" t="str">
        <f>Übersicht!H39</f>
        <v>BH-AG</v>
      </c>
      <c r="BC29">
        <f>Übersicht!I39</f>
        <v>0</v>
      </c>
      <c r="BD29">
        <f>Übersicht!J39</f>
        <v>0</v>
      </c>
      <c r="BE29">
        <f>Übersicht!K39</f>
        <v>0</v>
      </c>
      <c r="BF29" t="str">
        <f>Übersicht!L39</f>
        <v>vorher</v>
      </c>
      <c r="BG29">
        <f>Übersicht!M39</f>
        <v>0</v>
      </c>
      <c r="BH29">
        <f>Übersicht!N39</f>
        <v>0</v>
      </c>
      <c r="BI29">
        <f>Übersicht!O39</f>
        <v>0</v>
      </c>
      <c r="BJ29">
        <f>Übersicht!P39</f>
        <v>0</v>
      </c>
      <c r="BK29">
        <f>Übersicht!Q39</f>
        <v>0</v>
      </c>
      <c r="BL29">
        <f>Übersicht!R39</f>
        <v>0</v>
      </c>
      <c r="BM29">
        <f>Übersicht!S39</f>
        <v>0</v>
      </c>
      <c r="BN29">
        <f>Übersicht!T39</f>
        <v>0</v>
      </c>
      <c r="BO29">
        <f>Übersicht!U39</f>
        <v>0</v>
      </c>
      <c r="BP29">
        <f>Übersicht!V39</f>
        <v>0</v>
      </c>
      <c r="BQ29">
        <f>Übersicht!W39</f>
        <v>0</v>
      </c>
      <c r="BR29">
        <f>Übersicht!X39</f>
        <v>0</v>
      </c>
      <c r="BS29" t="str">
        <f>Übersicht!Y39</f>
        <v>Recherche und inhaltliche Analyse von Informationen und Daten</v>
      </c>
      <c r="BT29" t="str">
        <f>Übersicht!Z39</f>
        <v>Analyse- und Rechercheaufwand</v>
      </c>
      <c r="BU29" t="str">
        <f>Übersicht!AA39</f>
        <v>nicht anzeigen</v>
      </c>
      <c r="BV29" t="str">
        <f>Übersicht!AB39</f>
        <v>Verfassen des Berichts; Ausfüllen und Eingabe der Daten in technische Systeme (ohne Analyse)</v>
      </c>
      <c r="BW29" t="str">
        <f>Übersicht!AC39</f>
        <v>Bürokratieaufwand</v>
      </c>
      <c r="BX29" t="str">
        <f>Übersicht!AD39</f>
        <v>nicht anzeigen</v>
      </c>
      <c r="BY29" t="str">
        <f>Übersicht!AE39</f>
        <v>Abstimmung und/oder Qualitätssicherung intern</v>
      </c>
      <c r="BZ29" t="str">
        <f>Übersicht!AF39</f>
        <v>Bürokratieaufwand</v>
      </c>
      <c r="CA29" t="str">
        <f>Übersicht!AG39</f>
        <v>nicht anzeigen</v>
      </c>
      <c r="CB29" t="str">
        <f>Übersicht!AH39</f>
        <v>Abstimmung und/oder Qualitätssicherung mit externer Stelle (zB BMF/BKA); Übermittlung</v>
      </c>
      <c r="CC29" t="str">
        <f>Übersicht!AI39</f>
        <v>Bürokratieaufwand</v>
      </c>
      <c r="CD29" t="str">
        <f>Übersicht!AJ39</f>
        <v>nicht anzeigen</v>
      </c>
      <c r="CE29">
        <f>Übersicht!AK39</f>
        <v>0</v>
      </c>
      <c r="CF29">
        <f>Übersicht!AL39</f>
        <v>0</v>
      </c>
      <c r="CG29">
        <f>Übersicht!AM39</f>
        <v>0</v>
      </c>
      <c r="CH29">
        <f>Übersicht!AN39</f>
        <v>0</v>
      </c>
      <c r="CI29">
        <f>Übersicht!AO39</f>
        <v>0</v>
      </c>
      <c r="CJ29">
        <f>Übersicht!AP39</f>
        <v>0</v>
      </c>
      <c r="CK29">
        <f>Übersicht!AQ39</f>
        <v>0</v>
      </c>
      <c r="CL29">
        <f>Übersicht!AR39</f>
        <v>0</v>
      </c>
      <c r="CM29">
        <f>Übersicht!AS39</f>
        <v>0</v>
      </c>
      <c r="CN29">
        <f>Übersicht!AT39</f>
        <v>0</v>
      </c>
      <c r="CO29">
        <f>Übersicht!AU39</f>
        <v>0</v>
      </c>
      <c r="CP29">
        <f>Übersicht!AV39</f>
        <v>0</v>
      </c>
      <c r="CQ29">
        <f>Übersicht!AW39</f>
        <v>0</v>
      </c>
      <c r="CR29">
        <f>Übersicht!AX39</f>
        <v>0</v>
      </c>
      <c r="CS29">
        <f>Übersicht!AY39</f>
        <v>0</v>
      </c>
      <c r="CT29">
        <f>Übersicht!AZ39</f>
        <v>0</v>
      </c>
      <c r="CU29">
        <f>Übersicht!BA39</f>
        <v>0</v>
      </c>
      <c r="CV29">
        <f>Übersicht!BB39</f>
        <v>0</v>
      </c>
      <c r="CW29">
        <f>Übersicht!BC39</f>
        <v>0</v>
      </c>
      <c r="CX29">
        <f>Übersicht!BD39</f>
        <v>0</v>
      </c>
      <c r="CY29">
        <f>Übersicht!BE39</f>
        <v>0</v>
      </c>
      <c r="CZ29">
        <f>Übersicht!BF39</f>
        <v>0</v>
      </c>
      <c r="DA29">
        <f>Übersicht!BG39</f>
        <v>0</v>
      </c>
      <c r="DB29" t="str">
        <f>Übersicht!BH39</f>
        <v>nicht anzeigen</v>
      </c>
      <c r="DC29" t="str">
        <f>Übersicht!BI39</f>
        <v>nicht anzeigen</v>
      </c>
      <c r="DD29" t="str">
        <f>Übersicht!BJ39</f>
        <v>nicht anzeigen</v>
      </c>
      <c r="DE29" t="str">
        <f>Übersicht!BK39</f>
        <v>nicht anzeigen</v>
      </c>
      <c r="DF29" t="str">
        <f>Übersicht!BL39</f>
        <v>nicht anzeigen</v>
      </c>
      <c r="DG29">
        <f>Übersicht!BM39</f>
        <v>0</v>
      </c>
      <c r="DH29" t="str">
        <f>Übersicht!BN39</f>
        <v>5-Vollzug</v>
      </c>
      <c r="DI29">
        <f>Übersicht!$D$5</f>
        <v>0</v>
      </c>
      <c r="DJ29">
        <f>Übersicht!E$5</f>
        <v>0</v>
      </c>
      <c r="DK29">
        <f>Übersicht!F$5</f>
        <v>0</v>
      </c>
      <c r="DL29">
        <f>Übersicht!BQ39</f>
        <v>0</v>
      </c>
    </row>
    <row r="30" spans="1:116" x14ac:dyDescent="0.25">
      <c r="A30" s="53" t="str">
        <f>Übersicht!$B$5</f>
        <v>---bitte auswählen---</v>
      </c>
      <c r="B30" s="53">
        <f>Übersicht!C40</f>
        <v>65</v>
      </c>
      <c r="C30" s="53" t="str">
        <f>Übersicht!D40</f>
        <v>Monatserfolg</v>
      </c>
      <c r="D30" s="53" t="str">
        <f>'B) Berichte'!F1127</f>
        <v>Zeit in h eingeben</v>
      </c>
      <c r="E30" s="53" t="str">
        <f>'B) Berichte'!F1128</f>
        <v>Zeit in h eingeben</v>
      </c>
      <c r="F30" s="53" t="str">
        <f>'B) Berichte'!F1129</f>
        <v>Zeit in h eingeben</v>
      </c>
      <c r="G30" s="53" t="str">
        <f>'B) Berichte'!F1130</f>
        <v>Zeit in h eingeben</v>
      </c>
      <c r="H30" s="53" t="str">
        <f>'B) Berichte'!F1131</f>
        <v>Zeit in h eingeben</v>
      </c>
      <c r="I30" s="53" t="str">
        <f>'B) Berichte'!F1132</f>
        <v>Zeit in h eingeben</v>
      </c>
      <c r="J30" s="53" t="str">
        <f>'B) Berichte'!F1133</f>
        <v>Zeit in h eingeben</v>
      </c>
      <c r="K30" s="53" t="str">
        <f>'B) Berichte'!F1134</f>
        <v>Zeit in h eingeben</v>
      </c>
      <c r="L30" s="53" t="str">
        <f>'B) Berichte'!F1135</f>
        <v>Zeit in h eingeben</v>
      </c>
      <c r="M30" s="53" t="str">
        <f>'B) Berichte'!F1136</f>
        <v>Zeit in h eingeben</v>
      </c>
      <c r="N30" s="53" t="str">
        <f>'B) Berichte'!F1139</f>
        <v>Anzahl eingeben</v>
      </c>
      <c r="O30" s="53" t="str">
        <f>'B) Berichte'!F1140</f>
        <v>Anzahl eingeben</v>
      </c>
      <c r="P30" s="52">
        <f>'B) Berichte'!E1141</f>
        <v>0</v>
      </c>
      <c r="Q30" s="53" t="str">
        <f>'B) Berichte'!F1144</f>
        <v>---bitte auswählen---</v>
      </c>
      <c r="R30" s="53" t="str">
        <f>'B) Berichte'!F1145</f>
        <v>---bitte auswählen---</v>
      </c>
      <c r="S30" t="str">
        <f>'B) Berichte'!F1146</f>
        <v>---bitte auswählen---</v>
      </c>
      <c r="T30" s="52">
        <f>'B) Berichte'!E1147</f>
        <v>0</v>
      </c>
      <c r="U30" t="str">
        <f>'B) Berichte'!D1151</f>
        <v xml:space="preserve">
</v>
      </c>
      <c r="V30" t="str">
        <f>'B) Berichte'!D1152</f>
        <v xml:space="preserve">
</v>
      </c>
      <c r="W30">
        <f>'B) Berichte'!D1153</f>
        <v>0</v>
      </c>
      <c r="X30">
        <f>'B) Berichte'!D1154</f>
        <v>0</v>
      </c>
      <c r="Y30">
        <f>'B) Berichte'!D1155</f>
        <v>0</v>
      </c>
      <c r="Z30">
        <f>'B) Berichte'!D1156</f>
        <v>0</v>
      </c>
      <c r="AA30">
        <f>'B) Berichte'!D1157</f>
        <v>0</v>
      </c>
      <c r="AB30">
        <f>'B) Berichte'!D1158</f>
        <v>0</v>
      </c>
      <c r="AC30">
        <f>'B) Berichte'!D1159</f>
        <v>0</v>
      </c>
      <c r="AD30">
        <f>'B) Berichte'!D1160</f>
        <v>0</v>
      </c>
      <c r="AE30" s="52" t="str">
        <f>'B) Berichte'!E1151</f>
        <v>Vorschlag 1</v>
      </c>
      <c r="AF30" s="52" t="str">
        <f>'B) Berichte'!E1152</f>
        <v>weitere Vorschäge</v>
      </c>
      <c r="AG30" s="52">
        <f>'B) Berichte'!E1153</f>
        <v>0</v>
      </c>
      <c r="AH30" s="52">
        <f>'B) Berichte'!E1154</f>
        <v>0</v>
      </c>
      <c r="AI30" s="52">
        <f>'B) Berichte'!E1155</f>
        <v>0</v>
      </c>
      <c r="AJ30" s="52">
        <f>'B) Berichte'!E1156</f>
        <v>0</v>
      </c>
      <c r="AK30" s="52">
        <f>'B) Berichte'!E1157</f>
        <v>0</v>
      </c>
      <c r="AL30" s="52">
        <f>'B) Berichte'!E1158</f>
        <v>0</v>
      </c>
      <c r="AM30" s="52">
        <f>'B) Berichte'!E1159</f>
        <v>0</v>
      </c>
      <c r="AN30" s="52">
        <f>'B) Berichte'!E1160</f>
        <v>0</v>
      </c>
      <c r="AO30" t="str">
        <f>'B) Berichte'!F1151</f>
        <v>---bitte auswählen---</v>
      </c>
      <c r="AP30">
        <f>'B) Berichte'!F1152</f>
        <v>0</v>
      </c>
      <c r="AQ30">
        <f>'B) Berichte'!F1153</f>
        <v>0</v>
      </c>
      <c r="AR30">
        <f>'B) Berichte'!F1154</f>
        <v>0</v>
      </c>
      <c r="AS30">
        <f>'B) Berichte'!F1155</f>
        <v>0</v>
      </c>
      <c r="AT30">
        <f>'B) Berichte'!F1156</f>
        <v>0</v>
      </c>
      <c r="AU30">
        <f>'B) Berichte'!F1157</f>
        <v>0</v>
      </c>
      <c r="AV30">
        <f>'B) Berichte'!F1158</f>
        <v>0</v>
      </c>
      <c r="AW30">
        <f>'B) Berichte'!F1159</f>
        <v>0</v>
      </c>
      <c r="AX30">
        <f>'B) Berichte'!F1160</f>
        <v>0</v>
      </c>
      <c r="AY30" t="str">
        <f>Übersicht!E40</f>
        <v>30.9.</v>
      </c>
      <c r="AZ30">
        <f>Übersicht!F40</f>
        <v>12</v>
      </c>
      <c r="BA30" t="str">
        <f>Übersicht!G40</f>
        <v>-</v>
      </c>
      <c r="BB30" t="str">
        <f>Übersicht!H40</f>
        <v>BMF</v>
      </c>
      <c r="BC30">
        <f>Übersicht!I40</f>
        <v>0</v>
      </c>
      <c r="BD30">
        <f>Übersicht!J40</f>
        <v>0</v>
      </c>
      <c r="BE30" t="str">
        <f>Übersicht!K40</f>
        <v>BA</v>
      </c>
      <c r="BF30" t="str">
        <f>Übersicht!L40</f>
        <v>2. Etappe</v>
      </c>
      <c r="BG30">
        <f>Übersicht!M40</f>
        <v>0</v>
      </c>
      <c r="BH30">
        <f>Übersicht!N40</f>
        <v>0</v>
      </c>
      <c r="BI30">
        <f>Übersicht!O40</f>
        <v>0</v>
      </c>
      <c r="BJ30">
        <f>Übersicht!P40</f>
        <v>0</v>
      </c>
      <c r="BK30">
        <f>Übersicht!Q40</f>
        <v>0</v>
      </c>
      <c r="BL30">
        <f>Übersicht!R40</f>
        <v>0</v>
      </c>
      <c r="BM30">
        <f>Übersicht!S40</f>
        <v>0</v>
      </c>
      <c r="BN30">
        <f>Übersicht!T40</f>
        <v>0</v>
      </c>
      <c r="BO30">
        <f>Übersicht!U40</f>
        <v>0</v>
      </c>
      <c r="BP30">
        <f>Übersicht!V40</f>
        <v>0</v>
      </c>
      <c r="BQ30">
        <f>Übersicht!W40</f>
        <v>0</v>
      </c>
      <c r="BR30">
        <f>Übersicht!X40</f>
        <v>0</v>
      </c>
      <c r="BS30" t="str">
        <f>Übersicht!Y40</f>
        <v>Recherche und inhaltliche Analyse von Informationen und Daten</v>
      </c>
      <c r="BT30" t="str">
        <f>Übersicht!Z40</f>
        <v>Analyse- und Rechercheaufwand</v>
      </c>
      <c r="BU30" t="str">
        <f>Übersicht!AA40</f>
        <v>S_II; HHLO_alle</v>
      </c>
      <c r="BV30" t="str">
        <f>Übersicht!AB40</f>
        <v>Verfassen des Berichts; Ausfüllen und Eingabe der Daten in technische Systeme (ohne Analyse)</v>
      </c>
      <c r="BW30" t="str">
        <f>Übersicht!AC40</f>
        <v>Bürokratieaufwand</v>
      </c>
      <c r="BX30" t="str">
        <f>Übersicht!AD40</f>
        <v>S_II; HHLO_alle</v>
      </c>
      <c r="BY30" t="str">
        <f>Übersicht!AE40</f>
        <v>Abstimmung und/oder Qualitätssicherung intern</v>
      </c>
      <c r="BZ30" t="str">
        <f>Übersicht!AF40</f>
        <v>Bürokratieaufwand</v>
      </c>
      <c r="CA30" t="str">
        <f>Übersicht!AG40</f>
        <v>S_II; HHLO_alle</v>
      </c>
      <c r="CB30" t="str">
        <f>Übersicht!AH40</f>
        <v>Abstimmung und/oder Qualitätssicherung mit externer Stelle (zB BMF/BKA); Übermittlung</v>
      </c>
      <c r="CC30" t="str">
        <f>Übersicht!AI40</f>
        <v>Bürokratieaufwand</v>
      </c>
      <c r="CD30" t="str">
        <f>Übersicht!AJ40</f>
        <v>S_II; HHLO_alle</v>
      </c>
      <c r="CE30">
        <f>Übersicht!AK40</f>
        <v>0</v>
      </c>
      <c r="CF30">
        <f>Übersicht!AL40</f>
        <v>0</v>
      </c>
      <c r="CG30">
        <f>Übersicht!AM40</f>
        <v>0</v>
      </c>
      <c r="CH30">
        <f>Übersicht!AN40</f>
        <v>0</v>
      </c>
      <c r="CI30">
        <f>Übersicht!AO40</f>
        <v>0</v>
      </c>
      <c r="CJ30">
        <f>Übersicht!AP40</f>
        <v>0</v>
      </c>
      <c r="CK30">
        <f>Übersicht!AQ40</f>
        <v>0</v>
      </c>
      <c r="CL30">
        <f>Übersicht!AR40</f>
        <v>0</v>
      </c>
      <c r="CM30">
        <f>Übersicht!AS40</f>
        <v>0</v>
      </c>
      <c r="CN30">
        <f>Übersicht!AT40</f>
        <v>0</v>
      </c>
      <c r="CO30">
        <f>Übersicht!AU40</f>
        <v>0</v>
      </c>
      <c r="CP30">
        <f>Übersicht!AV40</f>
        <v>0</v>
      </c>
      <c r="CQ30">
        <f>Übersicht!AW40</f>
        <v>0</v>
      </c>
      <c r="CR30">
        <f>Übersicht!AX40</f>
        <v>0</v>
      </c>
      <c r="CS30">
        <f>Übersicht!AY40</f>
        <v>0</v>
      </c>
      <c r="CT30">
        <f>Übersicht!AZ40</f>
        <v>0</v>
      </c>
      <c r="CU30">
        <f>Übersicht!BA40</f>
        <v>0</v>
      </c>
      <c r="CV30">
        <f>Übersicht!BB40</f>
        <v>0</v>
      </c>
      <c r="CW30">
        <f>Übersicht!BC40</f>
        <v>0</v>
      </c>
      <c r="CX30">
        <f>Übersicht!BD40</f>
        <v>0</v>
      </c>
      <c r="CY30">
        <f>Übersicht!BE40</f>
        <v>0</v>
      </c>
      <c r="CZ30">
        <f>Übersicht!BF40</f>
        <v>0</v>
      </c>
      <c r="DA30">
        <f>Übersicht!BG40</f>
        <v>0</v>
      </c>
      <c r="DB30" t="str">
        <f>Übersicht!BH40</f>
        <v>S_II; HHLO_alle</v>
      </c>
      <c r="DC30" t="str">
        <f>Übersicht!BI40</f>
        <v>S_II; HHLO_alle</v>
      </c>
      <c r="DD30" t="str">
        <f>Übersicht!BJ40</f>
        <v>nicht anzeigen</v>
      </c>
      <c r="DE30" t="str">
        <f>Übersicht!BK40</f>
        <v>HHLO_alle</v>
      </c>
      <c r="DF30" t="str">
        <f>Übersicht!BL40</f>
        <v>nein (S_II; HHLO_alle)</v>
      </c>
      <c r="DG30">
        <f>Übersicht!BM40</f>
        <v>0</v>
      </c>
      <c r="DH30" t="str">
        <f>Übersicht!BN40</f>
        <v>5-Vollzug</v>
      </c>
      <c r="DI30">
        <f>Übersicht!$D$5</f>
        <v>0</v>
      </c>
      <c r="DJ30">
        <f>Übersicht!E$5</f>
        <v>0</v>
      </c>
      <c r="DK30">
        <f>Übersicht!F$5</f>
        <v>0</v>
      </c>
      <c r="DL30">
        <f>Übersicht!BQ40</f>
        <v>0</v>
      </c>
    </row>
    <row r="31" spans="1:116" x14ac:dyDescent="0.25">
      <c r="A31" s="53" t="str">
        <f>Übersicht!$B$5</f>
        <v>---bitte auswählen---</v>
      </c>
      <c r="B31" s="53">
        <f>Übersicht!C41</f>
        <v>67</v>
      </c>
      <c r="C31" s="53" t="str">
        <f>Übersicht!D41</f>
        <v>Mittelverwendungsüberschreitung (inkl. Rücklagenentnahme und Mittelumschichtungen mit Genehmigung)</v>
      </c>
      <c r="D31" s="53" t="str">
        <f>'B) Berichte'!F1167</f>
        <v>Zeit in h eingeben</v>
      </c>
      <c r="E31" s="53" t="str">
        <f>'B) Berichte'!F1168</f>
        <v>Zeit in h eingeben</v>
      </c>
      <c r="F31" s="53" t="str">
        <f>'B) Berichte'!F1169</f>
        <v>Zeit in h eingeben</v>
      </c>
      <c r="G31" s="53" t="str">
        <f>'B) Berichte'!F1170</f>
        <v>Zeit in h eingeben</v>
      </c>
      <c r="H31" s="53" t="str">
        <f>'B) Berichte'!F1171</f>
        <v>Zeit in h eingeben</v>
      </c>
      <c r="I31" s="53" t="str">
        <f>'B) Berichte'!F1172</f>
        <v>Zeit in h eingeben</v>
      </c>
      <c r="J31" s="53" t="str">
        <f>'B) Berichte'!F1173</f>
        <v>Zeit in h eingeben</v>
      </c>
      <c r="K31" s="53" t="str">
        <f>'B) Berichte'!F1174</f>
        <v>Zeit in h eingeben</v>
      </c>
      <c r="L31" s="53" t="str">
        <f>'B) Berichte'!F1175</f>
        <v>Zeit in h eingeben</v>
      </c>
      <c r="M31" s="53" t="str">
        <f>'B) Berichte'!F1176</f>
        <v>Zeit in h eingeben</v>
      </c>
      <c r="N31" s="53" t="str">
        <f>'B) Berichte'!F1179</f>
        <v>Anzahl eingeben</v>
      </c>
      <c r="O31" s="53" t="str">
        <f>'B) Berichte'!F1180</f>
        <v>Anzahl eingeben</v>
      </c>
      <c r="P31" s="52">
        <f>'B) Berichte'!E1181</f>
        <v>0</v>
      </c>
      <c r="Q31" s="53" t="str">
        <f>'B) Berichte'!F1184</f>
        <v>---bitte auswählen---</v>
      </c>
      <c r="R31" s="53" t="str">
        <f>'B) Berichte'!F1185</f>
        <v>---bitte auswählen---</v>
      </c>
      <c r="S31" t="str">
        <f>'B) Berichte'!F1186</f>
        <v>---bitte auswählen---</v>
      </c>
      <c r="T31" s="52">
        <f>'B) Berichte'!E1187</f>
        <v>0</v>
      </c>
      <c r="U31" t="str">
        <f>'B) Berichte'!D1191</f>
        <v xml:space="preserve">
</v>
      </c>
      <c r="V31" t="str">
        <f>'B) Berichte'!D1192</f>
        <v xml:space="preserve">
</v>
      </c>
      <c r="W31">
        <f>'B) Berichte'!D1193</f>
        <v>0</v>
      </c>
      <c r="X31">
        <f>'B) Berichte'!D1194</f>
        <v>0</v>
      </c>
      <c r="Y31">
        <f>'B) Berichte'!D1195</f>
        <v>0</v>
      </c>
      <c r="Z31">
        <f>'B) Berichte'!D1196</f>
        <v>0</v>
      </c>
      <c r="AA31">
        <f>'B) Berichte'!D1197</f>
        <v>0</v>
      </c>
      <c r="AB31">
        <f>'B) Berichte'!D1198</f>
        <v>0</v>
      </c>
      <c r="AC31">
        <f>'B) Berichte'!D1199</f>
        <v>0</v>
      </c>
      <c r="AD31">
        <f>'B) Berichte'!D1200</f>
        <v>0</v>
      </c>
      <c r="AE31" s="52" t="str">
        <f>'B) Berichte'!E1191</f>
        <v>Vorschlag 1</v>
      </c>
      <c r="AF31" s="52" t="str">
        <f>'B) Berichte'!E1192</f>
        <v>weitere Vorschäge</v>
      </c>
      <c r="AG31" s="52">
        <f>'B) Berichte'!E1193</f>
        <v>0</v>
      </c>
      <c r="AH31" s="52">
        <f>'B) Berichte'!E1194</f>
        <v>0</v>
      </c>
      <c r="AI31" s="52">
        <f>'B) Berichte'!E1195</f>
        <v>0</v>
      </c>
      <c r="AJ31" s="52">
        <f>'B) Berichte'!E1196</f>
        <v>0</v>
      </c>
      <c r="AK31" s="52">
        <f>'B) Berichte'!E1197</f>
        <v>0</v>
      </c>
      <c r="AL31" s="52">
        <f>'B) Berichte'!E1198</f>
        <v>0</v>
      </c>
      <c r="AM31" s="52">
        <f>'B) Berichte'!E1199</f>
        <v>0</v>
      </c>
      <c r="AN31" s="52">
        <f>'B) Berichte'!E1200</f>
        <v>0</v>
      </c>
      <c r="AO31" t="str">
        <f>'B) Berichte'!F1191</f>
        <v>---bitte auswählen---</v>
      </c>
      <c r="AP31">
        <f>'B) Berichte'!F1192</f>
        <v>0</v>
      </c>
      <c r="AQ31">
        <f>'B) Berichte'!F1193</f>
        <v>0</v>
      </c>
      <c r="AR31">
        <f>'B) Berichte'!F1194</f>
        <v>0</v>
      </c>
      <c r="AS31">
        <f>'B) Berichte'!F1195</f>
        <v>0</v>
      </c>
      <c r="AT31">
        <f>'B) Berichte'!F1196</f>
        <v>0</v>
      </c>
      <c r="AU31">
        <f>'B) Berichte'!F1197</f>
        <v>0</v>
      </c>
      <c r="AV31">
        <f>'B) Berichte'!F1198</f>
        <v>0</v>
      </c>
      <c r="AW31">
        <f>'B) Berichte'!F1199</f>
        <v>0</v>
      </c>
      <c r="AX31">
        <f>'B) Berichte'!F1200</f>
        <v>0</v>
      </c>
      <c r="AY31" t="str">
        <f>Übersicht!E41</f>
        <v>laufend</v>
      </c>
      <c r="AZ31" t="str">
        <f>Übersicht!F41</f>
        <v>Gibt Sury am 25.6. bekannt</v>
      </c>
      <c r="BA31" t="str">
        <f>Übersicht!G41</f>
        <v>§§ 54, 56 u. 53</v>
      </c>
      <c r="BB31" t="str">
        <f>Übersicht!H41</f>
        <v>HHLO</v>
      </c>
      <c r="BC31">
        <f>Übersicht!I41</f>
        <v>0</v>
      </c>
      <c r="BD31">
        <f>Übersicht!J41</f>
        <v>0</v>
      </c>
      <c r="BE31" t="str">
        <f>Übersicht!K41</f>
        <v>BMF</v>
      </c>
      <c r="BF31">
        <f>Übersicht!L41</f>
        <v>0</v>
      </c>
      <c r="BG31">
        <f>Übersicht!M41</f>
        <v>0</v>
      </c>
      <c r="BH31">
        <f>Übersicht!N41</f>
        <v>0</v>
      </c>
      <c r="BI31">
        <f>Übersicht!O41</f>
        <v>0</v>
      </c>
      <c r="BJ31">
        <f>Übersicht!P41</f>
        <v>0</v>
      </c>
      <c r="BK31">
        <f>Übersicht!Q41</f>
        <v>0</v>
      </c>
      <c r="BL31">
        <f>Übersicht!R41</f>
        <v>0</v>
      </c>
      <c r="BM31">
        <f>Übersicht!S41</f>
        <v>0</v>
      </c>
      <c r="BN31">
        <f>Übersicht!T41</f>
        <v>0</v>
      </c>
      <c r="BO31">
        <f>Übersicht!U41</f>
        <v>0</v>
      </c>
      <c r="BP31">
        <f>Übersicht!V41</f>
        <v>0</v>
      </c>
      <c r="BQ31">
        <f>Übersicht!W41</f>
        <v>0</v>
      </c>
      <c r="BR31">
        <f>Übersicht!X41</f>
        <v>0</v>
      </c>
      <c r="BS31" t="str">
        <f>Übersicht!Y41</f>
        <v>Aufbereitung des Sachverhalts durch HHLO-Fachabteilung</v>
      </c>
      <c r="BT31" t="str">
        <f>Übersicht!Z41</f>
        <v>Bürokratieaufwand</v>
      </c>
      <c r="BU31" t="str">
        <f>Übersicht!AA41</f>
        <v>HHLO_alle</v>
      </c>
      <c r="BV31" t="str">
        <f>Übersicht!AB41</f>
        <v>Prüfung der Möglichkeit Mittel umzuschichten durch die HHLO-Budgetabteilung</v>
      </c>
      <c r="BW31" t="str">
        <f>Übersicht!AC41</f>
        <v>Bürokratieaufwand</v>
      </c>
      <c r="BX31" t="str">
        <f>Übersicht!AD41</f>
        <v>HHLO_alle</v>
      </c>
      <c r="BY31" t="str">
        <f>Übersicht!AE41</f>
        <v>Abstimmung und/oder Qualitätssicherung intern</v>
      </c>
      <c r="BZ31" t="str">
        <f>Übersicht!AF41</f>
        <v>Bürokratieaufwand</v>
      </c>
      <c r="CA31" t="str">
        <f>Übersicht!AG41</f>
        <v>HHLO_alle</v>
      </c>
      <c r="CB31" t="str">
        <f>Übersicht!AH41</f>
        <v>Aufbereitung eines ELAKs zur Befassung des BMF mit Darstellung des Sachverhalts;  Befüllung des Standard-MVÜ-Excels</v>
      </c>
      <c r="CC31" t="str">
        <f>Übersicht!AI41</f>
        <v>Bürokratieaufwand</v>
      </c>
      <c r="CD31" t="str">
        <f>Übersicht!AJ41</f>
        <v>HHLO_alle</v>
      </c>
      <c r="CE31" t="str">
        <f>Übersicht!AK41</f>
        <v>Inhaltliche Analyse und Recherche von Informationen und Daten</v>
      </c>
      <c r="CF31" t="str">
        <f>Übersicht!AL41</f>
        <v>Analyse- und Rechercheaufwand</v>
      </c>
      <c r="CG31" t="str">
        <f>Übersicht!AM41</f>
        <v>S_II</v>
      </c>
      <c r="CH31" t="str">
        <f>Übersicht!AN41</f>
        <v>Ggf. Rücksprache mit der Ressort-Budgetabteilung</v>
      </c>
      <c r="CI31" t="str">
        <f>Übersicht!AO41</f>
        <v>Bürokratieaufwand</v>
      </c>
      <c r="CJ31" t="str">
        <f>Übersicht!AP41</f>
        <v>S_II</v>
      </c>
      <c r="CK31" t="str">
        <f>Übersicht!AQ41</f>
        <v>Verfassen von Sachverhaltsdarstellung und Erledigung</v>
      </c>
      <c r="CL31" t="str">
        <f>Übersicht!AR41</f>
        <v>Bürokratieaufwand</v>
      </c>
      <c r="CM31" t="str">
        <f>Übersicht!AS41</f>
        <v>S_II</v>
      </c>
      <c r="CN31">
        <f>Übersicht!AT41</f>
        <v>0</v>
      </c>
      <c r="CO31">
        <f>Übersicht!AU41</f>
        <v>0</v>
      </c>
      <c r="CP31">
        <f>Übersicht!AV41</f>
        <v>0</v>
      </c>
      <c r="CQ31">
        <f>Übersicht!AW41</f>
        <v>0</v>
      </c>
      <c r="CR31">
        <f>Übersicht!AX41</f>
        <v>0</v>
      </c>
      <c r="CS31">
        <f>Übersicht!AY41</f>
        <v>0</v>
      </c>
      <c r="CT31">
        <f>Übersicht!AZ41</f>
        <v>0</v>
      </c>
      <c r="CU31">
        <f>Übersicht!BA41</f>
        <v>0</v>
      </c>
      <c r="CV31">
        <f>Übersicht!BB41</f>
        <v>0</v>
      </c>
      <c r="CW31">
        <f>Übersicht!BC41</f>
        <v>0</v>
      </c>
      <c r="CX31">
        <f>Übersicht!BD41</f>
        <v>0</v>
      </c>
      <c r="CY31">
        <f>Übersicht!BE41</f>
        <v>0</v>
      </c>
      <c r="CZ31">
        <f>Übersicht!BF41</f>
        <v>0</v>
      </c>
      <c r="DA31">
        <f>Übersicht!BG41</f>
        <v>0</v>
      </c>
      <c r="DB31" t="str">
        <f>Übersicht!BH41</f>
        <v>S_II; HHLO_alle</v>
      </c>
      <c r="DC31" t="str">
        <f>Übersicht!BI41</f>
        <v>S_II; HHLO_alle</v>
      </c>
      <c r="DD31" t="str">
        <f>Übersicht!BJ41</f>
        <v>nicht anzeigen</v>
      </c>
      <c r="DE31" t="str">
        <f>Übersicht!BK41</f>
        <v>HHLO_alle</v>
      </c>
      <c r="DF31" t="str">
        <f>Übersicht!BL41</f>
        <v>nein (S_II; HHLO_alle)</v>
      </c>
      <c r="DG31">
        <f>Übersicht!BM41</f>
        <v>0</v>
      </c>
      <c r="DH31" t="str">
        <f>Übersicht!BN41</f>
        <v>5-Vollzug</v>
      </c>
      <c r="DI31">
        <f>Übersicht!$D$5</f>
        <v>0</v>
      </c>
      <c r="DJ31">
        <f>Übersicht!E$5</f>
        <v>0</v>
      </c>
      <c r="DK31">
        <f>Übersicht!F$5</f>
        <v>0</v>
      </c>
      <c r="DL31">
        <f>Übersicht!BQ41</f>
        <v>0</v>
      </c>
    </row>
    <row r="32" spans="1:116" x14ac:dyDescent="0.25">
      <c r="A32" s="53" t="str">
        <f>Übersicht!$B$5</f>
        <v>---bitte auswählen---</v>
      </c>
      <c r="B32" s="53">
        <f>Übersicht!C42</f>
        <v>68</v>
      </c>
      <c r="C32" s="53" t="str">
        <f>Übersicht!D42</f>
        <v>Rücklagenentnahme</v>
      </c>
      <c r="D32" s="53" t="str">
        <f>'B) Berichte'!F1207</f>
        <v>Zeit in h eingeben</v>
      </c>
      <c r="E32" s="53" t="str">
        <f>'B) Berichte'!F1208</f>
        <v>Zeit in h eingeben</v>
      </c>
      <c r="F32" s="53" t="str">
        <f>'B) Berichte'!F1209</f>
        <v>Zeit in h eingeben</v>
      </c>
      <c r="G32" s="53" t="str">
        <f>'B) Berichte'!F1210</f>
        <v>Zeit in h eingeben</v>
      </c>
      <c r="H32" s="53" t="str">
        <f>'B) Berichte'!F1211</f>
        <v>Zeit in h eingeben</v>
      </c>
      <c r="I32" s="53" t="str">
        <f>'B) Berichte'!F1212</f>
        <v>Zeit in h eingeben</v>
      </c>
      <c r="J32" s="53" t="str">
        <f>'B) Berichte'!F1213</f>
        <v>Zeit in h eingeben</v>
      </c>
      <c r="K32" s="53" t="str">
        <f>'B) Berichte'!F1214</f>
        <v>Zeit in h eingeben</v>
      </c>
      <c r="L32" s="53" t="str">
        <f>'B) Berichte'!F1215</f>
        <v>Zeit in h eingeben</v>
      </c>
      <c r="M32" s="53" t="str">
        <f>'B) Berichte'!F1216</f>
        <v>Zeit in h eingeben</v>
      </c>
      <c r="N32" s="53" t="str">
        <f>'B) Berichte'!F1219</f>
        <v>Anzahl eingeben</v>
      </c>
      <c r="O32" s="53" t="str">
        <f>'B) Berichte'!F1220</f>
        <v>Anzahl eingeben</v>
      </c>
      <c r="P32" s="52">
        <f>'B) Berichte'!E1221</f>
        <v>0</v>
      </c>
      <c r="Q32" s="53" t="str">
        <f>'B) Berichte'!F1224</f>
        <v>---bitte auswählen---</v>
      </c>
      <c r="R32" s="53" t="str">
        <f>'B) Berichte'!F1225</f>
        <v>---bitte auswählen---</v>
      </c>
      <c r="S32" t="str">
        <f>'B) Berichte'!F1226</f>
        <v>---bitte auswählen---</v>
      </c>
      <c r="T32" s="52">
        <f>'B) Berichte'!E1227</f>
        <v>0</v>
      </c>
      <c r="U32" t="str">
        <f>'B) Berichte'!D1231</f>
        <v xml:space="preserve">
</v>
      </c>
      <c r="V32" t="str">
        <f>'B) Berichte'!D1232</f>
        <v xml:space="preserve">
</v>
      </c>
      <c r="W32">
        <f>'B) Berichte'!D1233</f>
        <v>0</v>
      </c>
      <c r="X32">
        <f>'B) Berichte'!D1234</f>
        <v>0</v>
      </c>
      <c r="Y32">
        <f>'B) Berichte'!D1235</f>
        <v>0</v>
      </c>
      <c r="Z32">
        <f>'B) Berichte'!D1236</f>
        <v>0</v>
      </c>
      <c r="AA32">
        <f>'B) Berichte'!D1237</f>
        <v>0</v>
      </c>
      <c r="AB32">
        <f>'B) Berichte'!D1238</f>
        <v>0</v>
      </c>
      <c r="AC32">
        <f>'B) Berichte'!D1239</f>
        <v>0</v>
      </c>
      <c r="AD32">
        <f>'B) Berichte'!D1240</f>
        <v>0</v>
      </c>
      <c r="AE32" s="52" t="str">
        <f>'B) Berichte'!E1231</f>
        <v>Vorschlag 1</v>
      </c>
      <c r="AF32" s="52" t="str">
        <f>'B) Berichte'!E1232</f>
        <v>weitere Vorschäge</v>
      </c>
      <c r="AG32" s="52">
        <f>'B) Berichte'!E1233</f>
        <v>0</v>
      </c>
      <c r="AH32" s="52">
        <f>'B) Berichte'!E1234</f>
        <v>0</v>
      </c>
      <c r="AI32" s="52">
        <f>'B) Berichte'!E1235</f>
        <v>0</v>
      </c>
      <c r="AJ32" s="52">
        <f>'B) Berichte'!E1236</f>
        <v>0</v>
      </c>
      <c r="AK32" s="52">
        <f>'B) Berichte'!E1237</f>
        <v>0</v>
      </c>
      <c r="AL32" s="52">
        <f>'B) Berichte'!E1238</f>
        <v>0</v>
      </c>
      <c r="AM32" s="52">
        <f>'B) Berichte'!E1239</f>
        <v>0</v>
      </c>
      <c r="AN32" s="52">
        <f>'B) Berichte'!E1240</f>
        <v>0</v>
      </c>
      <c r="AO32" t="str">
        <f>'B) Berichte'!F1231</f>
        <v>---bitte auswählen---</v>
      </c>
      <c r="AP32">
        <f>'B) Berichte'!F1232</f>
        <v>0</v>
      </c>
      <c r="AQ32">
        <f>'B) Berichte'!F1233</f>
        <v>0</v>
      </c>
      <c r="AR32">
        <f>'B) Berichte'!F1234</f>
        <v>0</v>
      </c>
      <c r="AS32">
        <f>'B) Berichte'!F1235</f>
        <v>0</v>
      </c>
      <c r="AT32">
        <f>'B) Berichte'!F1236</f>
        <v>0</v>
      </c>
      <c r="AU32">
        <f>'B) Berichte'!F1237</f>
        <v>0</v>
      </c>
      <c r="AV32">
        <f>'B) Berichte'!F1238</f>
        <v>0</v>
      </c>
      <c r="AW32">
        <f>'B) Berichte'!F1239</f>
        <v>0</v>
      </c>
      <c r="AX32">
        <f>'B) Berichte'!F1240</f>
        <v>0</v>
      </c>
      <c r="AY32" t="str">
        <f>Übersicht!E42</f>
        <v>laufend</v>
      </c>
      <c r="AZ32">
        <f>Übersicht!F42</f>
        <v>154</v>
      </c>
      <c r="BA32" t="str">
        <f>Übersicht!G42</f>
        <v>§ 56</v>
      </c>
      <c r="BB32" t="str">
        <f>Übersicht!H42</f>
        <v>HHFSt</v>
      </c>
      <c r="BC32">
        <f>Übersicht!I42</f>
        <v>0</v>
      </c>
      <c r="BD32">
        <f>Übersicht!J42</f>
        <v>0</v>
      </c>
      <c r="BE32">
        <f>Übersicht!K42</f>
        <v>0</v>
      </c>
      <c r="BF32">
        <f>Übersicht!L42</f>
        <v>0</v>
      </c>
      <c r="BG32">
        <f>Übersicht!M42</f>
        <v>0</v>
      </c>
      <c r="BH32">
        <f>Übersicht!N42</f>
        <v>0</v>
      </c>
      <c r="BI32">
        <f>Übersicht!O42</f>
        <v>0</v>
      </c>
      <c r="BJ32">
        <f>Übersicht!P42</f>
        <v>0</v>
      </c>
      <c r="BK32">
        <f>Übersicht!Q42</f>
        <v>0</v>
      </c>
      <c r="BL32">
        <f>Übersicht!R42</f>
        <v>0</v>
      </c>
      <c r="BM32">
        <f>Übersicht!S42</f>
        <v>0</v>
      </c>
      <c r="BN32">
        <f>Übersicht!T42</f>
        <v>0</v>
      </c>
      <c r="BO32">
        <f>Übersicht!U42</f>
        <v>0</v>
      </c>
      <c r="BP32">
        <f>Übersicht!V42</f>
        <v>0</v>
      </c>
      <c r="BQ32">
        <f>Übersicht!W42</f>
        <v>0</v>
      </c>
      <c r="BR32">
        <f>Übersicht!X42</f>
        <v>0</v>
      </c>
      <c r="BS32" t="str">
        <f>Übersicht!Y42</f>
        <v xml:space="preserve"> Abstimmung von HHLO-Budgetabteilung und HHLO-Fachabteilungt bzgl. Höhe der und Begründung für  die Rücklagenentnahme</v>
      </c>
      <c r="BT32" t="str">
        <f>Übersicht!Z42</f>
        <v>Bürokratieaufwand</v>
      </c>
      <c r="BU32" t="str">
        <f>Übersicht!AA42</f>
        <v>nicht anzeigen</v>
      </c>
      <c r="BV32" t="str">
        <f>Übersicht!AB42</f>
        <v>Prüfung der Möglichkeit Mittel umzuschichten durch die HHLO-Budgetabteilung</v>
      </c>
      <c r="BW32" t="str">
        <f>Übersicht!AC42</f>
        <v>Bürokratieaufwand</v>
      </c>
      <c r="BX32" t="str">
        <f>Übersicht!AD42</f>
        <v>nicht anzeigen</v>
      </c>
      <c r="BY32" t="str">
        <f>Übersicht!AE42</f>
        <v>Aufbereitung eines ELAKs zur Befassung des BMF mit Darstellung des Sachverhalts, Befüllung des Standard-MVÜ-Excels</v>
      </c>
      <c r="BZ32" t="str">
        <f>Übersicht!AF42</f>
        <v>Bürokratieaufwand</v>
      </c>
      <c r="CA32" t="str">
        <f>Übersicht!AG42</f>
        <v>nicht anzeigen</v>
      </c>
      <c r="CB32" t="str">
        <f>Übersicht!AH42</f>
        <v>Inhaltliche Analyse und Recherche von Informationen und Daten</v>
      </c>
      <c r="CC32" t="str">
        <f>Übersicht!AI42</f>
        <v>Analyse- und Rechercheaufwand</v>
      </c>
      <c r="CD32" t="str">
        <f>Übersicht!AJ42</f>
        <v>nicht anzeigen</v>
      </c>
      <c r="CE32" t="str">
        <f>Übersicht!AK42</f>
        <v>Ggf. Rücksprache mit der Ressort-Budgetabteilung</v>
      </c>
      <c r="CF32" t="str">
        <f>Übersicht!AL42</f>
        <v>Bürokratieaufwand</v>
      </c>
      <c r="CG32" t="str">
        <f>Übersicht!AM42</f>
        <v>nicht anzeigen</v>
      </c>
      <c r="CH32" t="str">
        <f>Übersicht!AN42</f>
        <v>Verfassen von Sachverhaltsdarstellung und Erledigung</v>
      </c>
      <c r="CI32" t="str">
        <f>Übersicht!AO42</f>
        <v>Bürokratieaufwand</v>
      </c>
      <c r="CJ32" t="str">
        <f>Übersicht!AP42</f>
        <v>nicht anzeigen</v>
      </c>
      <c r="CK32">
        <f>Übersicht!AQ42</f>
        <v>0</v>
      </c>
      <c r="CL32">
        <f>Übersicht!AR42</f>
        <v>0</v>
      </c>
      <c r="CM32">
        <f>Übersicht!AS42</f>
        <v>0</v>
      </c>
      <c r="CN32">
        <f>Übersicht!AT42</f>
        <v>0</v>
      </c>
      <c r="CO32">
        <f>Übersicht!AU42</f>
        <v>0</v>
      </c>
      <c r="CP32">
        <f>Übersicht!AV42</f>
        <v>0</v>
      </c>
      <c r="CQ32">
        <f>Übersicht!AW42</f>
        <v>0</v>
      </c>
      <c r="CR32">
        <f>Übersicht!AX42</f>
        <v>0</v>
      </c>
      <c r="CS32">
        <f>Übersicht!AY42</f>
        <v>0</v>
      </c>
      <c r="CT32">
        <f>Übersicht!AZ42</f>
        <v>0</v>
      </c>
      <c r="CU32">
        <f>Übersicht!BA42</f>
        <v>0</v>
      </c>
      <c r="CV32">
        <f>Übersicht!BB42</f>
        <v>0</v>
      </c>
      <c r="CW32">
        <f>Übersicht!BC42</f>
        <v>0</v>
      </c>
      <c r="CX32">
        <f>Übersicht!BD42</f>
        <v>0</v>
      </c>
      <c r="CY32">
        <f>Übersicht!BE42</f>
        <v>0</v>
      </c>
      <c r="CZ32">
        <f>Übersicht!BF42</f>
        <v>0</v>
      </c>
      <c r="DA32">
        <f>Übersicht!BG42</f>
        <v>0</v>
      </c>
      <c r="DB32" t="str">
        <f>Übersicht!BH42</f>
        <v>nicht anzeigen</v>
      </c>
      <c r="DC32" t="str">
        <f>Übersicht!BI42</f>
        <v>nicht anzeigen</v>
      </c>
      <c r="DD32" t="str">
        <f>Übersicht!BJ42</f>
        <v>nicht anzeigen</v>
      </c>
      <c r="DE32" t="str">
        <f>Übersicht!BK42</f>
        <v>nicht anzeigen</v>
      </c>
      <c r="DF32" t="str">
        <f>Übersicht!BL42</f>
        <v>nein (S_II; HHLO_alle)</v>
      </c>
      <c r="DG32">
        <f>Übersicht!BM42</f>
        <v>0</v>
      </c>
      <c r="DH32" t="str">
        <f>Übersicht!BN42</f>
        <v>5-Vollzug</v>
      </c>
      <c r="DI32">
        <f>Übersicht!$D$5</f>
        <v>0</v>
      </c>
      <c r="DJ32">
        <f>Übersicht!E$5</f>
        <v>0</v>
      </c>
      <c r="DK32">
        <f>Übersicht!F$5</f>
        <v>0</v>
      </c>
      <c r="DL32">
        <f>Übersicht!BQ42</f>
        <v>0</v>
      </c>
    </row>
    <row r="33" spans="1:116" x14ac:dyDescent="0.25">
      <c r="A33" s="53" t="str">
        <f>Übersicht!$B$5</f>
        <v>---bitte auswählen---</v>
      </c>
      <c r="B33" s="53">
        <f>Übersicht!C43</f>
        <v>69</v>
      </c>
      <c r="C33" s="53" t="str">
        <f>Übersicht!D43</f>
        <v>Mittelumschichtung - Information an BMF/RH (ohne Genehmigung BMF)</v>
      </c>
      <c r="D33" s="53" t="str">
        <f>'B) Berichte'!F1247</f>
        <v>Zeit in h eingeben</v>
      </c>
      <c r="E33" s="53" t="str">
        <f>'B) Berichte'!F1248</f>
        <v>Zeit in h eingeben</v>
      </c>
      <c r="F33" s="53" t="str">
        <f>'B) Berichte'!F1249</f>
        <v>Zeit in h eingeben</v>
      </c>
      <c r="G33" s="53" t="str">
        <f>'B) Berichte'!F1250</f>
        <v>Zeit in h eingeben</v>
      </c>
      <c r="H33" s="53" t="str">
        <f>'B) Berichte'!F1251</f>
        <v>Zeit in h eingeben</v>
      </c>
      <c r="I33" s="53" t="str">
        <f>'B) Berichte'!F1252</f>
        <v>Zeit in h eingeben</v>
      </c>
      <c r="J33" s="53" t="str">
        <f>'B) Berichte'!F1253</f>
        <v>Zeit in h eingeben</v>
      </c>
      <c r="K33" s="53" t="str">
        <f>'B) Berichte'!F1254</f>
        <v>Zeit in h eingeben</v>
      </c>
      <c r="L33" s="53" t="str">
        <f>'B) Berichte'!F1255</f>
        <v>Zeit in h eingeben</v>
      </c>
      <c r="M33" s="53" t="str">
        <f>'B) Berichte'!F1256</f>
        <v>Zeit in h eingeben</v>
      </c>
      <c r="N33" s="53" t="str">
        <f>'B) Berichte'!F1259</f>
        <v>Anzahl eingeben</v>
      </c>
      <c r="O33" s="53" t="str">
        <f>'B) Berichte'!F1260</f>
        <v>Anzahl eingeben</v>
      </c>
      <c r="P33" s="52">
        <f>'B) Berichte'!E1261</f>
        <v>0</v>
      </c>
      <c r="Q33" s="53" t="str">
        <f>'B) Berichte'!F1264</f>
        <v>---bitte auswählen---</v>
      </c>
      <c r="R33" s="53" t="str">
        <f>'B) Berichte'!F1265</f>
        <v>---bitte auswählen---</v>
      </c>
      <c r="S33" t="str">
        <f>'B) Berichte'!F1266</f>
        <v>---bitte auswählen---</v>
      </c>
      <c r="T33" s="52">
        <f>'B) Berichte'!E1267</f>
        <v>0</v>
      </c>
      <c r="U33" t="str">
        <f>'B) Berichte'!D1271</f>
        <v xml:space="preserve">
</v>
      </c>
      <c r="V33" t="str">
        <f>'B) Berichte'!D1272</f>
        <v xml:space="preserve">
</v>
      </c>
      <c r="W33">
        <f>'B) Berichte'!D1273</f>
        <v>0</v>
      </c>
      <c r="X33">
        <f>'B) Berichte'!D1274</f>
        <v>0</v>
      </c>
      <c r="Y33">
        <f>'B) Berichte'!D1275</f>
        <v>0</v>
      </c>
      <c r="Z33">
        <f>'B) Berichte'!D1276</f>
        <v>0</v>
      </c>
      <c r="AA33">
        <f>'B) Berichte'!D1277</f>
        <v>0</v>
      </c>
      <c r="AB33">
        <f>'B) Berichte'!D1278</f>
        <v>0</v>
      </c>
      <c r="AC33">
        <f>'B) Berichte'!D1279</f>
        <v>0</v>
      </c>
      <c r="AD33">
        <f>'B) Berichte'!D1280</f>
        <v>0</v>
      </c>
      <c r="AE33" s="52" t="str">
        <f>'B) Berichte'!E1271</f>
        <v>Vorschlag 1</v>
      </c>
      <c r="AF33" s="52" t="str">
        <f>'B) Berichte'!E1272</f>
        <v>weitere Vorschäge</v>
      </c>
      <c r="AG33" s="52">
        <f>'B) Berichte'!E1273</f>
        <v>0</v>
      </c>
      <c r="AH33" s="52">
        <f>'B) Berichte'!E1274</f>
        <v>0</v>
      </c>
      <c r="AI33" s="52">
        <f>'B) Berichte'!E1275</f>
        <v>0</v>
      </c>
      <c r="AJ33" s="52">
        <f>'B) Berichte'!E1276</f>
        <v>0</v>
      </c>
      <c r="AK33" s="52">
        <f>'B) Berichte'!E1277</f>
        <v>0</v>
      </c>
      <c r="AL33" s="52">
        <f>'B) Berichte'!E1278</f>
        <v>0</v>
      </c>
      <c r="AM33" s="52">
        <f>'B) Berichte'!E1279</f>
        <v>0</v>
      </c>
      <c r="AN33" s="52">
        <f>'B) Berichte'!E1280</f>
        <v>0</v>
      </c>
      <c r="AO33" t="str">
        <f>'B) Berichte'!F1271</f>
        <v>---bitte auswählen---</v>
      </c>
      <c r="AP33">
        <f>'B) Berichte'!F1272</f>
        <v>0</v>
      </c>
      <c r="AQ33">
        <f>'B) Berichte'!F1273</f>
        <v>0</v>
      </c>
      <c r="AR33">
        <f>'B) Berichte'!F1274</f>
        <v>0</v>
      </c>
      <c r="AS33">
        <f>'B) Berichte'!F1275</f>
        <v>0</v>
      </c>
      <c r="AT33">
        <f>'B) Berichte'!F1276</f>
        <v>0</v>
      </c>
      <c r="AU33">
        <f>'B) Berichte'!F1277</f>
        <v>0</v>
      </c>
      <c r="AV33">
        <f>'B) Berichte'!F1278</f>
        <v>0</v>
      </c>
      <c r="AW33">
        <f>'B) Berichte'!F1279</f>
        <v>0</v>
      </c>
      <c r="AX33">
        <f>'B) Berichte'!F1280</f>
        <v>0</v>
      </c>
      <c r="AY33" t="str">
        <f>Übersicht!E43</f>
        <v>laufend</v>
      </c>
      <c r="AZ33">
        <f>Übersicht!F43</f>
        <v>0</v>
      </c>
      <c r="BA33" t="str">
        <f>Übersicht!G43</f>
        <v>§ 53 (4)</v>
      </c>
      <c r="BB33" t="str">
        <f>Übersicht!H43</f>
        <v>HHLO</v>
      </c>
      <c r="BC33">
        <f>Übersicht!I43</f>
        <v>0</v>
      </c>
      <c r="BD33">
        <f>Übersicht!J43</f>
        <v>0</v>
      </c>
      <c r="BE33">
        <f>Übersicht!K43</f>
        <v>0</v>
      </c>
      <c r="BF33">
        <f>Übersicht!L43</f>
        <v>0</v>
      </c>
      <c r="BG33">
        <f>Übersicht!M43</f>
        <v>0</v>
      </c>
      <c r="BH33">
        <f>Übersicht!N43</f>
        <v>0</v>
      </c>
      <c r="BI33">
        <f>Übersicht!O43</f>
        <v>0</v>
      </c>
      <c r="BJ33">
        <f>Übersicht!P43</f>
        <v>0</v>
      </c>
      <c r="BK33">
        <f>Übersicht!Q43</f>
        <v>0</v>
      </c>
      <c r="BL33">
        <f>Übersicht!R43</f>
        <v>0</v>
      </c>
      <c r="BM33">
        <f>Übersicht!S43</f>
        <v>0</v>
      </c>
      <c r="BN33">
        <f>Übersicht!T43</f>
        <v>0</v>
      </c>
      <c r="BO33">
        <f>Übersicht!U43</f>
        <v>0</v>
      </c>
      <c r="BP33">
        <f>Übersicht!V43</f>
        <v>0</v>
      </c>
      <c r="BQ33">
        <f>Übersicht!W43</f>
        <v>0</v>
      </c>
      <c r="BR33">
        <f>Übersicht!X43</f>
        <v>0</v>
      </c>
      <c r="BS33" t="str">
        <f>Übersicht!Y43</f>
        <v>Abstimmungsprozesse zwischen betroffenen HHLO-Fachabteilungen bzw. haushaltsführenden Stellen und HHLO-Budgetabteilung</v>
      </c>
      <c r="BT33" t="str">
        <f>Übersicht!Z43</f>
        <v>Bürokratieaufwand</v>
      </c>
      <c r="BU33" t="str">
        <f>Übersicht!AA43</f>
        <v>HHLO_alle</v>
      </c>
      <c r="BV33" t="str">
        <f>Übersicht!AB43</f>
        <v>Prüfung der Möglichkeit Mittel umzuschichten durch die HHLO-Budgetabteilung</v>
      </c>
      <c r="BW33" t="str">
        <f>Übersicht!AC43</f>
        <v>Bürokratieaufwand</v>
      </c>
      <c r="BX33" t="str">
        <f>Übersicht!AD43</f>
        <v>HHLO_alle</v>
      </c>
      <c r="BY33" t="str">
        <f>Übersicht!AE43</f>
        <v>Informationsmeldung an das BMF/den RH</v>
      </c>
      <c r="BZ33" t="str">
        <f>Übersicht!AF43</f>
        <v>Bürokratieaufwand</v>
      </c>
      <c r="CA33" t="str">
        <f>Übersicht!AG43</f>
        <v>HHLO_alle</v>
      </c>
      <c r="CB33">
        <f>Übersicht!AH43</f>
        <v>0</v>
      </c>
      <c r="CC33">
        <f>Übersicht!AI43</f>
        <v>0</v>
      </c>
      <c r="CD33">
        <f>Übersicht!AJ43</f>
        <v>0</v>
      </c>
      <c r="CE33">
        <f>Übersicht!AK43</f>
        <v>0</v>
      </c>
      <c r="CF33">
        <f>Übersicht!AL43</f>
        <v>0</v>
      </c>
      <c r="CG33">
        <f>Übersicht!AM43</f>
        <v>0</v>
      </c>
      <c r="CH33">
        <f>Übersicht!AN43</f>
        <v>0</v>
      </c>
      <c r="CI33">
        <f>Übersicht!AO43</f>
        <v>0</v>
      </c>
      <c r="CJ33">
        <f>Übersicht!AP43</f>
        <v>0</v>
      </c>
      <c r="CK33">
        <f>Übersicht!AQ43</f>
        <v>0</v>
      </c>
      <c r="CL33">
        <f>Übersicht!AR43</f>
        <v>0</v>
      </c>
      <c r="CM33">
        <f>Übersicht!AS43</f>
        <v>0</v>
      </c>
      <c r="CN33">
        <f>Übersicht!AT43</f>
        <v>0</v>
      </c>
      <c r="CO33">
        <f>Übersicht!AU43</f>
        <v>0</v>
      </c>
      <c r="CP33">
        <f>Übersicht!AV43</f>
        <v>0</v>
      </c>
      <c r="CQ33">
        <f>Übersicht!AW43</f>
        <v>0</v>
      </c>
      <c r="CR33">
        <f>Übersicht!AX43</f>
        <v>0</v>
      </c>
      <c r="CS33">
        <f>Übersicht!AY43</f>
        <v>0</v>
      </c>
      <c r="CT33">
        <f>Übersicht!AZ43</f>
        <v>0</v>
      </c>
      <c r="CU33">
        <f>Übersicht!BA43</f>
        <v>0</v>
      </c>
      <c r="CV33">
        <f>Übersicht!BB43</f>
        <v>0</v>
      </c>
      <c r="CW33">
        <f>Übersicht!BC43</f>
        <v>0</v>
      </c>
      <c r="CX33">
        <f>Übersicht!BD43</f>
        <v>0</v>
      </c>
      <c r="CY33">
        <f>Übersicht!BE43</f>
        <v>0</v>
      </c>
      <c r="CZ33">
        <f>Übersicht!BF43</f>
        <v>0</v>
      </c>
      <c r="DA33">
        <f>Übersicht!BG43</f>
        <v>0</v>
      </c>
      <c r="DB33" t="str">
        <f>Übersicht!BH43</f>
        <v>HHLO_alle</v>
      </c>
      <c r="DC33" t="str">
        <f>Übersicht!BI43</f>
        <v>HHLO_alle</v>
      </c>
      <c r="DD33" t="str">
        <f>Übersicht!BJ43</f>
        <v>nicht anzeigen</v>
      </c>
      <c r="DE33" t="str">
        <f>Übersicht!BK43</f>
        <v>HHLO_alle</v>
      </c>
      <c r="DF33" t="str">
        <f>Übersicht!BL43</f>
        <v>nein (HHLO_alle)</v>
      </c>
      <c r="DG33">
        <f>Übersicht!BM43</f>
        <v>0</v>
      </c>
      <c r="DH33" t="str">
        <f>Übersicht!BN43</f>
        <v>5-Vollzug</v>
      </c>
      <c r="DI33">
        <f>Übersicht!$D$5</f>
        <v>0</v>
      </c>
      <c r="DJ33">
        <f>Übersicht!E$5</f>
        <v>0</v>
      </c>
      <c r="DK33">
        <f>Übersicht!F$5</f>
        <v>0</v>
      </c>
      <c r="DL33">
        <f>Übersicht!BQ43</f>
        <v>0</v>
      </c>
    </row>
    <row r="34" spans="1:116" x14ac:dyDescent="0.25">
      <c r="A34" s="53" t="str">
        <f>Übersicht!$B$5</f>
        <v>---bitte auswählen---</v>
      </c>
      <c r="B34" s="53">
        <f>Übersicht!C44</f>
        <v>38</v>
      </c>
      <c r="C34" s="53" t="str">
        <f>Übersicht!D44</f>
        <v>Bericht zur Wirkungsorientierung</v>
      </c>
      <c r="D34" s="53" t="str">
        <f>'B) Berichte'!F1287</f>
        <v>Zeit in h eingeben</v>
      </c>
      <c r="E34" s="53" t="str">
        <f>'B) Berichte'!F1288</f>
        <v>Zeit in h eingeben</v>
      </c>
      <c r="F34" s="53" t="str">
        <f>'B) Berichte'!F1289</f>
        <v>Zeit in h eingeben</v>
      </c>
      <c r="G34" s="53" t="str">
        <f>'B) Berichte'!F1290</f>
        <v>Zeit in h eingeben</v>
      </c>
      <c r="H34" s="53" t="str">
        <f>'B) Berichte'!F1291</f>
        <v>Zeit in h eingeben</v>
      </c>
      <c r="I34" s="53" t="str">
        <f>'B) Berichte'!F1292</f>
        <v>Zeit in h eingeben</v>
      </c>
      <c r="J34" s="53" t="str">
        <f>'B) Berichte'!F1293</f>
        <v>Zeit in h eingeben</v>
      </c>
      <c r="K34" s="53" t="str">
        <f>'B) Berichte'!F1294</f>
        <v>Zeit in h eingeben</v>
      </c>
      <c r="L34" s="53" t="str">
        <f>'B) Berichte'!F1295</f>
        <v>Zeit in h eingeben</v>
      </c>
      <c r="M34" s="53" t="str">
        <f>'B) Berichte'!F1296</f>
        <v>Zeit in h eingeben</v>
      </c>
      <c r="N34" s="53" t="str">
        <f>'B) Berichte'!F1299</f>
        <v>Anzahl eingeben</v>
      </c>
      <c r="O34" s="53" t="str">
        <f>'B) Berichte'!F1300</f>
        <v>Anzahl eingeben</v>
      </c>
      <c r="P34" s="52">
        <f>'B) Berichte'!E1301</f>
        <v>0</v>
      </c>
      <c r="Q34" s="53" t="str">
        <f>'B) Berichte'!F1304</f>
        <v>---bitte auswählen---</v>
      </c>
      <c r="R34" s="53" t="str">
        <f>'B) Berichte'!F1305</f>
        <v>---bitte auswählen---</v>
      </c>
      <c r="S34" t="str">
        <f>'B) Berichte'!F1306</f>
        <v>---bitte auswählen---</v>
      </c>
      <c r="T34" s="52">
        <f>'B) Berichte'!E1307</f>
        <v>0</v>
      </c>
      <c r="U34" t="str">
        <f>'B) Berichte'!D1311</f>
        <v xml:space="preserve">
</v>
      </c>
      <c r="V34" t="str">
        <f>'B) Berichte'!D1312</f>
        <v xml:space="preserve">
</v>
      </c>
      <c r="W34">
        <f>'B) Berichte'!D1313</f>
        <v>0</v>
      </c>
      <c r="X34">
        <f>'B) Berichte'!D1314</f>
        <v>0</v>
      </c>
      <c r="Y34">
        <f>'B) Berichte'!D1315</f>
        <v>0</v>
      </c>
      <c r="Z34">
        <f>'B) Berichte'!D1316</f>
        <v>0</v>
      </c>
      <c r="AA34">
        <f>'B) Berichte'!D1317</f>
        <v>0</v>
      </c>
      <c r="AB34">
        <f>'B) Berichte'!D1318</f>
        <v>0</v>
      </c>
      <c r="AC34">
        <f>'B) Berichte'!D1319</f>
        <v>0</v>
      </c>
      <c r="AD34">
        <f>'B) Berichte'!D1320</f>
        <v>0</v>
      </c>
      <c r="AE34" s="52" t="str">
        <f>'B) Berichte'!E1311</f>
        <v>Vorschlag 1</v>
      </c>
      <c r="AF34" s="52" t="str">
        <f>'B) Berichte'!E1312</f>
        <v>weitere Vorschäge</v>
      </c>
      <c r="AG34" s="52">
        <f>'B) Berichte'!E1313</f>
        <v>0</v>
      </c>
      <c r="AH34" s="52">
        <f>'B) Berichte'!E1314</f>
        <v>0</v>
      </c>
      <c r="AI34" s="52">
        <f>'B) Berichte'!E1315</f>
        <v>0</v>
      </c>
      <c r="AJ34" s="52">
        <f>'B) Berichte'!E1316</f>
        <v>0</v>
      </c>
      <c r="AK34" s="52">
        <f>'B) Berichte'!E1317</f>
        <v>0</v>
      </c>
      <c r="AL34" s="52">
        <f>'B) Berichte'!E1318</f>
        <v>0</v>
      </c>
      <c r="AM34" s="52">
        <f>'B) Berichte'!E1319</f>
        <v>0</v>
      </c>
      <c r="AN34" s="52">
        <f>'B) Berichte'!E1320</f>
        <v>0</v>
      </c>
      <c r="AO34" t="str">
        <f>'B) Berichte'!F1311</f>
        <v>---bitte auswählen---</v>
      </c>
      <c r="AP34">
        <f>'B) Berichte'!F1312</f>
        <v>0</v>
      </c>
      <c r="AQ34">
        <f>'B) Berichte'!F1313</f>
        <v>0</v>
      </c>
      <c r="AR34">
        <f>'B) Berichte'!F1314</f>
        <v>0</v>
      </c>
      <c r="AS34">
        <f>'B) Berichte'!F1315</f>
        <v>0</v>
      </c>
      <c r="AT34">
        <f>'B) Berichte'!F1316</f>
        <v>0</v>
      </c>
      <c r="AU34">
        <f>'B) Berichte'!F1317</f>
        <v>0</v>
      </c>
      <c r="AV34">
        <f>'B) Berichte'!F1318</f>
        <v>0</v>
      </c>
      <c r="AW34">
        <f>'B) Berichte'!F1319</f>
        <v>0</v>
      </c>
      <c r="AX34">
        <f>'B) Berichte'!F1320</f>
        <v>0</v>
      </c>
      <c r="AY34" t="str">
        <f>Übersicht!E44</f>
        <v>30.10.</v>
      </c>
      <c r="AZ34">
        <f>Übersicht!F44</f>
        <v>1</v>
      </c>
      <c r="BA34" t="str">
        <f>Übersicht!G44</f>
        <v>§ 68 (5) und § 7 (5) Wirkungscontrollingverordnung</v>
      </c>
      <c r="BB34" t="str">
        <f>Übersicht!H44</f>
        <v>BKA</v>
      </c>
      <c r="BC34">
        <f>Übersicht!I44</f>
        <v>0</v>
      </c>
      <c r="BD34">
        <f>Übersicht!J44</f>
        <v>0</v>
      </c>
      <c r="BE34" t="str">
        <f>Übersicht!K44</f>
        <v>NR</v>
      </c>
      <c r="BF34" t="str">
        <f>Übersicht!L44</f>
        <v>2. Etappe</v>
      </c>
      <c r="BG34">
        <f>Übersicht!M44</f>
        <v>0</v>
      </c>
      <c r="BH34">
        <f>Übersicht!N44</f>
        <v>0</v>
      </c>
      <c r="BI34">
        <f>Übersicht!O44</f>
        <v>0</v>
      </c>
      <c r="BJ34">
        <f>Übersicht!P44</f>
        <v>0</v>
      </c>
      <c r="BK34">
        <f>Übersicht!Q44</f>
        <v>0</v>
      </c>
      <c r="BL34">
        <f>Übersicht!R44</f>
        <v>0</v>
      </c>
      <c r="BM34">
        <f>Übersicht!S44</f>
        <v>0</v>
      </c>
      <c r="BN34">
        <f>Übersicht!T44</f>
        <v>0</v>
      </c>
      <c r="BO34">
        <f>Übersicht!U44</f>
        <v>0</v>
      </c>
      <c r="BP34">
        <f>Übersicht!V44</f>
        <v>0</v>
      </c>
      <c r="BQ34">
        <f>Übersicht!W44</f>
        <v>0</v>
      </c>
      <c r="BR34">
        <f>Übersicht!X44</f>
        <v>0</v>
      </c>
      <c r="BS34" t="str">
        <f>Übersicht!Y44</f>
        <v>Recherche und inhaltliche Analyse von Informationen und Daten</v>
      </c>
      <c r="BT34" t="str">
        <f>Übersicht!Z44</f>
        <v>Analyse- und Rechercheaufwand</v>
      </c>
      <c r="BU34" t="str">
        <f>Übersicht!AA44</f>
        <v>BKA</v>
      </c>
      <c r="BV34" t="str">
        <f>Übersicht!AB44</f>
        <v>Verfassen des Berichts; Ausfüllen und Eingabe der Daten in technische Systeme (ohne Analyse)</v>
      </c>
      <c r="BW34" t="str">
        <f>Übersicht!AC44</f>
        <v>Bürokratieaufwand</v>
      </c>
      <c r="BX34" t="str">
        <f>Übersicht!AD44</f>
        <v>BKA</v>
      </c>
      <c r="BY34" t="str">
        <f>Übersicht!AE44</f>
        <v>Abstimmung und/oder Qualitätssicherung intern</v>
      </c>
      <c r="BZ34" t="str">
        <f>Übersicht!AF44</f>
        <v>Bürokratieaufwand</v>
      </c>
      <c r="CA34" t="str">
        <f>Übersicht!AG44</f>
        <v>BKA</v>
      </c>
      <c r="CB34" t="str">
        <f>Übersicht!AH44</f>
        <v>Abstimmung und/oder Qualitätssicherung mit externer Stelle (zB BMF/BKA); Übermittlung</v>
      </c>
      <c r="CC34" t="str">
        <f>Übersicht!AI44</f>
        <v>Bürokratieaufwand</v>
      </c>
      <c r="CD34" t="str">
        <f>Übersicht!AJ44</f>
        <v>BKA</v>
      </c>
      <c r="CE34">
        <f>Übersicht!AK44</f>
        <v>0</v>
      </c>
      <c r="CF34">
        <f>Übersicht!AL44</f>
        <v>0</v>
      </c>
      <c r="CG34">
        <f>Übersicht!AM44</f>
        <v>0</v>
      </c>
      <c r="CH34">
        <f>Übersicht!AN44</f>
        <v>0</v>
      </c>
      <c r="CI34">
        <f>Übersicht!AO44</f>
        <v>0</v>
      </c>
      <c r="CJ34">
        <f>Übersicht!AP44</f>
        <v>0</v>
      </c>
      <c r="CK34">
        <f>Übersicht!AQ44</f>
        <v>0</v>
      </c>
      <c r="CL34">
        <f>Übersicht!AR44</f>
        <v>0</v>
      </c>
      <c r="CM34">
        <f>Übersicht!AS44</f>
        <v>0</v>
      </c>
      <c r="CN34">
        <f>Übersicht!AT44</f>
        <v>0</v>
      </c>
      <c r="CO34">
        <f>Übersicht!AU44</f>
        <v>0</v>
      </c>
      <c r="CP34">
        <f>Übersicht!AV44</f>
        <v>0</v>
      </c>
      <c r="CQ34">
        <f>Übersicht!AW44</f>
        <v>0</v>
      </c>
      <c r="CR34">
        <f>Übersicht!AX44</f>
        <v>0</v>
      </c>
      <c r="CS34">
        <f>Übersicht!AY44</f>
        <v>0</v>
      </c>
      <c r="CT34">
        <f>Übersicht!AZ44</f>
        <v>0</v>
      </c>
      <c r="CU34">
        <f>Übersicht!BA44</f>
        <v>0</v>
      </c>
      <c r="CV34">
        <f>Übersicht!BB44</f>
        <v>0</v>
      </c>
      <c r="CW34">
        <f>Übersicht!BC44</f>
        <v>0</v>
      </c>
      <c r="CX34">
        <f>Übersicht!BD44</f>
        <v>0</v>
      </c>
      <c r="CY34">
        <f>Übersicht!BE44</f>
        <v>0</v>
      </c>
      <c r="CZ34">
        <f>Übersicht!BF44</f>
        <v>0</v>
      </c>
      <c r="DA34">
        <f>Übersicht!BG44</f>
        <v>0</v>
      </c>
      <c r="DB34" t="str">
        <f>Übersicht!BH44</f>
        <v>BKA</v>
      </c>
      <c r="DC34" t="str">
        <f>Übersicht!BI44</f>
        <v>BKA</v>
      </c>
      <c r="DD34" t="str">
        <f>Übersicht!BJ44</f>
        <v>nicht anzeigen</v>
      </c>
      <c r="DE34" t="str">
        <f>Übersicht!BK44</f>
        <v>BKA</v>
      </c>
      <c r="DF34" t="str">
        <f>Übersicht!BL44</f>
        <v>nein (BKA)</v>
      </c>
      <c r="DG34">
        <f>Übersicht!BM44</f>
        <v>0</v>
      </c>
      <c r="DH34" t="str">
        <f>Übersicht!BN44</f>
        <v>7-Wirkungsorientierung -&amp; steuerung</v>
      </c>
      <c r="DI34">
        <f>Übersicht!$D$5</f>
        <v>0</v>
      </c>
      <c r="DJ34">
        <f>Übersicht!E$5</f>
        <v>0</v>
      </c>
      <c r="DK34">
        <f>Übersicht!F$5</f>
        <v>0</v>
      </c>
      <c r="DL34">
        <f>Übersicht!BQ44</f>
        <v>0</v>
      </c>
    </row>
    <row r="35" spans="1:116" x14ac:dyDescent="0.25">
      <c r="A35" s="53" t="str">
        <f>Übersicht!$B$5</f>
        <v>---bitte auswählen---</v>
      </c>
      <c r="B35" s="53">
        <f>Übersicht!C45</f>
        <v>39</v>
      </c>
      <c r="C35" s="53" t="str">
        <f>Übersicht!D45</f>
        <v>Bericht zur internen Evaluierung</v>
      </c>
      <c r="D35" s="53" t="str">
        <f>'B) Berichte'!F1327</f>
        <v>Zeit in h eingeben</v>
      </c>
      <c r="E35" s="53" t="str">
        <f>'B) Berichte'!F1328</f>
        <v>Zeit in h eingeben</v>
      </c>
      <c r="F35" s="53" t="str">
        <f>'B) Berichte'!F1329</f>
        <v>Zeit in h eingeben</v>
      </c>
      <c r="G35" s="53" t="str">
        <f>'B) Berichte'!F1330</f>
        <v>Zeit in h eingeben</v>
      </c>
      <c r="H35" s="53" t="str">
        <f>'B) Berichte'!F1331</f>
        <v>Zeit in h eingeben</v>
      </c>
      <c r="I35" s="53" t="str">
        <f>'B) Berichte'!F1332</f>
        <v>Zeit in h eingeben</v>
      </c>
      <c r="J35" s="53" t="str">
        <f>'B) Berichte'!F1333</f>
        <v>Zeit in h eingeben</v>
      </c>
      <c r="K35" s="53" t="str">
        <f>'B) Berichte'!F1334</f>
        <v>Zeit in h eingeben</v>
      </c>
      <c r="L35" s="53" t="str">
        <f>'B) Berichte'!F1335</f>
        <v>Zeit in h eingeben</v>
      </c>
      <c r="M35" s="53" t="str">
        <f>'B) Berichte'!F1336</f>
        <v>Zeit in h eingeben</v>
      </c>
      <c r="N35" s="53" t="str">
        <f>'B) Berichte'!F1339</f>
        <v>Anzahl eingeben</v>
      </c>
      <c r="O35" s="53" t="str">
        <f>'B) Berichte'!F1340</f>
        <v>Anzahl eingeben</v>
      </c>
      <c r="P35" s="52">
        <f>'B) Berichte'!E1341</f>
        <v>0</v>
      </c>
      <c r="Q35" s="53" t="str">
        <f>'B) Berichte'!F1344</f>
        <v>---bitte auswählen---</v>
      </c>
      <c r="R35" s="53" t="str">
        <f>'B) Berichte'!F1345</f>
        <v>---bitte auswählen---</v>
      </c>
      <c r="S35" t="str">
        <f>'B) Berichte'!F1346</f>
        <v>---bitte auswählen---</v>
      </c>
      <c r="T35" s="52">
        <f>'B) Berichte'!E1347</f>
        <v>0</v>
      </c>
      <c r="U35" t="str">
        <f>'B) Berichte'!D1351</f>
        <v xml:space="preserve">
</v>
      </c>
      <c r="V35" t="str">
        <f>'B) Berichte'!D1352</f>
        <v xml:space="preserve">
</v>
      </c>
      <c r="W35">
        <f>'B) Berichte'!D1353</f>
        <v>0</v>
      </c>
      <c r="X35">
        <f>'B) Berichte'!D1354</f>
        <v>0</v>
      </c>
      <c r="Y35">
        <f>'B) Berichte'!D1355</f>
        <v>0</v>
      </c>
      <c r="Z35">
        <f>'B) Berichte'!D1356</f>
        <v>0</v>
      </c>
      <c r="AA35">
        <f>'B) Berichte'!D1357</f>
        <v>0</v>
      </c>
      <c r="AB35">
        <f>'B) Berichte'!D1358</f>
        <v>0</v>
      </c>
      <c r="AC35">
        <f>'B) Berichte'!D1359</f>
        <v>0</v>
      </c>
      <c r="AD35">
        <f>'B) Berichte'!D1360</f>
        <v>0</v>
      </c>
      <c r="AE35" s="52" t="str">
        <f>'B) Berichte'!E1351</f>
        <v>Vorschlag 1</v>
      </c>
      <c r="AF35" s="52" t="str">
        <f>'B) Berichte'!E1352</f>
        <v>weitere Vorschäge</v>
      </c>
      <c r="AG35" s="52">
        <f>'B) Berichte'!E1353</f>
        <v>0</v>
      </c>
      <c r="AH35" s="52">
        <f>'B) Berichte'!E1354</f>
        <v>0</v>
      </c>
      <c r="AI35" s="52">
        <f>'B) Berichte'!E1355</f>
        <v>0</v>
      </c>
      <c r="AJ35" s="52">
        <f>'B) Berichte'!E1356</f>
        <v>0</v>
      </c>
      <c r="AK35" s="52">
        <f>'B) Berichte'!E1357</f>
        <v>0</v>
      </c>
      <c r="AL35" s="52">
        <f>'B) Berichte'!E1358</f>
        <v>0</v>
      </c>
      <c r="AM35" s="52">
        <f>'B) Berichte'!E1359</f>
        <v>0</v>
      </c>
      <c r="AN35" s="52">
        <f>'B) Berichte'!E1360</f>
        <v>0</v>
      </c>
      <c r="AO35" t="str">
        <f>'B) Berichte'!F1351</f>
        <v>---bitte auswählen---</v>
      </c>
      <c r="AP35">
        <f>'B) Berichte'!F1352</f>
        <v>0</v>
      </c>
      <c r="AQ35">
        <f>'B) Berichte'!F1353</f>
        <v>0</v>
      </c>
      <c r="AR35">
        <f>'B) Berichte'!F1354</f>
        <v>0</v>
      </c>
      <c r="AS35">
        <f>'B) Berichte'!F1355</f>
        <v>0</v>
      </c>
      <c r="AT35">
        <f>'B) Berichte'!F1356</f>
        <v>0</v>
      </c>
      <c r="AU35">
        <f>'B) Berichte'!F1357</f>
        <v>0</v>
      </c>
      <c r="AV35">
        <f>'B) Berichte'!F1358</f>
        <v>0</v>
      </c>
      <c r="AW35">
        <f>'B) Berichte'!F1359</f>
        <v>0</v>
      </c>
      <c r="AX35">
        <f>'B) Berichte'!F1360</f>
        <v>0</v>
      </c>
      <c r="AY35" t="str">
        <f>Übersicht!E45</f>
        <v>30.5.</v>
      </c>
      <c r="AZ35">
        <f>Übersicht!F45</f>
        <v>1</v>
      </c>
      <c r="BA35" t="str">
        <f>Übersicht!G45</f>
        <v>§ 18 (5) iVm  § 68 (5) und § 7 (6) Wirkungscontrollingverordnung</v>
      </c>
      <c r="BB35" t="str">
        <f>Übersicht!H45</f>
        <v>BKA</v>
      </c>
      <c r="BC35">
        <f>Übersicht!I45</f>
        <v>0</v>
      </c>
      <c r="BD35">
        <f>Übersicht!J45</f>
        <v>0</v>
      </c>
      <c r="BE35" t="str">
        <f>Übersicht!K45</f>
        <v>NR</v>
      </c>
      <c r="BF35" t="str">
        <f>Übersicht!L45</f>
        <v>2. Etappe</v>
      </c>
      <c r="BG35">
        <f>Übersicht!M45</f>
        <v>0</v>
      </c>
      <c r="BH35">
        <f>Übersicht!N45</f>
        <v>0</v>
      </c>
      <c r="BI35">
        <f>Übersicht!O45</f>
        <v>0</v>
      </c>
      <c r="BJ35">
        <f>Übersicht!P45</f>
        <v>0</v>
      </c>
      <c r="BK35">
        <f>Übersicht!Q45</f>
        <v>0</v>
      </c>
      <c r="BL35">
        <f>Übersicht!R45</f>
        <v>0</v>
      </c>
      <c r="BM35">
        <f>Übersicht!S45</f>
        <v>0</v>
      </c>
      <c r="BN35">
        <f>Übersicht!T45</f>
        <v>0</v>
      </c>
      <c r="BO35">
        <f>Übersicht!U45</f>
        <v>0</v>
      </c>
      <c r="BP35">
        <f>Übersicht!V45</f>
        <v>0</v>
      </c>
      <c r="BQ35">
        <f>Übersicht!W45</f>
        <v>0</v>
      </c>
      <c r="BR35">
        <f>Übersicht!X45</f>
        <v>0</v>
      </c>
      <c r="BS35" t="str">
        <f>Übersicht!Y45</f>
        <v>Recherche und inhaltliche Analyse von Informationen und Daten</v>
      </c>
      <c r="BT35" t="str">
        <f>Übersicht!Z45</f>
        <v>Analyse- und Rechercheaufwand</v>
      </c>
      <c r="BU35" t="str">
        <f>Übersicht!AA45</f>
        <v>BKA</v>
      </c>
      <c r="BV35" t="str">
        <f>Übersicht!AB45</f>
        <v>Verfassen des Berichts; Ausfüllen und Eingabe der Daten in technische Systeme (ohne Analyse)</v>
      </c>
      <c r="BW35" t="str">
        <f>Übersicht!AC45</f>
        <v>Bürokratieaufwand</v>
      </c>
      <c r="BX35" t="str">
        <f>Übersicht!AD45</f>
        <v>BKA</v>
      </c>
      <c r="BY35" t="str">
        <f>Übersicht!AE45</f>
        <v>Abstimmung und/oder Qualitätssicherung intern</v>
      </c>
      <c r="BZ35" t="str">
        <f>Übersicht!AF45</f>
        <v>Bürokratieaufwand</v>
      </c>
      <c r="CA35" t="str">
        <f>Übersicht!AG45</f>
        <v>BKA</v>
      </c>
      <c r="CB35" t="str">
        <f>Übersicht!AH45</f>
        <v>Abstimmung und/oder Qualitätssicherung mit externer Stelle (zB BMF/BKA); Übermittlung</v>
      </c>
      <c r="CC35" t="str">
        <f>Übersicht!AI45</f>
        <v>Bürokratieaufwand</v>
      </c>
      <c r="CD35" t="str">
        <f>Übersicht!AJ45</f>
        <v>BKA</v>
      </c>
      <c r="CE35">
        <f>Übersicht!AK45</f>
        <v>0</v>
      </c>
      <c r="CF35">
        <f>Übersicht!AL45</f>
        <v>0</v>
      </c>
      <c r="CG35">
        <f>Übersicht!AM45</f>
        <v>0</v>
      </c>
      <c r="CH35">
        <f>Übersicht!AN45</f>
        <v>0</v>
      </c>
      <c r="CI35">
        <f>Übersicht!AO45</f>
        <v>0</v>
      </c>
      <c r="CJ35">
        <f>Übersicht!AP45</f>
        <v>0</v>
      </c>
      <c r="CK35">
        <f>Übersicht!AQ45</f>
        <v>0</v>
      </c>
      <c r="CL35">
        <f>Übersicht!AR45</f>
        <v>0</v>
      </c>
      <c r="CM35">
        <f>Übersicht!AS45</f>
        <v>0</v>
      </c>
      <c r="CN35">
        <f>Übersicht!AT45</f>
        <v>0</v>
      </c>
      <c r="CO35">
        <f>Übersicht!AU45</f>
        <v>0</v>
      </c>
      <c r="CP35">
        <f>Übersicht!AV45</f>
        <v>0</v>
      </c>
      <c r="CQ35">
        <f>Übersicht!AW45</f>
        <v>0</v>
      </c>
      <c r="CR35">
        <f>Übersicht!AX45</f>
        <v>0</v>
      </c>
      <c r="CS35">
        <f>Übersicht!AY45</f>
        <v>0</v>
      </c>
      <c r="CT35">
        <f>Übersicht!AZ45</f>
        <v>0</v>
      </c>
      <c r="CU35">
        <f>Übersicht!BA45</f>
        <v>0</v>
      </c>
      <c r="CV35">
        <f>Übersicht!BB45</f>
        <v>0</v>
      </c>
      <c r="CW35">
        <f>Übersicht!BC45</f>
        <v>0</v>
      </c>
      <c r="CX35">
        <f>Übersicht!BD45</f>
        <v>0</v>
      </c>
      <c r="CY35">
        <f>Übersicht!BE45</f>
        <v>0</v>
      </c>
      <c r="CZ35">
        <f>Übersicht!BF45</f>
        <v>0</v>
      </c>
      <c r="DA35">
        <f>Übersicht!BG45</f>
        <v>0</v>
      </c>
      <c r="DB35" t="str">
        <f>Übersicht!BH45</f>
        <v>BKA</v>
      </c>
      <c r="DC35" t="str">
        <f>Übersicht!BI45</f>
        <v>BKA</v>
      </c>
      <c r="DD35" t="str">
        <f>Übersicht!BJ45</f>
        <v>nicht anzeigen</v>
      </c>
      <c r="DE35" t="str">
        <f>Übersicht!BK45</f>
        <v>BKA</v>
      </c>
      <c r="DF35" t="str">
        <f>Übersicht!BL45</f>
        <v>nein (BKA)</v>
      </c>
      <c r="DG35">
        <f>Übersicht!BM45</f>
        <v>0</v>
      </c>
      <c r="DH35" t="str">
        <f>Übersicht!BN45</f>
        <v>7-Wirkungsorientierung -&amp; steuerung</v>
      </c>
      <c r="DI35">
        <f>Übersicht!$D$5</f>
        <v>0</v>
      </c>
      <c r="DJ35">
        <f>Übersicht!E$5</f>
        <v>0</v>
      </c>
      <c r="DK35">
        <f>Übersicht!F$5</f>
        <v>0</v>
      </c>
      <c r="DL35">
        <f>Übersicht!BQ45</f>
        <v>0</v>
      </c>
    </row>
    <row r="36" spans="1:116" x14ac:dyDescent="0.25">
      <c r="A36" s="53" t="str">
        <f>Übersicht!$B$5</f>
        <v>---bitte auswählen---</v>
      </c>
      <c r="B36" s="53">
        <f>Übersicht!C46</f>
        <v>44</v>
      </c>
      <c r="C36" s="53" t="str">
        <f>Übersicht!D46</f>
        <v>Bericht zur Wirkungsorientierung</v>
      </c>
      <c r="D36" s="53" t="str">
        <f>'B) Berichte'!F1367</f>
        <v>Zeit in h eingeben</v>
      </c>
      <c r="E36" s="53" t="str">
        <f>'B) Berichte'!F1368</f>
        <v>Zeit in h eingeben</v>
      </c>
      <c r="F36" s="53" t="str">
        <f>'B) Berichte'!F1369</f>
        <v>Zeit in h eingeben</v>
      </c>
      <c r="G36" s="53" t="str">
        <f>'B) Berichte'!F1370</f>
        <v>Zeit in h eingeben</v>
      </c>
      <c r="H36" s="53" t="str">
        <f>'B) Berichte'!F1371</f>
        <v>Zeit in h eingeben</v>
      </c>
      <c r="I36" s="53" t="str">
        <f>'B) Berichte'!F1372</f>
        <v>Zeit in h eingeben</v>
      </c>
      <c r="J36" s="53" t="str">
        <f>'B) Berichte'!F1373</f>
        <v>Zeit in h eingeben</v>
      </c>
      <c r="K36" s="53" t="str">
        <f>'B) Berichte'!F1374</f>
        <v>Zeit in h eingeben</v>
      </c>
      <c r="L36" s="53" t="str">
        <f>'B) Berichte'!F1375</f>
        <v>Zeit in h eingeben</v>
      </c>
      <c r="M36" s="53" t="str">
        <f>'B) Berichte'!F1376</f>
        <v>Zeit in h eingeben</v>
      </c>
      <c r="N36" s="53" t="str">
        <f>'B) Berichte'!F1379</f>
        <v>Anzahl eingeben</v>
      </c>
      <c r="O36" s="53" t="str">
        <f>'B) Berichte'!F1380</f>
        <v>Anzahl eingeben</v>
      </c>
      <c r="P36" s="52">
        <f>'B) Berichte'!E1381</f>
        <v>0</v>
      </c>
      <c r="Q36" s="53" t="str">
        <f>'B) Berichte'!F1384</f>
        <v>---bitte auswählen---</v>
      </c>
      <c r="R36" s="53" t="str">
        <f>'B) Berichte'!F1385</f>
        <v>---bitte auswählen---</v>
      </c>
      <c r="S36" t="str">
        <f>'B) Berichte'!F1386</f>
        <v>---bitte auswählen---</v>
      </c>
      <c r="T36" s="52">
        <f>'B) Berichte'!E1387</f>
        <v>0</v>
      </c>
      <c r="U36" t="str">
        <f>'B) Berichte'!D1391</f>
        <v xml:space="preserve">
</v>
      </c>
      <c r="V36" t="str">
        <f>'B) Berichte'!D1392</f>
        <v xml:space="preserve">
</v>
      </c>
      <c r="W36">
        <f>'B) Berichte'!D1393</f>
        <v>0</v>
      </c>
      <c r="X36">
        <f>'B) Berichte'!D1394</f>
        <v>0</v>
      </c>
      <c r="Y36">
        <f>'B) Berichte'!D1395</f>
        <v>0</v>
      </c>
      <c r="Z36">
        <f>'B) Berichte'!D1396</f>
        <v>0</v>
      </c>
      <c r="AA36">
        <f>'B) Berichte'!D1397</f>
        <v>0</v>
      </c>
      <c r="AB36">
        <f>'B) Berichte'!D1398</f>
        <v>0</v>
      </c>
      <c r="AC36">
        <f>'B) Berichte'!D1399</f>
        <v>0</v>
      </c>
      <c r="AD36">
        <f>'B) Berichte'!D1400</f>
        <v>0</v>
      </c>
      <c r="AE36" s="52" t="str">
        <f>'B) Berichte'!E1391</f>
        <v>Vorschlag 1</v>
      </c>
      <c r="AF36" s="52" t="str">
        <f>'B) Berichte'!E1392</f>
        <v>weitere Vorschäge</v>
      </c>
      <c r="AG36" s="52">
        <f>'B) Berichte'!E1393</f>
        <v>0</v>
      </c>
      <c r="AH36" s="52">
        <f>'B) Berichte'!E1394</f>
        <v>0</v>
      </c>
      <c r="AI36" s="52">
        <f>'B) Berichte'!E1395</f>
        <v>0</v>
      </c>
      <c r="AJ36" s="52">
        <f>'B) Berichte'!E1396</f>
        <v>0</v>
      </c>
      <c r="AK36" s="52">
        <f>'B) Berichte'!E1397</f>
        <v>0</v>
      </c>
      <c r="AL36" s="52">
        <f>'B) Berichte'!E1398</f>
        <v>0</v>
      </c>
      <c r="AM36" s="52">
        <f>'B) Berichte'!E1399</f>
        <v>0</v>
      </c>
      <c r="AN36" s="52">
        <f>'B) Berichte'!E1400</f>
        <v>0</v>
      </c>
      <c r="AO36" t="str">
        <f>'B) Berichte'!F1391</f>
        <v>---bitte auswählen---</v>
      </c>
      <c r="AP36">
        <f>'B) Berichte'!F1392</f>
        <v>0</v>
      </c>
      <c r="AQ36">
        <f>'B) Berichte'!F1393</f>
        <v>0</v>
      </c>
      <c r="AR36">
        <f>'B) Berichte'!F1394</f>
        <v>0</v>
      </c>
      <c r="AS36">
        <f>'B) Berichte'!F1395</f>
        <v>0</v>
      </c>
      <c r="AT36">
        <f>'B) Berichte'!F1396</f>
        <v>0</v>
      </c>
      <c r="AU36">
        <f>'B) Berichte'!F1397</f>
        <v>0</v>
      </c>
      <c r="AV36">
        <f>'B) Berichte'!F1398</f>
        <v>0</v>
      </c>
      <c r="AW36">
        <f>'B) Berichte'!F1399</f>
        <v>0</v>
      </c>
      <c r="AX36">
        <f>'B) Berichte'!F1400</f>
        <v>0</v>
      </c>
      <c r="AY36" t="str">
        <f>Übersicht!E46</f>
        <v>31.5.</v>
      </c>
      <c r="AZ36">
        <f>Übersicht!F46</f>
        <v>1</v>
      </c>
      <c r="BA36" t="str">
        <f>Übersicht!G46</f>
        <v>§ 68 (5) und § 7 (1) Wirkungscontrollingverordnung</v>
      </c>
      <c r="BB36" t="str">
        <f>Übersicht!H46</f>
        <v>HHLO</v>
      </c>
      <c r="BC36">
        <f>Übersicht!I46</f>
        <v>0</v>
      </c>
      <c r="BD36">
        <f>Übersicht!J46</f>
        <v>0</v>
      </c>
      <c r="BE36" t="str">
        <f>Übersicht!K46</f>
        <v>BKA</v>
      </c>
      <c r="BF36" t="str">
        <f>Übersicht!L46</f>
        <v>2. Etappe</v>
      </c>
      <c r="BG36">
        <f>Übersicht!M46</f>
        <v>0</v>
      </c>
      <c r="BH36">
        <f>Übersicht!N46</f>
        <v>0</v>
      </c>
      <c r="BI36">
        <f>Übersicht!O46</f>
        <v>0</v>
      </c>
      <c r="BJ36">
        <f>Übersicht!P46</f>
        <v>0</v>
      </c>
      <c r="BK36">
        <f>Übersicht!Q46</f>
        <v>0</v>
      </c>
      <c r="BL36">
        <f>Übersicht!R46</f>
        <v>0</v>
      </c>
      <c r="BM36">
        <f>Übersicht!S46</f>
        <v>0</v>
      </c>
      <c r="BN36">
        <f>Übersicht!T46</f>
        <v>0</v>
      </c>
      <c r="BO36">
        <f>Übersicht!U46</f>
        <v>0</v>
      </c>
      <c r="BP36">
        <f>Übersicht!V46</f>
        <v>0</v>
      </c>
      <c r="BQ36">
        <f>Übersicht!W46</f>
        <v>0</v>
      </c>
      <c r="BR36">
        <f>Übersicht!X46</f>
        <v>0</v>
      </c>
      <c r="BS36" t="str">
        <f>Übersicht!Y46</f>
        <v>Recherche und inhaltliche Analyse von Informationen und Daten</v>
      </c>
      <c r="BT36" t="str">
        <f>Übersicht!Z46</f>
        <v>Analyse- und Rechercheaufwand</v>
      </c>
      <c r="BU36" t="str">
        <f>Übersicht!AA46</f>
        <v>HHLO_alle</v>
      </c>
      <c r="BV36" t="str">
        <f>Übersicht!AB46</f>
        <v>Verfassen des Berichts; Ausfüllen und Eingabe der Daten in technische Systeme (ohne Analyse)</v>
      </c>
      <c r="BW36" t="str">
        <f>Übersicht!AC46</f>
        <v>Bürokratieaufwand</v>
      </c>
      <c r="BX36" t="str">
        <f>Übersicht!AD46</f>
        <v>HHLO_alle</v>
      </c>
      <c r="BY36" t="str">
        <f>Übersicht!AE46</f>
        <v>Abstimmung und/oder Qualitätssicherung intern</v>
      </c>
      <c r="BZ36" t="str">
        <f>Übersicht!AF46</f>
        <v>Bürokratieaufwand</v>
      </c>
      <c r="CA36" t="str">
        <f>Übersicht!AG46</f>
        <v>HHLO_alle</v>
      </c>
      <c r="CB36" t="str">
        <f>Übersicht!AH46</f>
        <v>Abstimmung und/oder Qualitätssicherung mit externer Stelle (zB BMF/BKA); Übermittlung</v>
      </c>
      <c r="CC36" t="str">
        <f>Übersicht!AI46</f>
        <v>Bürokratieaufwand</v>
      </c>
      <c r="CD36" t="str">
        <f>Übersicht!AJ46</f>
        <v>HHLO_alle</v>
      </c>
      <c r="CE36">
        <f>Übersicht!AK46</f>
        <v>0</v>
      </c>
      <c r="CF36">
        <f>Übersicht!AL46</f>
        <v>0</v>
      </c>
      <c r="CG36">
        <f>Übersicht!AM46</f>
        <v>0</v>
      </c>
      <c r="CH36">
        <f>Übersicht!AN46</f>
        <v>0</v>
      </c>
      <c r="CI36">
        <f>Übersicht!AO46</f>
        <v>0</v>
      </c>
      <c r="CJ36">
        <f>Übersicht!AP46</f>
        <v>0</v>
      </c>
      <c r="CK36">
        <f>Übersicht!AQ46</f>
        <v>0</v>
      </c>
      <c r="CL36">
        <f>Übersicht!AR46</f>
        <v>0</v>
      </c>
      <c r="CM36">
        <f>Übersicht!AS46</f>
        <v>0</v>
      </c>
      <c r="CN36">
        <f>Übersicht!AT46</f>
        <v>0</v>
      </c>
      <c r="CO36">
        <f>Übersicht!AU46</f>
        <v>0</v>
      </c>
      <c r="CP36">
        <f>Übersicht!AV46</f>
        <v>0</v>
      </c>
      <c r="CQ36">
        <f>Übersicht!AW46</f>
        <v>0</v>
      </c>
      <c r="CR36">
        <f>Übersicht!AX46</f>
        <v>0</v>
      </c>
      <c r="CS36">
        <f>Übersicht!AY46</f>
        <v>0</v>
      </c>
      <c r="CT36">
        <f>Übersicht!AZ46</f>
        <v>0</v>
      </c>
      <c r="CU36">
        <f>Übersicht!BA46</f>
        <v>0</v>
      </c>
      <c r="CV36">
        <f>Übersicht!BB46</f>
        <v>0</v>
      </c>
      <c r="CW36">
        <f>Übersicht!BC46</f>
        <v>0</v>
      </c>
      <c r="CX36">
        <f>Übersicht!BD46</f>
        <v>0</v>
      </c>
      <c r="CY36">
        <f>Übersicht!BE46</f>
        <v>0</v>
      </c>
      <c r="CZ36">
        <f>Übersicht!BF46</f>
        <v>0</v>
      </c>
      <c r="DA36">
        <f>Übersicht!BG46</f>
        <v>0</v>
      </c>
      <c r="DB36" t="str">
        <f>Übersicht!BH46</f>
        <v>HHLO_alle</v>
      </c>
      <c r="DC36" t="str">
        <f>Übersicht!BI46</f>
        <v>HHLO_alle</v>
      </c>
      <c r="DD36" t="str">
        <f>Übersicht!BJ46</f>
        <v>nicht anzeigen</v>
      </c>
      <c r="DE36" t="str">
        <f>Übersicht!BK46</f>
        <v>HHLO_alle</v>
      </c>
      <c r="DF36" t="str">
        <f>Übersicht!BL46</f>
        <v>nein (HHLO_alle)</v>
      </c>
      <c r="DG36">
        <f>Übersicht!BM46</f>
        <v>0</v>
      </c>
      <c r="DH36" t="str">
        <f>Übersicht!BN46</f>
        <v>7-Wirkungsorientierung -&amp; steuerung</v>
      </c>
      <c r="DI36">
        <f>Übersicht!$D$5</f>
        <v>0</v>
      </c>
      <c r="DJ36">
        <f>Übersicht!E$5</f>
        <v>0</v>
      </c>
      <c r="DK36">
        <f>Übersicht!F$5</f>
        <v>0</v>
      </c>
      <c r="DL36">
        <f>Übersicht!BQ46</f>
        <v>0</v>
      </c>
    </row>
    <row r="37" spans="1:116" x14ac:dyDescent="0.25">
      <c r="A37" s="53" t="str">
        <f>Übersicht!$B$5</f>
        <v>---bitte auswählen---</v>
      </c>
      <c r="B37" s="53">
        <f>Übersicht!C47</f>
        <v>54</v>
      </c>
      <c r="C37" s="53" t="str">
        <f>Übersicht!D47</f>
        <v>Erstellung WFA</v>
      </c>
      <c r="D37" s="53" t="str">
        <f>'B) Berichte'!F1407</f>
        <v>Zeit in h eingeben</v>
      </c>
      <c r="E37" s="53" t="str">
        <f>'B) Berichte'!F1408</f>
        <v>Zeit in h eingeben</v>
      </c>
      <c r="F37" s="53" t="str">
        <f>'B) Berichte'!F1409</f>
        <v>Zeit in h eingeben</v>
      </c>
      <c r="G37" s="53" t="str">
        <f>'B) Berichte'!F1410</f>
        <v>Zeit in h eingeben</v>
      </c>
      <c r="H37" s="53" t="str">
        <f>'B) Berichte'!F1411</f>
        <v>Zeit in h eingeben</v>
      </c>
      <c r="I37" s="53" t="str">
        <f>'B) Berichte'!F1412</f>
        <v>Zeit in h eingeben</v>
      </c>
      <c r="J37" s="53" t="str">
        <f>'B) Berichte'!F1413</f>
        <v>Zeit in h eingeben</v>
      </c>
      <c r="K37" s="53" t="str">
        <f>'B) Berichte'!F1414</f>
        <v>Zeit in h eingeben</v>
      </c>
      <c r="L37" s="53" t="str">
        <f>'B) Berichte'!F1415</f>
        <v>Zeit in h eingeben</v>
      </c>
      <c r="M37" s="53" t="str">
        <f>'B) Berichte'!F1416</f>
        <v>Zeit in h eingeben</v>
      </c>
      <c r="N37" s="53" t="str">
        <f>'B) Berichte'!F1419</f>
        <v>Anzahl eingeben</v>
      </c>
      <c r="O37" s="53" t="str">
        <f>'B) Berichte'!F1420</f>
        <v>Anzahl eingeben</v>
      </c>
      <c r="P37" s="52">
        <f>'B) Berichte'!E1421</f>
        <v>0</v>
      </c>
      <c r="Q37" s="53" t="str">
        <f>'B) Berichte'!F1424</f>
        <v>---bitte auswählen---</v>
      </c>
      <c r="R37" s="53" t="str">
        <f>'B) Berichte'!F1425</f>
        <v>---bitte auswählen---</v>
      </c>
      <c r="S37" t="str">
        <f>'B) Berichte'!F1426</f>
        <v>---bitte auswählen---</v>
      </c>
      <c r="T37" s="52">
        <f>'B) Berichte'!E1427</f>
        <v>0</v>
      </c>
      <c r="U37" t="str">
        <f>'B) Berichte'!D1431</f>
        <v xml:space="preserve">
</v>
      </c>
      <c r="V37" t="str">
        <f>'B) Berichte'!D1432</f>
        <v xml:space="preserve">
</v>
      </c>
      <c r="W37">
        <f>'B) Berichte'!D1433</f>
        <v>0</v>
      </c>
      <c r="X37">
        <f>'B) Berichte'!D1434</f>
        <v>0</v>
      </c>
      <c r="Y37">
        <f>'B) Berichte'!D1435</f>
        <v>0</v>
      </c>
      <c r="Z37">
        <f>'B) Berichte'!D1436</f>
        <v>0</v>
      </c>
      <c r="AA37">
        <f>'B) Berichte'!D1437</f>
        <v>0</v>
      </c>
      <c r="AB37">
        <f>'B) Berichte'!D1438</f>
        <v>0</v>
      </c>
      <c r="AC37">
        <f>'B) Berichte'!D1439</f>
        <v>0</v>
      </c>
      <c r="AD37">
        <f>'B) Berichte'!D1440</f>
        <v>0</v>
      </c>
      <c r="AE37" s="52" t="str">
        <f>'B) Berichte'!E1431</f>
        <v>Vorschlag 1</v>
      </c>
      <c r="AF37" s="52" t="str">
        <f>'B) Berichte'!E1432</f>
        <v>weitere Vorschäge</v>
      </c>
      <c r="AG37" s="52">
        <f>'B) Berichte'!E1433</f>
        <v>0</v>
      </c>
      <c r="AH37" s="52">
        <f>'B) Berichte'!E1434</f>
        <v>0</v>
      </c>
      <c r="AI37" s="52">
        <f>'B) Berichte'!E1435</f>
        <v>0</v>
      </c>
      <c r="AJ37" s="52">
        <f>'B) Berichte'!E1436</f>
        <v>0</v>
      </c>
      <c r="AK37" s="52">
        <f>'B) Berichte'!E1437</f>
        <v>0</v>
      </c>
      <c r="AL37" s="52">
        <f>'B) Berichte'!E1438</f>
        <v>0</v>
      </c>
      <c r="AM37" s="52">
        <f>'B) Berichte'!E1439</f>
        <v>0</v>
      </c>
      <c r="AN37" s="52">
        <f>'B) Berichte'!E1440</f>
        <v>0</v>
      </c>
      <c r="AO37" t="str">
        <f>'B) Berichte'!F1431</f>
        <v>---bitte auswählen---</v>
      </c>
      <c r="AP37">
        <f>'B) Berichte'!F1432</f>
        <v>0</v>
      </c>
      <c r="AQ37">
        <f>'B) Berichte'!F1433</f>
        <v>0</v>
      </c>
      <c r="AR37">
        <f>'B) Berichte'!F1434</f>
        <v>0</v>
      </c>
      <c r="AS37">
        <f>'B) Berichte'!F1435</f>
        <v>0</v>
      </c>
      <c r="AT37">
        <f>'B) Berichte'!F1436</f>
        <v>0</v>
      </c>
      <c r="AU37">
        <f>'B) Berichte'!F1437</f>
        <v>0</v>
      </c>
      <c r="AV37">
        <f>'B) Berichte'!F1438</f>
        <v>0</v>
      </c>
      <c r="AW37">
        <f>'B) Berichte'!F1439</f>
        <v>0</v>
      </c>
      <c r="AX37">
        <f>'B) Berichte'!F1440</f>
        <v>0</v>
      </c>
      <c r="AY37" t="str">
        <f>Übersicht!E47</f>
        <v>nach Bedarf</v>
      </c>
      <c r="AZ37">
        <f>Übersicht!F47</f>
        <v>0</v>
      </c>
      <c r="BA37" t="str">
        <f>Übersicht!G47</f>
        <v>§ 17 BHG  2013 iVm § 9 WFA-Grundsatzverordnung</v>
      </c>
      <c r="BB37" t="str">
        <f>Übersicht!H47</f>
        <v>HHLO</v>
      </c>
      <c r="BC37">
        <f>Übersicht!I47</f>
        <v>0</v>
      </c>
      <c r="BD37">
        <f>Übersicht!J47</f>
        <v>0</v>
      </c>
      <c r="BE37" t="str">
        <f>Übersicht!K47</f>
        <v>BMF,BKA</v>
      </c>
      <c r="BF37" t="str">
        <f>Übersicht!L47</f>
        <v>2. Etappe</v>
      </c>
      <c r="BG37">
        <f>Übersicht!M47</f>
        <v>0</v>
      </c>
      <c r="BH37">
        <f>Übersicht!N47</f>
        <v>0</v>
      </c>
      <c r="BI37">
        <f>Übersicht!O47</f>
        <v>0</v>
      </c>
      <c r="BJ37">
        <f>Übersicht!P47</f>
        <v>0</v>
      </c>
      <c r="BK37">
        <f>Übersicht!Q47</f>
        <v>0</v>
      </c>
      <c r="BL37">
        <f>Übersicht!R47</f>
        <v>0</v>
      </c>
      <c r="BM37">
        <f>Übersicht!S47</f>
        <v>0</v>
      </c>
      <c r="BN37">
        <f>Übersicht!T47</f>
        <v>0</v>
      </c>
      <c r="BO37">
        <f>Übersicht!U47</f>
        <v>0</v>
      </c>
      <c r="BP37">
        <f>Übersicht!V47</f>
        <v>0</v>
      </c>
      <c r="BQ37">
        <f>Übersicht!W47</f>
        <v>0</v>
      </c>
      <c r="BR37">
        <f>Übersicht!X47</f>
        <v>0</v>
      </c>
      <c r="BS37" t="str">
        <f>Übersicht!Y47</f>
        <v>Recherche und inhaltliche Analyse von Informationen und Daten</v>
      </c>
      <c r="BT37" t="str">
        <f>Übersicht!Z47</f>
        <v>Analyse- und Rechercheaufwand</v>
      </c>
      <c r="BU37" t="str">
        <f>Übersicht!AA47</f>
        <v>nicht anzeigen</v>
      </c>
      <c r="BV37" t="str">
        <f>Übersicht!AB47</f>
        <v>Verfassen des Berichts; Ausfüllen und Eingabe der Daten in technische Systeme (ohne Analyse)</v>
      </c>
      <c r="BW37" t="str">
        <f>Übersicht!AC47</f>
        <v>Bürokratieaufwand</v>
      </c>
      <c r="BX37" t="str">
        <f>Übersicht!AD47</f>
        <v>nicht anzeigen</v>
      </c>
      <c r="BY37" t="str">
        <f>Übersicht!AE47</f>
        <v>Abstimmung und/oder Qualitätssicherung intern</v>
      </c>
      <c r="BZ37" t="str">
        <f>Übersicht!AF47</f>
        <v>Bürokratieaufwand</v>
      </c>
      <c r="CA37" t="str">
        <f>Übersicht!AG47</f>
        <v>nicht anzeigen</v>
      </c>
      <c r="CB37" t="str">
        <f>Übersicht!AH47</f>
        <v>Abstimmung und/oder Qualitätssicherung mit externer Stelle (zB BMF/BKA); Übermittlung</v>
      </c>
      <c r="CC37" t="str">
        <f>Übersicht!AI47</f>
        <v>Bürokratieaufwand</v>
      </c>
      <c r="CD37" t="str">
        <f>Übersicht!AJ47</f>
        <v>nicht anzeigen</v>
      </c>
      <c r="CE37">
        <f>Übersicht!AK47</f>
        <v>0</v>
      </c>
      <c r="CF37">
        <f>Übersicht!AL47</f>
        <v>0</v>
      </c>
      <c r="CG37">
        <f>Übersicht!AM47</f>
        <v>0</v>
      </c>
      <c r="CH37">
        <f>Übersicht!AN47</f>
        <v>0</v>
      </c>
      <c r="CI37">
        <f>Übersicht!AO47</f>
        <v>0</v>
      </c>
      <c r="CJ37">
        <f>Übersicht!AP47</f>
        <v>0</v>
      </c>
      <c r="CK37">
        <f>Übersicht!AQ47</f>
        <v>0</v>
      </c>
      <c r="CL37">
        <f>Übersicht!AR47</f>
        <v>0</v>
      </c>
      <c r="CM37">
        <f>Übersicht!AS47</f>
        <v>0</v>
      </c>
      <c r="CN37">
        <f>Übersicht!AT47</f>
        <v>0</v>
      </c>
      <c r="CO37">
        <f>Übersicht!AU47</f>
        <v>0</v>
      </c>
      <c r="CP37">
        <f>Übersicht!AV47</f>
        <v>0</v>
      </c>
      <c r="CQ37">
        <f>Übersicht!AW47</f>
        <v>0</v>
      </c>
      <c r="CR37">
        <f>Übersicht!AX47</f>
        <v>0</v>
      </c>
      <c r="CS37">
        <f>Übersicht!AY47</f>
        <v>0</v>
      </c>
      <c r="CT37">
        <f>Übersicht!AZ47</f>
        <v>0</v>
      </c>
      <c r="CU37">
        <f>Übersicht!BA47</f>
        <v>0</v>
      </c>
      <c r="CV37">
        <f>Übersicht!BB47</f>
        <v>0</v>
      </c>
      <c r="CW37">
        <f>Übersicht!BC47</f>
        <v>0</v>
      </c>
      <c r="CX37">
        <f>Übersicht!BD47</f>
        <v>0</v>
      </c>
      <c r="CY37">
        <f>Übersicht!BE47</f>
        <v>0</v>
      </c>
      <c r="CZ37">
        <f>Übersicht!BF47</f>
        <v>0</v>
      </c>
      <c r="DA37">
        <f>Übersicht!BG47</f>
        <v>0</v>
      </c>
      <c r="DB37" t="str">
        <f>Übersicht!BH47</f>
        <v>nicht anzeigen</v>
      </c>
      <c r="DC37" t="str">
        <f>Übersicht!BI47</f>
        <v>nicht anzeigen</v>
      </c>
      <c r="DD37" t="str">
        <f>Übersicht!BJ47</f>
        <v>nicht anzeigen</v>
      </c>
      <c r="DE37" t="str">
        <f>Übersicht!BK47</f>
        <v>nicht anzeigen</v>
      </c>
      <c r="DF37" t="str">
        <f>Übersicht!BL47</f>
        <v>nicht anzeigen</v>
      </c>
      <c r="DG37">
        <f>Übersicht!BM47</f>
        <v>0</v>
      </c>
      <c r="DH37" t="str">
        <f>Übersicht!BN47</f>
        <v>7-Wirkungsorientierung -&amp; steuerung</v>
      </c>
      <c r="DI37">
        <f>Übersicht!$D$5</f>
        <v>0</v>
      </c>
      <c r="DJ37">
        <f>Übersicht!E$5</f>
        <v>0</v>
      </c>
      <c r="DK37">
        <f>Übersicht!F$5</f>
        <v>0</v>
      </c>
      <c r="DL37">
        <f>Übersicht!BQ47</f>
        <v>0</v>
      </c>
    </row>
    <row r="38" spans="1:116" x14ac:dyDescent="0.25">
      <c r="A38" s="53" t="str">
        <f>Übersicht!$B$5</f>
        <v>---bitte auswählen---</v>
      </c>
      <c r="B38" s="53">
        <f>Übersicht!C48</f>
        <v>55</v>
      </c>
      <c r="C38" s="53" t="str">
        <f>Übersicht!D48</f>
        <v>Durchführung der internen Evaluierungen (für den Bericht zur internen Evaluierung)</v>
      </c>
      <c r="D38" s="53" t="str">
        <f>'B) Berichte'!F1447</f>
        <v>Zeit in h eingeben</v>
      </c>
      <c r="E38" s="53" t="str">
        <f>'B) Berichte'!F1448</f>
        <v>Zeit in h eingeben</v>
      </c>
      <c r="F38" s="53" t="str">
        <f>'B) Berichte'!F1449</f>
        <v>Zeit in h eingeben</v>
      </c>
      <c r="G38" s="53" t="str">
        <f>'B) Berichte'!F1450</f>
        <v>Zeit in h eingeben</v>
      </c>
      <c r="H38" s="53" t="str">
        <f>'B) Berichte'!F1451</f>
        <v>Zeit in h eingeben</v>
      </c>
      <c r="I38" s="53" t="str">
        <f>'B) Berichte'!F1452</f>
        <v>Zeit in h eingeben</v>
      </c>
      <c r="J38" s="53" t="str">
        <f>'B) Berichte'!F1453</f>
        <v>Zeit in h eingeben</v>
      </c>
      <c r="K38" s="53" t="str">
        <f>'B) Berichte'!F1454</f>
        <v>Zeit in h eingeben</v>
      </c>
      <c r="L38" s="53" t="str">
        <f>'B) Berichte'!F1455</f>
        <v>Zeit in h eingeben</v>
      </c>
      <c r="M38" s="53" t="str">
        <f>'B) Berichte'!F1456</f>
        <v>Zeit in h eingeben</v>
      </c>
      <c r="N38" s="53" t="str">
        <f>'B) Berichte'!F1459</f>
        <v>Anzahl eingeben</v>
      </c>
      <c r="O38" s="53" t="str">
        <f>'B) Berichte'!F1460</f>
        <v>Anzahl eingeben</v>
      </c>
      <c r="P38" s="52">
        <f>'B) Berichte'!E1461</f>
        <v>0</v>
      </c>
      <c r="Q38" s="53" t="str">
        <f>'B) Berichte'!F1464</f>
        <v>---bitte auswählen---</v>
      </c>
      <c r="R38" s="53" t="str">
        <f>'B) Berichte'!F1465</f>
        <v>---bitte auswählen---</v>
      </c>
      <c r="S38" t="str">
        <f>'B) Berichte'!F1466</f>
        <v>---bitte auswählen---</v>
      </c>
      <c r="T38" s="52">
        <f>'B) Berichte'!E1467</f>
        <v>0</v>
      </c>
      <c r="U38" t="str">
        <f>'B) Berichte'!D1471</f>
        <v xml:space="preserve">
</v>
      </c>
      <c r="V38" t="str">
        <f>'B) Berichte'!D1472</f>
        <v xml:space="preserve">
</v>
      </c>
      <c r="W38">
        <f>'B) Berichte'!D1473</f>
        <v>0</v>
      </c>
      <c r="X38">
        <f>'B) Berichte'!D1474</f>
        <v>0</v>
      </c>
      <c r="Y38">
        <f>'B) Berichte'!D1475</f>
        <v>0</v>
      </c>
      <c r="Z38">
        <f>'B) Berichte'!D1476</f>
        <v>0</v>
      </c>
      <c r="AA38">
        <f>'B) Berichte'!D1477</f>
        <v>0</v>
      </c>
      <c r="AB38">
        <f>'B) Berichte'!D1478</f>
        <v>0</v>
      </c>
      <c r="AC38">
        <f>'B) Berichte'!D1479</f>
        <v>0</v>
      </c>
      <c r="AD38">
        <f>'B) Berichte'!D1480</f>
        <v>0</v>
      </c>
      <c r="AE38" s="52" t="str">
        <f>'B) Berichte'!E1471</f>
        <v>Vorschlag 1</v>
      </c>
      <c r="AF38" s="52" t="str">
        <f>'B) Berichte'!E1472</f>
        <v>weitere Vorschäge</v>
      </c>
      <c r="AG38" s="52">
        <f>'B) Berichte'!E1473</f>
        <v>0</v>
      </c>
      <c r="AH38" s="52">
        <f>'B) Berichte'!E1474</f>
        <v>0</v>
      </c>
      <c r="AI38" s="52">
        <f>'B) Berichte'!E1475</f>
        <v>0</v>
      </c>
      <c r="AJ38" s="52">
        <f>'B) Berichte'!E1476</f>
        <v>0</v>
      </c>
      <c r="AK38" s="52">
        <f>'B) Berichte'!E1477</f>
        <v>0</v>
      </c>
      <c r="AL38" s="52">
        <f>'B) Berichte'!E1478</f>
        <v>0</v>
      </c>
      <c r="AM38" s="52">
        <f>'B) Berichte'!E1479</f>
        <v>0</v>
      </c>
      <c r="AN38" s="52">
        <f>'B) Berichte'!E1480</f>
        <v>0</v>
      </c>
      <c r="AO38" t="str">
        <f>'B) Berichte'!F1471</f>
        <v>---bitte auswählen---</v>
      </c>
      <c r="AP38">
        <f>'B) Berichte'!F1472</f>
        <v>0</v>
      </c>
      <c r="AQ38">
        <f>'B) Berichte'!F1473</f>
        <v>0</v>
      </c>
      <c r="AR38">
        <f>'B) Berichte'!F1474</f>
        <v>0</v>
      </c>
      <c r="AS38">
        <f>'B) Berichte'!F1475</f>
        <v>0</v>
      </c>
      <c r="AT38">
        <f>'B) Berichte'!F1476</f>
        <v>0</v>
      </c>
      <c r="AU38">
        <f>'B) Berichte'!F1477</f>
        <v>0</v>
      </c>
      <c r="AV38">
        <f>'B) Berichte'!F1478</f>
        <v>0</v>
      </c>
      <c r="AW38">
        <f>'B) Berichte'!F1479</f>
        <v>0</v>
      </c>
      <c r="AX38">
        <f>'B) Berichte'!F1480</f>
        <v>0</v>
      </c>
      <c r="AY38" t="str">
        <f>Übersicht!E48</f>
        <v>28./29.02.</v>
      </c>
      <c r="AZ38">
        <f>Übersicht!F48</f>
        <v>0</v>
      </c>
      <c r="BA38" t="str">
        <f>Übersicht!G48</f>
        <v>§ 18 (5) iVm  § 68 (3) und § 6 (1) Wirkungscontrollingverordnung - § 11 WFA-GV</v>
      </c>
      <c r="BB38" t="str">
        <f>Übersicht!H48</f>
        <v>HHLO</v>
      </c>
      <c r="BC38">
        <f>Übersicht!I48</f>
        <v>0</v>
      </c>
      <c r="BD38">
        <f>Übersicht!J48</f>
        <v>0</v>
      </c>
      <c r="BE38" t="str">
        <f>Übersicht!K48</f>
        <v>Wico-Stelle</v>
      </c>
      <c r="BF38" t="str">
        <f>Übersicht!L48</f>
        <v>2. Etappe</v>
      </c>
      <c r="BG38">
        <f>Übersicht!M48</f>
        <v>0</v>
      </c>
      <c r="BH38">
        <f>Übersicht!N48</f>
        <v>0</v>
      </c>
      <c r="BI38">
        <f>Übersicht!O48</f>
        <v>0</v>
      </c>
      <c r="BJ38">
        <f>Übersicht!P48</f>
        <v>0</v>
      </c>
      <c r="BK38">
        <f>Übersicht!Q48</f>
        <v>0</v>
      </c>
      <c r="BL38">
        <f>Übersicht!R48</f>
        <v>0</v>
      </c>
      <c r="BM38">
        <f>Übersicht!S48</f>
        <v>0</v>
      </c>
      <c r="BN38">
        <f>Übersicht!T48</f>
        <v>0</v>
      </c>
      <c r="BO38">
        <f>Übersicht!U48</f>
        <v>0</v>
      </c>
      <c r="BP38">
        <f>Übersicht!V48</f>
        <v>0</v>
      </c>
      <c r="BQ38">
        <f>Übersicht!W48</f>
        <v>0</v>
      </c>
      <c r="BR38">
        <f>Übersicht!X48</f>
        <v>0</v>
      </c>
      <c r="BS38" t="str">
        <f>Übersicht!Y48</f>
        <v>Recherche und inhaltliche Analyse von Informationen und Daten</v>
      </c>
      <c r="BT38" t="str">
        <f>Übersicht!Z48</f>
        <v>Analyse- und Rechercheaufwand</v>
      </c>
      <c r="BU38" t="str">
        <f>Übersicht!AA48</f>
        <v>HHLO_alle</v>
      </c>
      <c r="BV38" t="str">
        <f>Übersicht!AB48</f>
        <v>Verfassen des Berichts; Ausfüllen und Eingabe der Daten in technische Systeme (ohne Analyse)</v>
      </c>
      <c r="BW38" t="str">
        <f>Übersicht!AC48</f>
        <v>Bürokratieaufwand</v>
      </c>
      <c r="BX38" t="str">
        <f>Übersicht!AD48</f>
        <v>HHLO_alle</v>
      </c>
      <c r="BY38" t="str">
        <f>Übersicht!AE48</f>
        <v>Abstimmung und/oder Qualitätssicherung intern</v>
      </c>
      <c r="BZ38" t="str">
        <f>Übersicht!AF48</f>
        <v>Bürokratieaufwand</v>
      </c>
      <c r="CA38" t="str">
        <f>Übersicht!AG48</f>
        <v>HHLO_alle</v>
      </c>
      <c r="CB38" t="str">
        <f>Übersicht!AH48</f>
        <v>Abstimmung und/oder Qualitätssicherung mit externer Stelle (zB BMF/BKA); Übermittlung</v>
      </c>
      <c r="CC38" t="str">
        <f>Übersicht!AI48</f>
        <v>Bürokratieaufwand</v>
      </c>
      <c r="CD38" t="str">
        <f>Übersicht!AJ48</f>
        <v>HHLO_alle</v>
      </c>
      <c r="CE38">
        <f>Übersicht!AK48</f>
        <v>0</v>
      </c>
      <c r="CF38">
        <f>Übersicht!AL48</f>
        <v>0</v>
      </c>
      <c r="CG38">
        <f>Übersicht!AM48</f>
        <v>0</v>
      </c>
      <c r="CH38">
        <f>Übersicht!AN48</f>
        <v>0</v>
      </c>
      <c r="CI38">
        <f>Übersicht!AO48</f>
        <v>0</v>
      </c>
      <c r="CJ38">
        <f>Übersicht!AP48</f>
        <v>0</v>
      </c>
      <c r="CK38">
        <f>Übersicht!AQ48</f>
        <v>0</v>
      </c>
      <c r="CL38">
        <f>Übersicht!AR48</f>
        <v>0</v>
      </c>
      <c r="CM38">
        <f>Übersicht!AS48</f>
        <v>0</v>
      </c>
      <c r="CN38">
        <f>Übersicht!AT48</f>
        <v>0</v>
      </c>
      <c r="CO38">
        <f>Übersicht!AU48</f>
        <v>0</v>
      </c>
      <c r="CP38">
        <f>Übersicht!AV48</f>
        <v>0</v>
      </c>
      <c r="CQ38">
        <f>Übersicht!AW48</f>
        <v>0</v>
      </c>
      <c r="CR38">
        <f>Übersicht!AX48</f>
        <v>0</v>
      </c>
      <c r="CS38">
        <f>Übersicht!AY48</f>
        <v>0</v>
      </c>
      <c r="CT38">
        <f>Übersicht!AZ48</f>
        <v>0</v>
      </c>
      <c r="CU38">
        <f>Übersicht!BA48</f>
        <v>0</v>
      </c>
      <c r="CV38">
        <f>Übersicht!BB48</f>
        <v>0</v>
      </c>
      <c r="CW38">
        <f>Übersicht!BC48</f>
        <v>0</v>
      </c>
      <c r="CX38">
        <f>Übersicht!BD48</f>
        <v>0</v>
      </c>
      <c r="CY38">
        <f>Übersicht!BE48</f>
        <v>0</v>
      </c>
      <c r="CZ38">
        <f>Übersicht!BF48</f>
        <v>0</v>
      </c>
      <c r="DA38">
        <f>Übersicht!BG48</f>
        <v>0</v>
      </c>
      <c r="DB38" t="str">
        <f>Übersicht!BH48</f>
        <v>HHLO_alle</v>
      </c>
      <c r="DC38" t="str">
        <f>Übersicht!BI48</f>
        <v>HHLO_alle</v>
      </c>
      <c r="DD38" t="str">
        <f>Übersicht!BJ48</f>
        <v>nicht anzeigen</v>
      </c>
      <c r="DE38" t="str">
        <f>Übersicht!BK48</f>
        <v>HHLO_alle</v>
      </c>
      <c r="DF38" t="str">
        <f>Übersicht!BL48</f>
        <v>nein (HHLO_alle)</v>
      </c>
      <c r="DG38">
        <f>Übersicht!BM48</f>
        <v>0</v>
      </c>
      <c r="DH38" t="str">
        <f>Übersicht!BN48</f>
        <v>7-Wirkungsorientierung -&amp; steuerung</v>
      </c>
      <c r="DI38">
        <f>Übersicht!$D$5</f>
        <v>0</v>
      </c>
      <c r="DJ38">
        <f>Übersicht!E$5</f>
        <v>0</v>
      </c>
      <c r="DK38">
        <f>Übersicht!F$5</f>
        <v>0</v>
      </c>
      <c r="DL38">
        <f>Übersicht!BQ48</f>
        <v>0</v>
      </c>
    </row>
    <row r="39" spans="1:116" x14ac:dyDescent="0.25">
      <c r="A39" s="53" t="str">
        <f>Übersicht!$B$5</f>
        <v>---bitte auswählen---</v>
      </c>
      <c r="B39" s="53">
        <f>Übersicht!C49</f>
        <v>66</v>
      </c>
      <c r="C39" s="53" t="str">
        <f>Übersicht!D49</f>
        <v>Ressourcen-, Ziel- und Leistungsplan</v>
      </c>
      <c r="D39" s="53" t="str">
        <f>'B) Berichte'!F1487</f>
        <v>Zeit in h eingeben</v>
      </c>
      <c r="E39" s="53" t="str">
        <f>'B) Berichte'!F1488</f>
        <v>Zeit in h eingeben</v>
      </c>
      <c r="F39" s="53" t="str">
        <f>'B) Berichte'!F1489</f>
        <v>Zeit in h eingeben</v>
      </c>
      <c r="G39" s="53" t="str">
        <f>'B) Berichte'!F1490</f>
        <v>Zeit in h eingeben</v>
      </c>
      <c r="H39" s="53" t="str">
        <f>'B) Berichte'!F1491</f>
        <v>Zeit in h eingeben</v>
      </c>
      <c r="I39" s="53" t="str">
        <f>'B) Berichte'!F1492</f>
        <v>Zeit in h eingeben</v>
      </c>
      <c r="J39" s="53" t="str">
        <f>'B) Berichte'!F1493</f>
        <v>Zeit in h eingeben</v>
      </c>
      <c r="K39" s="53" t="str">
        <f>'B) Berichte'!F1494</f>
        <v>Zeit in h eingeben</v>
      </c>
      <c r="L39" s="53" t="str">
        <f>'B) Berichte'!F1495</f>
        <v>Zeit in h eingeben</v>
      </c>
      <c r="M39" s="53" t="str">
        <f>'B) Berichte'!F1496</f>
        <v>Zeit in h eingeben</v>
      </c>
      <c r="N39" s="53" t="str">
        <f>'B) Berichte'!F1499</f>
        <v>Anzahl eingeben</v>
      </c>
      <c r="O39" s="53" t="str">
        <f>'B) Berichte'!F1500</f>
        <v>Anzahl eingeben</v>
      </c>
      <c r="P39" s="52">
        <f>'B) Berichte'!E1501</f>
        <v>0</v>
      </c>
      <c r="Q39" s="53" t="str">
        <f>'B) Berichte'!F1504</f>
        <v>---bitte auswählen---</v>
      </c>
      <c r="R39" s="53" t="str">
        <f>'B) Berichte'!F1505</f>
        <v>---bitte auswählen---</v>
      </c>
      <c r="S39" t="str">
        <f>'B) Berichte'!F1506</f>
        <v>---bitte auswählen---</v>
      </c>
      <c r="T39" s="52">
        <f>'B) Berichte'!E1507</f>
        <v>0</v>
      </c>
      <c r="U39" t="str">
        <f>'B) Berichte'!D1511</f>
        <v xml:space="preserve">
</v>
      </c>
      <c r="V39" t="str">
        <f>'B) Berichte'!D1512</f>
        <v xml:space="preserve">
</v>
      </c>
      <c r="W39">
        <f>'B) Berichte'!D1513</f>
        <v>0</v>
      </c>
      <c r="X39">
        <f>'B) Berichte'!D1514</f>
        <v>0</v>
      </c>
      <c r="Y39">
        <f>'B) Berichte'!D1515</f>
        <v>0</v>
      </c>
      <c r="Z39">
        <f>'B) Berichte'!D1516</f>
        <v>0</v>
      </c>
      <c r="AA39">
        <f>'B) Berichte'!D1517</f>
        <v>0</v>
      </c>
      <c r="AB39">
        <f>'B) Berichte'!D1518</f>
        <v>0</v>
      </c>
      <c r="AC39">
        <f>'B) Berichte'!D1519</f>
        <v>0</v>
      </c>
      <c r="AD39">
        <f>'B) Berichte'!D1520</f>
        <v>0</v>
      </c>
      <c r="AE39" s="52" t="str">
        <f>'B) Berichte'!E1511</f>
        <v>Vorschlag 1</v>
      </c>
      <c r="AF39" s="52" t="str">
        <f>'B) Berichte'!E1512</f>
        <v>weitere Vorschäge</v>
      </c>
      <c r="AG39" s="52">
        <f>'B) Berichte'!E1513</f>
        <v>0</v>
      </c>
      <c r="AH39" s="52">
        <f>'B) Berichte'!E1514</f>
        <v>0</v>
      </c>
      <c r="AI39" s="52">
        <f>'B) Berichte'!E1515</f>
        <v>0</v>
      </c>
      <c r="AJ39" s="52">
        <f>'B) Berichte'!E1516</f>
        <v>0</v>
      </c>
      <c r="AK39" s="52">
        <f>'B) Berichte'!E1517</f>
        <v>0</v>
      </c>
      <c r="AL39" s="52">
        <f>'B) Berichte'!E1518</f>
        <v>0</v>
      </c>
      <c r="AM39" s="52">
        <f>'B) Berichte'!E1519</f>
        <v>0</v>
      </c>
      <c r="AN39" s="52">
        <f>'B) Berichte'!E1520</f>
        <v>0</v>
      </c>
      <c r="AO39" t="str">
        <f>'B) Berichte'!F1511</f>
        <v>---bitte auswählen---</v>
      </c>
      <c r="AP39">
        <f>'B) Berichte'!F1512</f>
        <v>0</v>
      </c>
      <c r="AQ39">
        <f>'B) Berichte'!F1513</f>
        <v>0</v>
      </c>
      <c r="AR39">
        <f>'B) Berichte'!F1514</f>
        <v>0</v>
      </c>
      <c r="AS39">
        <f>'B) Berichte'!F1515</f>
        <v>0</v>
      </c>
      <c r="AT39">
        <f>'B) Berichte'!F1516</f>
        <v>0</v>
      </c>
      <c r="AU39">
        <f>'B) Berichte'!F1517</f>
        <v>0</v>
      </c>
      <c r="AV39">
        <f>'B) Berichte'!F1518</f>
        <v>0</v>
      </c>
      <c r="AW39">
        <f>'B) Berichte'!F1519</f>
        <v>0</v>
      </c>
      <c r="AX39">
        <f>'B) Berichte'!F1520</f>
        <v>0</v>
      </c>
      <c r="AY39" t="str">
        <f>Übersicht!E49</f>
        <v>30.9.</v>
      </c>
      <c r="AZ39" t="str">
        <f>Übersicht!F49</f>
        <v>2, aber falsch?</v>
      </c>
      <c r="BA39" t="str">
        <f>Übersicht!G49</f>
        <v>§ 45</v>
      </c>
      <c r="BB39" t="str">
        <f>Übersicht!H49</f>
        <v>HHFSt</v>
      </c>
      <c r="BC39">
        <f>Übersicht!I49</f>
        <v>0</v>
      </c>
      <c r="BD39">
        <f>Übersicht!J49</f>
        <v>0</v>
      </c>
      <c r="BE39" t="str">
        <f>Übersicht!K49</f>
        <v>hhlO</v>
      </c>
      <c r="BF39" t="str">
        <f>Übersicht!L49</f>
        <v>2. Etappe</v>
      </c>
      <c r="BG39">
        <f>Übersicht!M49</f>
        <v>0</v>
      </c>
      <c r="BH39">
        <f>Übersicht!N49</f>
        <v>0</v>
      </c>
      <c r="BI39">
        <f>Übersicht!O49</f>
        <v>0</v>
      </c>
      <c r="BJ39">
        <f>Übersicht!P49</f>
        <v>0</v>
      </c>
      <c r="BK39">
        <f>Übersicht!Q49</f>
        <v>0</v>
      </c>
      <c r="BL39">
        <f>Übersicht!R49</f>
        <v>0</v>
      </c>
      <c r="BM39">
        <f>Übersicht!S49</f>
        <v>0</v>
      </c>
      <c r="BN39">
        <f>Übersicht!T49</f>
        <v>0</v>
      </c>
      <c r="BO39">
        <f>Übersicht!U49</f>
        <v>0</v>
      </c>
      <c r="BP39">
        <f>Übersicht!V49</f>
        <v>0</v>
      </c>
      <c r="BQ39">
        <f>Übersicht!W49</f>
        <v>0</v>
      </c>
      <c r="BR39">
        <f>Übersicht!X49</f>
        <v>0</v>
      </c>
      <c r="BS39" t="str">
        <f>Übersicht!Y49</f>
        <v>Recherche und inhaltliche Analyse von Informationen und Daten</v>
      </c>
      <c r="BT39" t="str">
        <f>Übersicht!Z49</f>
        <v>Analyse- und Rechercheaufwand</v>
      </c>
      <c r="BU39" t="str">
        <f>Übersicht!AA49</f>
        <v>HHLO_alle</v>
      </c>
      <c r="BV39" t="str">
        <f>Übersicht!AB49</f>
        <v>Verfassen des Berichts; Ausfüllen und Eingabe der Daten in technische Systeme (ohne Analyse)</v>
      </c>
      <c r="BW39" t="str">
        <f>Übersicht!AC49</f>
        <v>Bürokratieaufwand</v>
      </c>
      <c r="BX39" t="str">
        <f>Übersicht!AD49</f>
        <v>HHLO_alle</v>
      </c>
      <c r="BY39" t="str">
        <f>Übersicht!AE49</f>
        <v>Abstimmung und/oder Qualitätssicherung intern</v>
      </c>
      <c r="BZ39" t="str">
        <f>Übersicht!AF49</f>
        <v>Bürokratieaufwand</v>
      </c>
      <c r="CA39" t="str">
        <f>Übersicht!AG49</f>
        <v>HHLO_alle</v>
      </c>
      <c r="CB39">
        <f>Übersicht!AH49</f>
        <v>0</v>
      </c>
      <c r="CC39">
        <f>Übersicht!AI49</f>
        <v>0</v>
      </c>
      <c r="CD39">
        <f>Übersicht!AJ49</f>
        <v>0</v>
      </c>
      <c r="CE39">
        <f>Übersicht!AK49</f>
        <v>0</v>
      </c>
      <c r="CF39">
        <f>Übersicht!AL49</f>
        <v>0</v>
      </c>
      <c r="CG39">
        <f>Übersicht!AM49</f>
        <v>0</v>
      </c>
      <c r="CH39">
        <f>Übersicht!AN49</f>
        <v>0</v>
      </c>
      <c r="CI39">
        <f>Übersicht!AO49</f>
        <v>0</v>
      </c>
      <c r="CJ39">
        <f>Übersicht!AP49</f>
        <v>0</v>
      </c>
      <c r="CK39">
        <f>Übersicht!AQ49</f>
        <v>0</v>
      </c>
      <c r="CL39">
        <f>Übersicht!AR49</f>
        <v>0</v>
      </c>
      <c r="CM39">
        <f>Übersicht!AS49</f>
        <v>0</v>
      </c>
      <c r="CN39">
        <f>Übersicht!AT49</f>
        <v>0</v>
      </c>
      <c r="CO39">
        <f>Übersicht!AU49</f>
        <v>0</v>
      </c>
      <c r="CP39">
        <f>Übersicht!AV49</f>
        <v>0</v>
      </c>
      <c r="CQ39">
        <f>Übersicht!AW49</f>
        <v>0</v>
      </c>
      <c r="CR39">
        <f>Übersicht!AX49</f>
        <v>0</v>
      </c>
      <c r="CS39">
        <f>Übersicht!AY49</f>
        <v>0</v>
      </c>
      <c r="CT39">
        <f>Übersicht!AZ49</f>
        <v>0</v>
      </c>
      <c r="CU39">
        <f>Übersicht!BA49</f>
        <v>0</v>
      </c>
      <c r="CV39">
        <f>Übersicht!BB49</f>
        <v>0</v>
      </c>
      <c r="CW39">
        <f>Übersicht!BC49</f>
        <v>0</v>
      </c>
      <c r="CX39">
        <f>Übersicht!BD49</f>
        <v>0</v>
      </c>
      <c r="CY39">
        <f>Übersicht!BE49</f>
        <v>0</v>
      </c>
      <c r="CZ39">
        <f>Übersicht!BF49</f>
        <v>0</v>
      </c>
      <c r="DA39">
        <f>Übersicht!BG49</f>
        <v>0</v>
      </c>
      <c r="DB39" t="str">
        <f>Übersicht!BH49</f>
        <v>HHLO_alle</v>
      </c>
      <c r="DC39" t="str">
        <f>Übersicht!BI49</f>
        <v>HHLO_alle</v>
      </c>
      <c r="DD39" t="str">
        <f>Übersicht!BJ49</f>
        <v>HHLO_alle</v>
      </c>
      <c r="DE39" t="str">
        <f>Übersicht!BK49</f>
        <v>HHLO_alle</v>
      </c>
      <c r="DF39" t="str">
        <f>Übersicht!BL49</f>
        <v>nein (HHLO_alle)</v>
      </c>
      <c r="DG39">
        <f>Übersicht!BM49</f>
        <v>0</v>
      </c>
      <c r="DH39" t="str">
        <f>Übersicht!BN49</f>
        <v>7-Wirkungsorientierung -&amp; steuerung</v>
      </c>
      <c r="DI39">
        <f>Übersicht!$D$5</f>
        <v>0</v>
      </c>
      <c r="DJ39">
        <f>Übersicht!E$5</f>
        <v>0</v>
      </c>
      <c r="DK39">
        <f>Übersicht!F$5</f>
        <v>0</v>
      </c>
      <c r="DL39">
        <f>Übersicht!BQ49</f>
        <v>0</v>
      </c>
    </row>
    <row r="40" spans="1:116" x14ac:dyDescent="0.25">
      <c r="A40" s="53" t="str">
        <f>Übersicht!$B$5</f>
        <v>---bitte auswählen---</v>
      </c>
      <c r="B40" s="53">
        <f>Übersicht!C50</f>
        <v>70</v>
      </c>
      <c r="C40" s="53" t="str">
        <f>Übersicht!D50</f>
        <v>WFA-Wirkungsorientierte Folgenabschätzung - einfache Regelungsvorhaben</v>
      </c>
      <c r="D40" s="53" t="str">
        <f>'B) Berichte'!F1527</f>
        <v>Zeit in h eingeben</v>
      </c>
      <c r="E40" s="53" t="str">
        <f>'B) Berichte'!F1528</f>
        <v>Zeit in h eingeben</v>
      </c>
      <c r="F40" s="53" t="str">
        <f>'B) Berichte'!F1529</f>
        <v>Zeit in h eingeben</v>
      </c>
      <c r="G40" s="53" t="str">
        <f>'B) Berichte'!F1530</f>
        <v>Zeit in h eingeben</v>
      </c>
      <c r="H40" s="53" t="str">
        <f>'B) Berichte'!F1531</f>
        <v>Zeit in h eingeben</v>
      </c>
      <c r="I40" s="53" t="str">
        <f>'B) Berichte'!F1532</f>
        <v>Zeit in h eingeben</v>
      </c>
      <c r="J40" s="53" t="str">
        <f>'B) Berichte'!F1533</f>
        <v>Zeit in h eingeben</v>
      </c>
      <c r="K40" s="53" t="str">
        <f>'B) Berichte'!F1534</f>
        <v>Zeit in h eingeben</v>
      </c>
      <c r="L40" s="53" t="str">
        <f>'B) Berichte'!F1535</f>
        <v>Zeit in h eingeben</v>
      </c>
      <c r="M40" s="53" t="str">
        <f>'B) Berichte'!F1536</f>
        <v>Zeit in h eingeben</v>
      </c>
      <c r="N40" s="53" t="str">
        <f>'B) Berichte'!F1539</f>
        <v>Anzahl eingeben</v>
      </c>
      <c r="O40" s="53" t="str">
        <f>'B) Berichte'!F1540</f>
        <v>Anzahl eingeben</v>
      </c>
      <c r="P40" s="52">
        <f>'B) Berichte'!E1541</f>
        <v>0</v>
      </c>
      <c r="Q40" s="53" t="str">
        <f>'B) Berichte'!F1544</f>
        <v>---bitte auswählen---</v>
      </c>
      <c r="R40" s="53" t="str">
        <f>'B) Berichte'!F1545</f>
        <v>---bitte auswählen---</v>
      </c>
      <c r="S40" t="str">
        <f>'B) Berichte'!F1546</f>
        <v>---bitte auswählen---</v>
      </c>
      <c r="T40" s="52">
        <f>'B) Berichte'!E1547</f>
        <v>0</v>
      </c>
      <c r="U40" t="str">
        <f>'B) Berichte'!D1551</f>
        <v xml:space="preserve">
</v>
      </c>
      <c r="V40" t="str">
        <f>'B) Berichte'!D1552</f>
        <v xml:space="preserve">
</v>
      </c>
      <c r="W40">
        <f>'B) Berichte'!D1553</f>
        <v>0</v>
      </c>
      <c r="X40">
        <f>'B) Berichte'!D1554</f>
        <v>0</v>
      </c>
      <c r="Y40">
        <f>'B) Berichte'!D1555</f>
        <v>0</v>
      </c>
      <c r="Z40">
        <f>'B) Berichte'!D1556</f>
        <v>0</v>
      </c>
      <c r="AA40">
        <f>'B) Berichte'!D1557</f>
        <v>0</v>
      </c>
      <c r="AB40">
        <f>'B) Berichte'!D1558</f>
        <v>0</v>
      </c>
      <c r="AC40">
        <f>'B) Berichte'!D1559</f>
        <v>0</v>
      </c>
      <c r="AD40">
        <f>'B) Berichte'!D1560</f>
        <v>0</v>
      </c>
      <c r="AE40" s="52" t="str">
        <f>'B) Berichte'!E1551</f>
        <v>Vorschlag 1</v>
      </c>
      <c r="AF40" s="52" t="str">
        <f>'B) Berichte'!E1552</f>
        <v>weitere Vorschäge</v>
      </c>
      <c r="AG40" s="52">
        <f>'B) Berichte'!E1553</f>
        <v>0</v>
      </c>
      <c r="AH40" s="52">
        <f>'B) Berichte'!E1554</f>
        <v>0</v>
      </c>
      <c r="AI40" s="52">
        <f>'B) Berichte'!E1555</f>
        <v>0</v>
      </c>
      <c r="AJ40" s="52">
        <f>'B) Berichte'!E1556</f>
        <v>0</v>
      </c>
      <c r="AK40" s="52">
        <f>'B) Berichte'!E1557</f>
        <v>0</v>
      </c>
      <c r="AL40" s="52">
        <f>'B) Berichte'!E1558</f>
        <v>0</v>
      </c>
      <c r="AM40" s="52">
        <f>'B) Berichte'!E1559</f>
        <v>0</v>
      </c>
      <c r="AN40" s="52">
        <f>'B) Berichte'!E1560</f>
        <v>0</v>
      </c>
      <c r="AO40" t="str">
        <f>'B) Berichte'!F1551</f>
        <v>---bitte auswählen---</v>
      </c>
      <c r="AP40">
        <f>'B) Berichte'!F1552</f>
        <v>0</v>
      </c>
      <c r="AQ40">
        <f>'B) Berichte'!F1553</f>
        <v>0</v>
      </c>
      <c r="AR40">
        <f>'B) Berichte'!F1554</f>
        <v>0</v>
      </c>
      <c r="AS40">
        <f>'B) Berichte'!F1555</f>
        <v>0</v>
      </c>
      <c r="AT40">
        <f>'B) Berichte'!F1556</f>
        <v>0</v>
      </c>
      <c r="AU40">
        <f>'B) Berichte'!F1557</f>
        <v>0</v>
      </c>
      <c r="AV40">
        <f>'B) Berichte'!F1558</f>
        <v>0</v>
      </c>
      <c r="AW40">
        <f>'B) Berichte'!F1559</f>
        <v>0</v>
      </c>
      <c r="AX40">
        <f>'B) Berichte'!F1560</f>
        <v>0</v>
      </c>
      <c r="AY40" t="str">
        <f>Übersicht!E50</f>
        <v>nach Bedarf</v>
      </c>
      <c r="AZ40">
        <f>Übersicht!F50</f>
        <v>0</v>
      </c>
      <c r="BA40" t="str">
        <f>Übersicht!G50</f>
        <v>§ 17 iVm § 9 WFA-Grundsatzverordnung</v>
      </c>
      <c r="BB40" t="str">
        <f>Übersicht!H50</f>
        <v>HHLO</v>
      </c>
      <c r="BC40">
        <f>Übersicht!I50</f>
        <v>0</v>
      </c>
      <c r="BD40">
        <f>Übersicht!J50</f>
        <v>0</v>
      </c>
      <c r="BE40" t="str">
        <f>Übersicht!K50</f>
        <v>BMF,BKA</v>
      </c>
      <c r="BF40" t="str">
        <f>Übersicht!L50</f>
        <v>2. Etappe</v>
      </c>
      <c r="BG40">
        <f>Übersicht!M50</f>
        <v>0</v>
      </c>
      <c r="BH40">
        <f>Übersicht!N50</f>
        <v>0</v>
      </c>
      <c r="BI40">
        <f>Übersicht!O50</f>
        <v>0</v>
      </c>
      <c r="BJ40">
        <f>Übersicht!P50</f>
        <v>0</v>
      </c>
      <c r="BK40">
        <f>Übersicht!Q50</f>
        <v>0</v>
      </c>
      <c r="BL40">
        <f>Übersicht!R50</f>
        <v>0</v>
      </c>
      <c r="BM40">
        <f>Übersicht!S50</f>
        <v>0</v>
      </c>
      <c r="BN40">
        <f>Übersicht!T50</f>
        <v>0</v>
      </c>
      <c r="BO40">
        <f>Übersicht!U50</f>
        <v>0</v>
      </c>
      <c r="BP40">
        <f>Übersicht!V50</f>
        <v>0</v>
      </c>
      <c r="BQ40">
        <f>Übersicht!W50</f>
        <v>0</v>
      </c>
      <c r="BR40">
        <f>Übersicht!X50</f>
        <v>0</v>
      </c>
      <c r="BS40" t="str">
        <f>Übersicht!Y50</f>
        <v>Recherche und inhaltliche Analyse von Informationen und Daten</v>
      </c>
      <c r="BT40" t="str">
        <f>Übersicht!Z50</f>
        <v>Analyse- und Rechercheaufwand</v>
      </c>
      <c r="BU40" t="str">
        <f>Übersicht!AA50</f>
        <v>HHLO_alle</v>
      </c>
      <c r="BV40" t="str">
        <f>Übersicht!AB50</f>
        <v>Problemanalyse, Zielformulierung, Maßnahmenformulierung</v>
      </c>
      <c r="BW40" t="str">
        <f>Übersicht!AC50</f>
        <v>Analyse- und Rechercheaufwand</v>
      </c>
      <c r="BX40" t="str">
        <f>Übersicht!AD50</f>
        <v>HHLO_alle</v>
      </c>
      <c r="BY40" t="str">
        <f>Übersicht!AE50</f>
        <v>Identifikation der betroffenen Wirkungsdimensionen; Wesentlichkeitsprüfung</v>
      </c>
      <c r="BZ40" t="str">
        <f>Übersicht!AF50</f>
        <v>Analyse- und Rechercheaufwand</v>
      </c>
      <c r="CA40" t="str">
        <f>Übersicht!AG50</f>
        <v>HHLO_alle</v>
      </c>
      <c r="CB40" t="str">
        <f>Übersicht!AH50</f>
        <v>Ausfüllen und Eingabe in WFA-Tool</v>
      </c>
      <c r="CC40" t="str">
        <f>Übersicht!AI50</f>
        <v>Bürokratieaufwand</v>
      </c>
      <c r="CD40" t="str">
        <f>Übersicht!AJ50</f>
        <v>HHLO_alle</v>
      </c>
      <c r="CE40" t="str">
        <f>Übersicht!AK50</f>
        <v>Abstimmung und Qualitätssicherung intern</v>
      </c>
      <c r="CF40" t="str">
        <f>Übersicht!AL50</f>
        <v>Bürokratieaufwand</v>
      </c>
      <c r="CG40" t="str">
        <f>Übersicht!AM50</f>
        <v>HHLO_alle</v>
      </c>
      <c r="CH40" t="str">
        <f>Übersicht!AN50</f>
        <v>Abstimmung und Qualitätssicherung mit externer Stelle (zB BMF/BKA); Übermittlung</v>
      </c>
      <c r="CI40" t="str">
        <f>Übersicht!AO50</f>
        <v>Bürokratieaufwand</v>
      </c>
      <c r="CJ40" t="str">
        <f>Übersicht!AP50</f>
        <v>HHLO_alle</v>
      </c>
      <c r="CK40" t="str">
        <f>Übersicht!AQ50</f>
        <v>Qualitätssicherung der WFAs durch BMF</v>
      </c>
      <c r="CL40" t="str">
        <f>Übersicht!AR50</f>
        <v>Bürokratieaufwand</v>
      </c>
      <c r="CM40" t="str">
        <f>Übersicht!AS50</f>
        <v>S_II</v>
      </c>
      <c r="CN40" t="str">
        <f>Übersicht!AT50</f>
        <v>Qualitätssicherung der WFAs durch BKA-WiCo</v>
      </c>
      <c r="CO40" t="str">
        <f>Übersicht!AU50</f>
        <v>Bürokratieaufwand</v>
      </c>
      <c r="CP40" t="str">
        <f>Übersicht!AV50</f>
        <v>BKA</v>
      </c>
      <c r="CQ40">
        <f>Übersicht!AW50</f>
        <v>0</v>
      </c>
      <c r="CR40">
        <f>Übersicht!AX50</f>
        <v>0</v>
      </c>
      <c r="CS40">
        <f>Übersicht!AY50</f>
        <v>0</v>
      </c>
      <c r="CT40">
        <f>Übersicht!AZ50</f>
        <v>0</v>
      </c>
      <c r="CU40">
        <f>Übersicht!BA50</f>
        <v>0</v>
      </c>
      <c r="CV40">
        <f>Übersicht!BB50</f>
        <v>0</v>
      </c>
      <c r="CW40">
        <f>Übersicht!BC50</f>
        <v>0</v>
      </c>
      <c r="CX40">
        <f>Übersicht!BD50</f>
        <v>0</v>
      </c>
      <c r="CY40">
        <f>Übersicht!BE50</f>
        <v>0</v>
      </c>
      <c r="CZ40">
        <f>Übersicht!BF50</f>
        <v>0</v>
      </c>
      <c r="DA40">
        <f>Übersicht!BG50</f>
        <v>0</v>
      </c>
      <c r="DB40" t="str">
        <f>Übersicht!BH50</f>
        <v>BKA; S_II; HHLO_alle</v>
      </c>
      <c r="DC40" t="str">
        <f>Übersicht!BI50</f>
        <v>BKA; S_II; HHLO_alle</v>
      </c>
      <c r="DD40" t="str">
        <f>Übersicht!BJ50</f>
        <v>nicht anzeigen</v>
      </c>
      <c r="DE40" t="str">
        <f>Übersicht!BK50</f>
        <v>BKA; HHLO_alle</v>
      </c>
      <c r="DF40" t="str">
        <f>Übersicht!BL50</f>
        <v>nein (BKA; HHLO_alle; S_II)</v>
      </c>
      <c r="DG40">
        <f>Übersicht!BM50</f>
        <v>0</v>
      </c>
      <c r="DH40" t="str">
        <f>Übersicht!BN50</f>
        <v>7-Wirkungsorientierung -&amp; steuerung</v>
      </c>
      <c r="DI40">
        <f>Übersicht!$D$5</f>
        <v>0</v>
      </c>
      <c r="DJ40">
        <f>Übersicht!E$5</f>
        <v>0</v>
      </c>
      <c r="DK40">
        <f>Übersicht!F$5</f>
        <v>0</v>
      </c>
      <c r="DL40">
        <f>Übersicht!BQ50</f>
        <v>0</v>
      </c>
    </row>
    <row r="41" spans="1:116" x14ac:dyDescent="0.25">
      <c r="A41" s="53" t="str">
        <f>Übersicht!$B$5</f>
        <v>---bitte auswählen---</v>
      </c>
      <c r="B41" s="53">
        <f>Übersicht!C51</f>
        <v>71</v>
      </c>
      <c r="C41" s="53" t="str">
        <f>Übersicht!D51</f>
        <v>WFA-Wirkungsorientierte Folgenabschätzung - komplexe Regelungsvorhaben</v>
      </c>
      <c r="D41" s="53" t="str">
        <f>'B) Berichte'!F1567</f>
        <v>Zeit in h eingeben</v>
      </c>
      <c r="E41" s="53" t="str">
        <f>'B) Berichte'!F1568</f>
        <v>Zeit in h eingeben</v>
      </c>
      <c r="F41" s="53" t="str">
        <f>'B) Berichte'!F1569</f>
        <v>Zeit in h eingeben</v>
      </c>
      <c r="G41" s="53" t="str">
        <f>'B) Berichte'!F1570</f>
        <v>Zeit in h eingeben</v>
      </c>
      <c r="H41" s="53" t="str">
        <f>'B) Berichte'!F1571</f>
        <v>Zeit in h eingeben</v>
      </c>
      <c r="I41" s="53" t="str">
        <f>'B) Berichte'!F1572</f>
        <v>Zeit in h eingeben</v>
      </c>
      <c r="J41" s="53" t="str">
        <f>'B) Berichte'!F1573</f>
        <v>Zeit in h eingeben</v>
      </c>
      <c r="K41" s="53" t="str">
        <f>'B) Berichte'!F1574</f>
        <v>Zeit in h eingeben</v>
      </c>
      <c r="L41" s="53" t="str">
        <f>'B) Berichte'!F1575</f>
        <v>Zeit in h eingeben</v>
      </c>
      <c r="M41" s="53" t="str">
        <f>'B) Berichte'!F1576</f>
        <v>Zeit in h eingeben</v>
      </c>
      <c r="N41" s="53" t="str">
        <f>'B) Berichte'!F1579</f>
        <v>Anzahl eingeben</v>
      </c>
      <c r="O41" s="53" t="str">
        <f>'B) Berichte'!F1580</f>
        <v>Anzahl eingeben</v>
      </c>
      <c r="P41" s="52">
        <f>'B) Berichte'!E1581</f>
        <v>0</v>
      </c>
      <c r="Q41" s="53" t="str">
        <f>'B) Berichte'!F1584</f>
        <v>---bitte auswählen---</v>
      </c>
      <c r="R41" s="53" t="str">
        <f>'B) Berichte'!F1585</f>
        <v>---bitte auswählen---</v>
      </c>
      <c r="S41" t="str">
        <f>'B) Berichte'!F1586</f>
        <v>---bitte auswählen---</v>
      </c>
      <c r="T41" s="52">
        <f>'B) Berichte'!E1587</f>
        <v>0</v>
      </c>
      <c r="U41" t="str">
        <f>'B) Berichte'!D1591</f>
        <v xml:space="preserve">
</v>
      </c>
      <c r="V41" t="str">
        <f>'B) Berichte'!D1592</f>
        <v xml:space="preserve">
</v>
      </c>
      <c r="W41">
        <f>'B) Berichte'!D1593</f>
        <v>0</v>
      </c>
      <c r="X41">
        <f>'B) Berichte'!D1594</f>
        <v>0</v>
      </c>
      <c r="Y41">
        <f>'B) Berichte'!D1595</f>
        <v>0</v>
      </c>
      <c r="Z41">
        <f>'B) Berichte'!D1596</f>
        <v>0</v>
      </c>
      <c r="AA41">
        <f>'B) Berichte'!D1597</f>
        <v>0</v>
      </c>
      <c r="AB41">
        <f>'B) Berichte'!D1598</f>
        <v>0</v>
      </c>
      <c r="AC41">
        <f>'B) Berichte'!D1599</f>
        <v>0</v>
      </c>
      <c r="AD41">
        <f>'B) Berichte'!D1600</f>
        <v>0</v>
      </c>
      <c r="AE41" s="52" t="str">
        <f>'B) Berichte'!E1591</f>
        <v>Vorschlag 1</v>
      </c>
      <c r="AF41" s="52" t="str">
        <f>'B) Berichte'!E1592</f>
        <v>weitere Vorschäge</v>
      </c>
      <c r="AG41" s="52">
        <f>'B) Berichte'!E1593</f>
        <v>0</v>
      </c>
      <c r="AH41" s="52">
        <f>'B) Berichte'!E1594</f>
        <v>0</v>
      </c>
      <c r="AI41" s="52">
        <f>'B) Berichte'!E1595</f>
        <v>0</v>
      </c>
      <c r="AJ41" s="52">
        <f>'B) Berichte'!E1596</f>
        <v>0</v>
      </c>
      <c r="AK41" s="52">
        <f>'B) Berichte'!E1597</f>
        <v>0</v>
      </c>
      <c r="AL41" s="52">
        <f>'B) Berichte'!E1598</f>
        <v>0</v>
      </c>
      <c r="AM41" s="52">
        <f>'B) Berichte'!E1599</f>
        <v>0</v>
      </c>
      <c r="AN41" s="52">
        <f>'B) Berichte'!E1600</f>
        <v>0</v>
      </c>
      <c r="AO41" t="str">
        <f>'B) Berichte'!F1591</f>
        <v>---bitte auswählen---</v>
      </c>
      <c r="AP41">
        <f>'B) Berichte'!F1592</f>
        <v>0</v>
      </c>
      <c r="AQ41">
        <f>'B) Berichte'!F1593</f>
        <v>0</v>
      </c>
      <c r="AR41">
        <f>'B) Berichte'!F1594</f>
        <v>0</v>
      </c>
      <c r="AS41">
        <f>'B) Berichte'!F1595</f>
        <v>0</v>
      </c>
      <c r="AT41">
        <f>'B) Berichte'!F1596</f>
        <v>0</v>
      </c>
      <c r="AU41">
        <f>'B) Berichte'!F1597</f>
        <v>0</v>
      </c>
      <c r="AV41">
        <f>'B) Berichte'!F1598</f>
        <v>0</v>
      </c>
      <c r="AW41">
        <f>'B) Berichte'!F1599</f>
        <v>0</v>
      </c>
      <c r="AX41">
        <f>'B) Berichte'!F1600</f>
        <v>0</v>
      </c>
      <c r="AY41" t="str">
        <f>Übersicht!E51</f>
        <v>nach Bedarf</v>
      </c>
      <c r="AZ41">
        <f>Übersicht!F51</f>
        <v>0</v>
      </c>
      <c r="BA41" t="str">
        <f>Übersicht!G51</f>
        <v>§ 17 iVm § 9 WFA-Grundsatzverordnung</v>
      </c>
      <c r="BB41" t="str">
        <f>Übersicht!H51</f>
        <v>HHLO</v>
      </c>
      <c r="BC41">
        <f>Übersicht!I51</f>
        <v>0</v>
      </c>
      <c r="BD41">
        <f>Übersicht!J51</f>
        <v>0</v>
      </c>
      <c r="BE41" t="str">
        <f>Übersicht!K51</f>
        <v>BMF,BKA</v>
      </c>
      <c r="BF41" t="str">
        <f>Übersicht!L51</f>
        <v>2. Etappe</v>
      </c>
      <c r="BG41">
        <f>Übersicht!M51</f>
        <v>0</v>
      </c>
      <c r="BH41">
        <f>Übersicht!N51</f>
        <v>0</v>
      </c>
      <c r="BI41">
        <f>Übersicht!O51</f>
        <v>0</v>
      </c>
      <c r="BJ41">
        <f>Übersicht!P51</f>
        <v>0</v>
      </c>
      <c r="BK41">
        <f>Übersicht!Q51</f>
        <v>0</v>
      </c>
      <c r="BL41">
        <f>Übersicht!R51</f>
        <v>0</v>
      </c>
      <c r="BM41">
        <f>Übersicht!S51</f>
        <v>0</v>
      </c>
      <c r="BN41">
        <f>Übersicht!T51</f>
        <v>0</v>
      </c>
      <c r="BO41">
        <f>Übersicht!U51</f>
        <v>0</v>
      </c>
      <c r="BP41">
        <f>Übersicht!V51</f>
        <v>0</v>
      </c>
      <c r="BQ41">
        <f>Übersicht!W51</f>
        <v>0</v>
      </c>
      <c r="BR41">
        <f>Übersicht!X51</f>
        <v>0</v>
      </c>
      <c r="BS41" t="str">
        <f>Übersicht!Y51</f>
        <v>Recherche und inhaltliche Analyse von Informationen und Daten</v>
      </c>
      <c r="BT41" t="str">
        <f>Übersicht!Z51</f>
        <v>Analyse- und Rechercheaufwand</v>
      </c>
      <c r="BU41" t="str">
        <f>Übersicht!AA51</f>
        <v>HHLO_alle</v>
      </c>
      <c r="BV41" t="str">
        <f>Übersicht!AB51</f>
        <v>Problemanalyse, Zielformulierung, Maßnahmenformulierung</v>
      </c>
      <c r="BW41" t="str">
        <f>Übersicht!AC51</f>
        <v>Analyse- und Rechercheaufwand</v>
      </c>
      <c r="BX41" t="str">
        <f>Übersicht!AD51</f>
        <v>HHLO_alle</v>
      </c>
      <c r="BY41" t="str">
        <f>Übersicht!AE51</f>
        <v>Identifikation der betroffenen Wirkungsdimensionen; Wesentlichkeitsprüfung</v>
      </c>
      <c r="BZ41" t="str">
        <f>Übersicht!AF51</f>
        <v>Analyse- und Rechercheaufwand</v>
      </c>
      <c r="CA41" t="str">
        <f>Übersicht!AG51</f>
        <v>HHLO_alle</v>
      </c>
      <c r="CB41" t="str">
        <f>Übersicht!AH51</f>
        <v xml:space="preserve">Vertiefende Abschätzung der Auswirkungen </v>
      </c>
      <c r="CC41" t="str">
        <f>Übersicht!AI51</f>
        <v>Analyse- und Rechercheaufwand</v>
      </c>
      <c r="CD41" t="str">
        <f>Übersicht!AJ51</f>
        <v>HHLO_alle</v>
      </c>
      <c r="CE41" t="str">
        <f>Übersicht!AK51</f>
        <v>Ausfüllen und Eingabe in WFA-Tool</v>
      </c>
      <c r="CF41" t="str">
        <f>Übersicht!AL51</f>
        <v>Bürokratieaufwand</v>
      </c>
      <c r="CG41" t="str">
        <f>Übersicht!AM51</f>
        <v>HHLO_alle</v>
      </c>
      <c r="CH41" t="str">
        <f>Übersicht!AN51</f>
        <v>Abstimmung und Qualitätssicherung intern</v>
      </c>
      <c r="CI41" t="str">
        <f>Übersicht!AO51</f>
        <v>Bürokratieaufwand</v>
      </c>
      <c r="CJ41" t="str">
        <f>Übersicht!AP51</f>
        <v>HHLO_alle</v>
      </c>
      <c r="CK41" t="str">
        <f>Übersicht!AQ51</f>
        <v>Abstimmung und Qualitätssicherung mit externer Stelle (zB BMF/BKA); Übermittlung</v>
      </c>
      <c r="CL41" t="str">
        <f>Übersicht!AR51</f>
        <v>Bürokratieaufwand</v>
      </c>
      <c r="CM41" t="str">
        <f>Übersicht!AS51</f>
        <v>HHLO_alle</v>
      </c>
      <c r="CN41" t="str">
        <f>Übersicht!AT51</f>
        <v>Qualitätssicherung der WFAs durch BMF</v>
      </c>
      <c r="CO41" t="str">
        <f>Übersicht!AU51</f>
        <v>Bürokratieaufwand</v>
      </c>
      <c r="CP41" t="str">
        <f>Übersicht!AV51</f>
        <v>S_II</v>
      </c>
      <c r="CQ41" t="str">
        <f>Übersicht!AW51</f>
        <v>Qualitätssicherung der WFAs durch BKA-WiCo</v>
      </c>
      <c r="CR41" t="str">
        <f>Übersicht!AX51</f>
        <v>Bürokratieaufwand</v>
      </c>
      <c r="CS41" t="str">
        <f>Übersicht!AY51</f>
        <v>BKA</v>
      </c>
      <c r="CT41">
        <f>Übersicht!AZ51</f>
        <v>0</v>
      </c>
      <c r="CU41">
        <f>Übersicht!BA51</f>
        <v>0</v>
      </c>
      <c r="CV41">
        <f>Übersicht!BB51</f>
        <v>0</v>
      </c>
      <c r="CW41">
        <f>Übersicht!BC51</f>
        <v>0</v>
      </c>
      <c r="CX41">
        <f>Übersicht!BD51</f>
        <v>0</v>
      </c>
      <c r="CY41">
        <f>Übersicht!BE51</f>
        <v>0</v>
      </c>
      <c r="CZ41">
        <f>Übersicht!BF51</f>
        <v>0</v>
      </c>
      <c r="DA41">
        <f>Übersicht!BG51</f>
        <v>0</v>
      </c>
      <c r="DB41" t="str">
        <f>Übersicht!BH51</f>
        <v>BKA; S_II; HHLO_alle</v>
      </c>
      <c r="DC41" t="str">
        <f>Übersicht!BI51</f>
        <v>BKA; S_II; HHLO_alle</v>
      </c>
      <c r="DD41" t="str">
        <f>Übersicht!BJ51</f>
        <v>nicht anzeigen</v>
      </c>
      <c r="DE41" t="str">
        <f>Übersicht!BK51</f>
        <v>BKA; HHLO_alle</v>
      </c>
      <c r="DF41" t="str">
        <f>Übersicht!BL51</f>
        <v>nein (BKA; HHLO_alle; S_II)</v>
      </c>
      <c r="DG41">
        <f>Übersicht!BM51</f>
        <v>0</v>
      </c>
      <c r="DH41" t="str">
        <f>Übersicht!BN51</f>
        <v>7-Wirkungsorientierung -&amp; steuerung</v>
      </c>
      <c r="DI41">
        <f>Übersicht!$D$5</f>
        <v>0</v>
      </c>
      <c r="DJ41">
        <f>Übersicht!E$5</f>
        <v>0</v>
      </c>
      <c r="DK41">
        <f>Übersicht!F$5</f>
        <v>0</v>
      </c>
      <c r="DL41">
        <f>Übersicht!BQ51</f>
        <v>0</v>
      </c>
    </row>
    <row r="42" spans="1:116" x14ac:dyDescent="0.25">
      <c r="A42" s="53" t="str">
        <f>Übersicht!$B$5</f>
        <v>---bitte auswählen---</v>
      </c>
      <c r="B42" s="53">
        <f>Übersicht!C52</f>
        <v>72</v>
      </c>
      <c r="C42" s="53" t="str">
        <f>Übersicht!D52</f>
        <v>WFA-Wirkungsorientierte Folgenabschätzung - Vorhaben gem. 58 Abs. 2 BHG 2013</v>
      </c>
      <c r="D42" s="53" t="str">
        <f>'B) Berichte'!F1607</f>
        <v>Zeit in h eingeben</v>
      </c>
      <c r="E42" s="53" t="str">
        <f>'B) Berichte'!F1608</f>
        <v>Zeit in h eingeben</v>
      </c>
      <c r="F42" s="53" t="str">
        <f>'B) Berichte'!F1609</f>
        <v>Zeit in h eingeben</v>
      </c>
      <c r="G42" s="53" t="str">
        <f>'B) Berichte'!F1610</f>
        <v>Zeit in h eingeben</v>
      </c>
      <c r="H42" s="53" t="str">
        <f>'B) Berichte'!F1611</f>
        <v>Zeit in h eingeben</v>
      </c>
      <c r="I42" s="53" t="str">
        <f>'B) Berichte'!F1612</f>
        <v>Zeit in h eingeben</v>
      </c>
      <c r="J42" s="53" t="str">
        <f>'B) Berichte'!F1613</f>
        <v>Zeit in h eingeben</v>
      </c>
      <c r="K42" s="53" t="str">
        <f>'B) Berichte'!F1614</f>
        <v>Zeit in h eingeben</v>
      </c>
      <c r="L42" s="53" t="str">
        <f>'B) Berichte'!F1615</f>
        <v>Zeit in h eingeben</v>
      </c>
      <c r="M42" s="53" t="str">
        <f>'B) Berichte'!F1616</f>
        <v>Zeit in h eingeben</v>
      </c>
      <c r="N42" s="53" t="str">
        <f>'B) Berichte'!F1619</f>
        <v>Anzahl eingeben</v>
      </c>
      <c r="O42" s="53" t="str">
        <f>'B) Berichte'!F1620</f>
        <v>Anzahl eingeben</v>
      </c>
      <c r="P42" s="52">
        <f>'B) Berichte'!E1621</f>
        <v>0</v>
      </c>
      <c r="Q42" s="53" t="str">
        <f>'B) Berichte'!F1624</f>
        <v>---bitte auswählen---</v>
      </c>
      <c r="R42" s="53" t="str">
        <f>'B) Berichte'!F1625</f>
        <v>---bitte auswählen---</v>
      </c>
      <c r="S42" t="str">
        <f>'B) Berichte'!F1626</f>
        <v>---bitte auswählen---</v>
      </c>
      <c r="T42" s="52">
        <f>'B) Berichte'!E1627</f>
        <v>0</v>
      </c>
      <c r="U42" t="str">
        <f>'B) Berichte'!D1631</f>
        <v xml:space="preserve">
</v>
      </c>
      <c r="V42" t="str">
        <f>'B) Berichte'!D1632</f>
        <v xml:space="preserve">
</v>
      </c>
      <c r="W42">
        <f>'B) Berichte'!D1633</f>
        <v>0</v>
      </c>
      <c r="X42">
        <f>'B) Berichte'!D1634</f>
        <v>0</v>
      </c>
      <c r="Y42">
        <f>'B) Berichte'!D1635</f>
        <v>0</v>
      </c>
      <c r="Z42">
        <f>'B) Berichte'!D1636</f>
        <v>0</v>
      </c>
      <c r="AA42">
        <f>'B) Berichte'!D1637</f>
        <v>0</v>
      </c>
      <c r="AB42">
        <f>'B) Berichte'!D1638</f>
        <v>0</v>
      </c>
      <c r="AC42">
        <f>'B) Berichte'!D1639</f>
        <v>0</v>
      </c>
      <c r="AD42">
        <f>'B) Berichte'!D1640</f>
        <v>0</v>
      </c>
      <c r="AE42" s="52" t="str">
        <f>'B) Berichte'!E1631</f>
        <v>Vorschlag 1</v>
      </c>
      <c r="AF42" s="52" t="str">
        <f>'B) Berichte'!E1632</f>
        <v>weitere Vorschäge</v>
      </c>
      <c r="AG42" s="52">
        <f>'B) Berichte'!E1633</f>
        <v>0</v>
      </c>
      <c r="AH42" s="52">
        <f>'B) Berichte'!E1634</f>
        <v>0</v>
      </c>
      <c r="AI42" s="52">
        <f>'B) Berichte'!E1635</f>
        <v>0</v>
      </c>
      <c r="AJ42" s="52">
        <f>'B) Berichte'!E1636</f>
        <v>0</v>
      </c>
      <c r="AK42" s="52">
        <f>'B) Berichte'!E1637</f>
        <v>0</v>
      </c>
      <c r="AL42" s="52">
        <f>'B) Berichte'!E1638</f>
        <v>0</v>
      </c>
      <c r="AM42" s="52">
        <f>'B) Berichte'!E1639</f>
        <v>0</v>
      </c>
      <c r="AN42" s="52">
        <f>'B) Berichte'!E1640</f>
        <v>0</v>
      </c>
      <c r="AO42" t="str">
        <f>'B) Berichte'!F1631</f>
        <v>---bitte auswählen---</v>
      </c>
      <c r="AP42">
        <f>'B) Berichte'!F1632</f>
        <v>0</v>
      </c>
      <c r="AQ42">
        <f>'B) Berichte'!F1633</f>
        <v>0</v>
      </c>
      <c r="AR42">
        <f>'B) Berichte'!F1634</f>
        <v>0</v>
      </c>
      <c r="AS42">
        <f>'B) Berichte'!F1635</f>
        <v>0</v>
      </c>
      <c r="AT42">
        <f>'B) Berichte'!F1636</f>
        <v>0</v>
      </c>
      <c r="AU42">
        <f>'B) Berichte'!F1637</f>
        <v>0</v>
      </c>
      <c r="AV42">
        <f>'B) Berichte'!F1638</f>
        <v>0</v>
      </c>
      <c r="AW42">
        <f>'B) Berichte'!F1639</f>
        <v>0</v>
      </c>
      <c r="AX42">
        <f>'B) Berichte'!F1640</f>
        <v>0</v>
      </c>
      <c r="AY42">
        <f>Übersicht!E52</f>
        <v>50</v>
      </c>
      <c r="AZ42">
        <f>Übersicht!F52</f>
        <v>0</v>
      </c>
      <c r="BA42" t="str">
        <f>Übersicht!G52</f>
        <v>§ 17 iVm § 9 WFA-Grundsatzverordnung</v>
      </c>
      <c r="BB42" t="str">
        <f>Übersicht!H52</f>
        <v>HHLO</v>
      </c>
      <c r="BC42">
        <f>Übersicht!I52</f>
        <v>0</v>
      </c>
      <c r="BD42">
        <f>Übersicht!J52</f>
        <v>0</v>
      </c>
      <c r="BE42" t="str">
        <f>Übersicht!K52</f>
        <v>BMF,BKA</v>
      </c>
      <c r="BF42" t="str">
        <f>Übersicht!L52</f>
        <v>2. Etappe</v>
      </c>
      <c r="BG42">
        <f>Übersicht!M52</f>
        <v>0</v>
      </c>
      <c r="BH42">
        <f>Übersicht!N52</f>
        <v>0</v>
      </c>
      <c r="BI42">
        <f>Übersicht!O52</f>
        <v>0</v>
      </c>
      <c r="BJ42">
        <f>Übersicht!P52</f>
        <v>0</v>
      </c>
      <c r="BK42">
        <f>Übersicht!Q52</f>
        <v>0</v>
      </c>
      <c r="BL42">
        <f>Übersicht!R52</f>
        <v>0</v>
      </c>
      <c r="BM42">
        <f>Übersicht!S52</f>
        <v>0</v>
      </c>
      <c r="BN42">
        <f>Übersicht!T52</f>
        <v>0</v>
      </c>
      <c r="BO42">
        <f>Übersicht!U52</f>
        <v>0</v>
      </c>
      <c r="BP42">
        <f>Übersicht!V52</f>
        <v>0</v>
      </c>
      <c r="BQ42">
        <f>Übersicht!W52</f>
        <v>0</v>
      </c>
      <c r="BR42">
        <f>Übersicht!X52</f>
        <v>0</v>
      </c>
      <c r="BS42" t="str">
        <f>Übersicht!Y52</f>
        <v>Recherche und inhaltliche Analyse von Informationen und Daten</v>
      </c>
      <c r="BT42" t="str">
        <f>Übersicht!Z52</f>
        <v>Analyse- und Rechercheaufwand</v>
      </c>
      <c r="BU42" t="str">
        <f>Übersicht!AA52</f>
        <v>HHLO_alle</v>
      </c>
      <c r="BV42" t="str">
        <f>Übersicht!AB52</f>
        <v>Problemanalyse, Zielformulierung, Maßnahmenformulierung</v>
      </c>
      <c r="BW42" t="str">
        <f>Übersicht!AC52</f>
        <v>Analyse- und Rechercheaufwand</v>
      </c>
      <c r="BX42" t="str">
        <f>Übersicht!AD52</f>
        <v>HHLO_alle</v>
      </c>
      <c r="BY42" t="str">
        <f>Übersicht!AE52</f>
        <v>Identifikation der betroffenen Wirkungsdimensionen; Wesentlichkeitsprüfung</v>
      </c>
      <c r="BZ42" t="str">
        <f>Übersicht!AF52</f>
        <v>Analyse- und Rechercheaufwand</v>
      </c>
      <c r="CA42" t="str">
        <f>Übersicht!AG52</f>
        <v>HHLO_alle</v>
      </c>
      <c r="CB42" t="str">
        <f>Übersicht!AH52</f>
        <v xml:space="preserve">Vertiefende Abschätzung der Auswirkungen </v>
      </c>
      <c r="CC42" t="str">
        <f>Übersicht!AI52</f>
        <v>Analyse- und Rechercheaufwand</v>
      </c>
      <c r="CD42" t="str">
        <f>Übersicht!AJ52</f>
        <v>HHLO_alle</v>
      </c>
      <c r="CE42" t="str">
        <f>Übersicht!AK52</f>
        <v>Ausfüllen und Eingabe in WFA-Tool</v>
      </c>
      <c r="CF42" t="str">
        <f>Übersicht!AL52</f>
        <v>Bürokratieaufwand</v>
      </c>
      <c r="CG42" t="str">
        <f>Übersicht!AM52</f>
        <v>HHLO_alle</v>
      </c>
      <c r="CH42" t="str">
        <f>Übersicht!AN52</f>
        <v>Abstimmung und Qualitätssicherung intern</v>
      </c>
      <c r="CI42" t="str">
        <f>Übersicht!AO52</f>
        <v>Bürokratieaufwand</v>
      </c>
      <c r="CJ42" t="str">
        <f>Übersicht!AP52</f>
        <v>HHLO_alle</v>
      </c>
      <c r="CK42" t="str">
        <f>Übersicht!AQ52</f>
        <v xml:space="preserve">Abstimmung und Qualitätssicherung mit externer Stelle (zB BMF/BKA); Aufbereitung eines ELAKS zur Befassung BMF; Einvernehmensherstellung mit BMF </v>
      </c>
      <c r="CL42" t="str">
        <f>Übersicht!AR52</f>
        <v>Bürokratieaufwand</v>
      </c>
      <c r="CM42" t="str">
        <f>Übersicht!AS52</f>
        <v>HHLO_alle</v>
      </c>
      <c r="CN42" t="str">
        <f>Übersicht!AT52</f>
        <v>Qualitätssicherung der WFAs durch BKA-WiCo</v>
      </c>
      <c r="CO42" t="str">
        <f>Übersicht!AU52</f>
        <v>Bürokratieaufwand</v>
      </c>
      <c r="CP42" t="str">
        <f>Übersicht!AV52</f>
        <v>BKA</v>
      </c>
      <c r="CQ42" t="str">
        <f>Übersicht!AW52</f>
        <v>Inhaltliche Prüfung anhand der Unterlagen und der WFA (zB Wirkungsorientierung, Effizienz etc.)</v>
      </c>
      <c r="CR42" t="str">
        <f>Übersicht!AX52</f>
        <v>Analyse- und Rechercheaufwand</v>
      </c>
      <c r="CS42" t="str">
        <f>Übersicht!AY52</f>
        <v>S_II</v>
      </c>
      <c r="CT42" t="str">
        <f>Übersicht!AZ52</f>
        <v>Qualitätssicherung der WFAs durch BMF/BKA; Einvernehmensherstellung</v>
      </c>
      <c r="CU42" t="str">
        <f>Übersicht!BA52</f>
        <v>Bürokratieaufwand</v>
      </c>
      <c r="CV42" t="str">
        <f>Übersicht!BB52</f>
        <v>S_II</v>
      </c>
      <c r="CW42">
        <f>Übersicht!BC52</f>
        <v>0</v>
      </c>
      <c r="CX42">
        <f>Übersicht!BD52</f>
        <v>0</v>
      </c>
      <c r="CY42">
        <f>Übersicht!BE52</f>
        <v>0</v>
      </c>
      <c r="CZ42">
        <f>Übersicht!BF52</f>
        <v>0</v>
      </c>
      <c r="DA42">
        <f>Übersicht!BG52</f>
        <v>0</v>
      </c>
      <c r="DB42" t="str">
        <f>Übersicht!BH52</f>
        <v>BKA; S_II; HHLO_alle</v>
      </c>
      <c r="DC42" t="str">
        <f>Übersicht!BI52</f>
        <v>BKA; S_II; HHLO_alle</v>
      </c>
      <c r="DD42" t="str">
        <f>Übersicht!BJ52</f>
        <v>nicht anzeigen</v>
      </c>
      <c r="DE42" t="str">
        <f>Übersicht!BK52</f>
        <v>BKA; HHLO_alle</v>
      </c>
      <c r="DF42" t="str">
        <f>Übersicht!BL52</f>
        <v>nein</v>
      </c>
      <c r="DG42">
        <f>Übersicht!BM52</f>
        <v>0</v>
      </c>
      <c r="DH42" t="str">
        <f>Übersicht!BN52</f>
        <v>7-Wirkungsorientierung -&amp; steuerung</v>
      </c>
      <c r="DI42">
        <f>Übersicht!$D$5</f>
        <v>0</v>
      </c>
      <c r="DJ42">
        <f>Übersicht!E$5</f>
        <v>0</v>
      </c>
      <c r="DK42">
        <f>Übersicht!F$5</f>
        <v>0</v>
      </c>
      <c r="DL42">
        <f>Übersicht!BQ52</f>
        <v>0</v>
      </c>
    </row>
    <row r="43" spans="1:116" x14ac:dyDescent="0.25">
      <c r="A43" s="53" t="str">
        <f>Übersicht!$B$5</f>
        <v>---bitte auswählen---</v>
      </c>
      <c r="B43" s="53">
        <f>Übersicht!C53</f>
        <v>25</v>
      </c>
      <c r="C43" s="53" t="str">
        <f>Übersicht!D53</f>
        <v>Vorläufiger Gebarungserfolg</v>
      </c>
      <c r="D43" s="53" t="str">
        <f>'B) Berichte'!F1647</f>
        <v>Zeit in h eingeben</v>
      </c>
      <c r="E43" s="53" t="str">
        <f>'B) Berichte'!F1648</f>
        <v>Zeit in h eingeben</v>
      </c>
      <c r="F43" s="53" t="str">
        <f>'B) Berichte'!F1649</f>
        <v>Zeit in h eingeben</v>
      </c>
      <c r="G43" s="53" t="str">
        <f>'B) Berichte'!F1650</f>
        <v>Zeit in h eingeben</v>
      </c>
      <c r="H43" s="53" t="str">
        <f>'B) Berichte'!F1651</f>
        <v>Zeit in h eingeben</v>
      </c>
      <c r="I43" s="53" t="str">
        <f>'B) Berichte'!F1652</f>
        <v>Zeit in h eingeben</v>
      </c>
      <c r="J43" s="53" t="str">
        <f>'B) Berichte'!F1653</f>
        <v>Zeit in h eingeben</v>
      </c>
      <c r="K43" s="53" t="str">
        <f>'B) Berichte'!F1654</f>
        <v>Zeit in h eingeben</v>
      </c>
      <c r="L43" s="53" t="str">
        <f>'B) Berichte'!F1655</f>
        <v>Zeit in h eingeben</v>
      </c>
      <c r="M43" s="53" t="str">
        <f>'B) Berichte'!F1656</f>
        <v>Zeit in h eingeben</v>
      </c>
      <c r="N43" s="53" t="str">
        <f>'B) Berichte'!F1659</f>
        <v>Anzahl eingeben</v>
      </c>
      <c r="O43" s="53" t="str">
        <f>'B) Berichte'!F1660</f>
        <v>Anzahl eingeben</v>
      </c>
      <c r="P43" s="52">
        <f>'B) Berichte'!E1661</f>
        <v>0</v>
      </c>
      <c r="Q43" s="53" t="str">
        <f>'B) Berichte'!F1664</f>
        <v>---bitte auswählen---</v>
      </c>
      <c r="R43" s="53" t="str">
        <f>'B) Berichte'!F1665</f>
        <v>---bitte auswählen---</v>
      </c>
      <c r="S43" t="str">
        <f>'B) Berichte'!F1666</f>
        <v>---bitte auswählen---</v>
      </c>
      <c r="T43" s="52">
        <f>'B) Berichte'!E1667</f>
        <v>0</v>
      </c>
      <c r="U43" t="str">
        <f>'B) Berichte'!D1671</f>
        <v xml:space="preserve">
</v>
      </c>
      <c r="V43" t="str">
        <f>'B) Berichte'!D1672</f>
        <v xml:space="preserve">
</v>
      </c>
      <c r="W43">
        <f>'B) Berichte'!D1673</f>
        <v>0</v>
      </c>
      <c r="X43">
        <f>'B) Berichte'!D1674</f>
        <v>0</v>
      </c>
      <c r="Y43">
        <f>'B) Berichte'!D1675</f>
        <v>0</v>
      </c>
      <c r="Z43">
        <f>'B) Berichte'!D1676</f>
        <v>0</v>
      </c>
      <c r="AA43">
        <f>'B) Berichte'!D1677</f>
        <v>0</v>
      </c>
      <c r="AB43">
        <f>'B) Berichte'!D1678</f>
        <v>0</v>
      </c>
      <c r="AC43">
        <f>'B) Berichte'!D1679</f>
        <v>0</v>
      </c>
      <c r="AD43">
        <f>'B) Berichte'!D1680</f>
        <v>0</v>
      </c>
      <c r="AE43" s="52" t="str">
        <f>'B) Berichte'!E1671</f>
        <v>Vorschlag 1</v>
      </c>
      <c r="AF43" s="52" t="str">
        <f>'B) Berichte'!E1672</f>
        <v>weitere Vorschäge</v>
      </c>
      <c r="AG43" s="52">
        <f>'B) Berichte'!E1673</f>
        <v>0</v>
      </c>
      <c r="AH43" s="52">
        <f>'B) Berichte'!E1674</f>
        <v>0</v>
      </c>
      <c r="AI43" s="52">
        <f>'B) Berichte'!E1675</f>
        <v>0</v>
      </c>
      <c r="AJ43" s="52">
        <f>'B) Berichte'!E1676</f>
        <v>0</v>
      </c>
      <c r="AK43" s="52">
        <f>'B) Berichte'!E1677</f>
        <v>0</v>
      </c>
      <c r="AL43" s="52">
        <f>'B) Berichte'!E1678</f>
        <v>0</v>
      </c>
      <c r="AM43" s="52">
        <f>'B) Berichte'!E1679</f>
        <v>0</v>
      </c>
      <c r="AN43" s="52">
        <f>'B) Berichte'!E1680</f>
        <v>0</v>
      </c>
      <c r="AO43" t="str">
        <f>'B) Berichte'!F1671</f>
        <v>---bitte auswählen---</v>
      </c>
      <c r="AP43">
        <f>'B) Berichte'!F1672</f>
        <v>0</v>
      </c>
      <c r="AQ43">
        <f>'B) Berichte'!F1673</f>
        <v>0</v>
      </c>
      <c r="AR43">
        <f>'B) Berichte'!F1674</f>
        <v>0</v>
      </c>
      <c r="AS43">
        <f>'B) Berichte'!F1675</f>
        <v>0</v>
      </c>
      <c r="AT43">
        <f>'B) Berichte'!F1676</f>
        <v>0</v>
      </c>
      <c r="AU43">
        <f>'B) Berichte'!F1677</f>
        <v>0</v>
      </c>
      <c r="AV43">
        <f>'B) Berichte'!F1678</f>
        <v>0</v>
      </c>
      <c r="AW43">
        <f>'B) Berichte'!F1679</f>
        <v>0</v>
      </c>
      <c r="AX43">
        <f>'B) Berichte'!F1680</f>
        <v>0</v>
      </c>
      <c r="AY43" t="str">
        <f>Übersicht!E53</f>
        <v>31.3.</v>
      </c>
      <c r="AZ43">
        <f>Übersicht!F53</f>
        <v>1</v>
      </c>
      <c r="BA43" t="str">
        <f>Übersicht!G53</f>
        <v>§ 47 (2) Z 1</v>
      </c>
      <c r="BB43" t="str">
        <f>Übersicht!H53</f>
        <v>BMF</v>
      </c>
      <c r="BC43">
        <f>Übersicht!I53</f>
        <v>0</v>
      </c>
      <c r="BD43">
        <f>Übersicht!J53</f>
        <v>0</v>
      </c>
      <c r="BE43" t="str">
        <f>Übersicht!K53</f>
        <v>NR</v>
      </c>
      <c r="BF43" t="str">
        <f>Übersicht!L53</f>
        <v>BHG 1986</v>
      </c>
      <c r="BG43">
        <f>Übersicht!M53</f>
        <v>0</v>
      </c>
      <c r="BH43">
        <f>Übersicht!N53</f>
        <v>0</v>
      </c>
      <c r="BI43">
        <f>Übersicht!O53</f>
        <v>0</v>
      </c>
      <c r="BJ43">
        <f>Übersicht!P53</f>
        <v>0</v>
      </c>
      <c r="BK43">
        <f>Übersicht!Q53</f>
        <v>0</v>
      </c>
      <c r="BL43">
        <f>Übersicht!R53</f>
        <v>0</v>
      </c>
      <c r="BM43">
        <f>Übersicht!S53</f>
        <v>0</v>
      </c>
      <c r="BN43">
        <f>Übersicht!T53</f>
        <v>0</v>
      </c>
      <c r="BO43">
        <f>Übersicht!U53</f>
        <v>0</v>
      </c>
      <c r="BP43">
        <f>Übersicht!V53</f>
        <v>0</v>
      </c>
      <c r="BQ43">
        <f>Übersicht!W53</f>
        <v>0</v>
      </c>
      <c r="BR43">
        <f>Übersicht!X53</f>
        <v>0</v>
      </c>
      <c r="BS43" t="str">
        <f>Übersicht!Y53</f>
        <v>Recherche und inhaltliche Analyse von Informationen und Daten</v>
      </c>
      <c r="BT43" t="str">
        <f>Übersicht!Z53</f>
        <v>Analyse- und Rechercheaufwand</v>
      </c>
      <c r="BU43" t="str">
        <f>Übersicht!AA53</f>
        <v>S_II</v>
      </c>
      <c r="BV43" t="str">
        <f>Übersicht!AB53</f>
        <v>Verfassen des Berichts; Ausfüllen und Eingabe der Daten in technische Systeme (ohne Analyse)</v>
      </c>
      <c r="BW43" t="str">
        <f>Übersicht!AC53</f>
        <v>Bürokratieaufwand</v>
      </c>
      <c r="BX43" t="str">
        <f>Übersicht!AD53</f>
        <v>S_II</v>
      </c>
      <c r="BY43" t="str">
        <f>Übersicht!AE53</f>
        <v>Abstimmung und/oder Qualitätssicherung intern</v>
      </c>
      <c r="BZ43" t="str">
        <f>Übersicht!AF53</f>
        <v>Bürokratieaufwand</v>
      </c>
      <c r="CA43" t="str">
        <f>Übersicht!AG53</f>
        <v>S_II</v>
      </c>
      <c r="CB43" t="str">
        <f>Übersicht!AH53</f>
        <v>Abstimmung und/oder Qualitätssicherung mit externer Stelle (zB BMF/BKA); Übermittlung</v>
      </c>
      <c r="CC43" t="str">
        <f>Übersicht!AI53</f>
        <v>Bürokratieaufwand</v>
      </c>
      <c r="CD43" t="str">
        <f>Übersicht!AJ53</f>
        <v>S_II</v>
      </c>
      <c r="CE43" t="str">
        <f>Übersicht!AK53</f>
        <v>ZUSÄTZLICH: Analyse- und Rechercheaufwand der HHLOs</v>
      </c>
      <c r="CF43" t="str">
        <f>Übersicht!AL53</f>
        <v>Analyse- und Rechercheaufwand</v>
      </c>
      <c r="CG43" t="str">
        <f>Übersicht!AM53</f>
        <v>S_II</v>
      </c>
      <c r="CH43" t="str">
        <f>Übersicht!AN53</f>
        <v>ZUSÄTZLICH: Bürokratieaufwand (Übermittlung, Abstimmung etc.) der HHLOs</v>
      </c>
      <c r="CI43" t="str">
        <f>Übersicht!AO53</f>
        <v>Bürokratieaufwand</v>
      </c>
      <c r="CJ43" t="str">
        <f>Übersicht!AP53</f>
        <v>S_II</v>
      </c>
      <c r="CK43" t="str">
        <f>Übersicht!AQ53</f>
        <v>ZUSÄTZLICH: Analyse- und Rechercheaufwand im BMF (I/7)</v>
      </c>
      <c r="CL43" t="str">
        <f>Übersicht!AR53</f>
        <v>Analyse- und Rechercheaufwand</v>
      </c>
      <c r="CM43" t="str">
        <f>Übersicht!AS53</f>
        <v>S_II</v>
      </c>
      <c r="CN43" t="str">
        <f>Übersicht!AT53</f>
        <v>ZUSÄTZLICH: Bürokratieaufwand (Übermittlung, Abstimmung etc.) im BMF (I/7)</v>
      </c>
      <c r="CO43" t="str">
        <f>Übersicht!AU53</f>
        <v>Bürokratieaufwand</v>
      </c>
      <c r="CP43" t="str">
        <f>Übersicht!AV53</f>
        <v>S_II</v>
      </c>
      <c r="CQ43">
        <f>Übersicht!AW53</f>
        <v>0</v>
      </c>
      <c r="CR43">
        <f>Übersicht!AX53</f>
        <v>0</v>
      </c>
      <c r="CS43">
        <f>Übersicht!AY53</f>
        <v>0</v>
      </c>
      <c r="CT43">
        <f>Übersicht!AZ53</f>
        <v>0</v>
      </c>
      <c r="CU43">
        <f>Übersicht!BA53</f>
        <v>0</v>
      </c>
      <c r="CV43">
        <f>Übersicht!BB53</f>
        <v>0</v>
      </c>
      <c r="CW43">
        <f>Übersicht!BC53</f>
        <v>0</v>
      </c>
      <c r="CX43">
        <f>Übersicht!BD53</f>
        <v>0</v>
      </c>
      <c r="CY43">
        <f>Übersicht!BE53</f>
        <v>0</v>
      </c>
      <c r="CZ43">
        <f>Übersicht!BF53</f>
        <v>0</v>
      </c>
      <c r="DA43">
        <f>Übersicht!BG53</f>
        <v>0</v>
      </c>
      <c r="DB43" t="str">
        <f>Übersicht!BH53</f>
        <v>S_II</v>
      </c>
      <c r="DC43" t="str">
        <f>Übersicht!BI53</f>
        <v>S_II</v>
      </c>
      <c r="DD43" t="str">
        <f>Übersicht!BJ53</f>
        <v>nicht anzeigen</v>
      </c>
      <c r="DE43" t="str">
        <f>Übersicht!BK53</f>
        <v>nicht anzeigen</v>
      </c>
      <c r="DF43" t="str">
        <f>Übersicht!BL53</f>
        <v>ja (S_II)</v>
      </c>
      <c r="DG43">
        <f>Übersicht!BM53</f>
        <v>0</v>
      </c>
      <c r="DH43" t="str">
        <f>Übersicht!BN53</f>
        <v>8-sonstige Berichte</v>
      </c>
      <c r="DI43">
        <f>Übersicht!$D$5</f>
        <v>0</v>
      </c>
      <c r="DJ43">
        <f>Übersicht!E$5</f>
        <v>0</v>
      </c>
      <c r="DK43">
        <f>Übersicht!F$5</f>
        <v>0</v>
      </c>
      <c r="DL43">
        <f>Übersicht!BQ53</f>
        <v>0</v>
      </c>
    </row>
    <row r="44" spans="1:116" x14ac:dyDescent="0.25">
      <c r="A44" s="53" t="str">
        <f>Übersicht!$B$5</f>
        <v>---bitte auswählen---</v>
      </c>
      <c r="B44" s="53">
        <f>Übersicht!C54</f>
        <v>34</v>
      </c>
      <c r="C44" s="53" t="str">
        <f>Übersicht!D54</f>
        <v>langfristige Budgetprognose</v>
      </c>
      <c r="D44" s="53" t="str">
        <f>'B) Berichte'!F1687</f>
        <v>Zeit in h eingeben</v>
      </c>
      <c r="E44" s="53" t="str">
        <f>'B) Berichte'!F1688</f>
        <v>Zeit in h eingeben</v>
      </c>
      <c r="F44" s="53" t="str">
        <f>'B) Berichte'!F1689</f>
        <v>Zeit in h eingeben</v>
      </c>
      <c r="G44" s="53" t="str">
        <f>'B) Berichte'!F1690</f>
        <v>Zeit in h eingeben</v>
      </c>
      <c r="H44" s="53" t="str">
        <f>'B) Berichte'!F1691</f>
        <v>Zeit in h eingeben</v>
      </c>
      <c r="I44" s="53" t="str">
        <f>'B) Berichte'!F1692</f>
        <v>Zeit in h eingeben</v>
      </c>
      <c r="J44" s="53" t="str">
        <f>'B) Berichte'!F1693</f>
        <v>Zeit in h eingeben</v>
      </c>
      <c r="K44" s="53" t="str">
        <f>'B) Berichte'!F1694</f>
        <v>Zeit in h eingeben</v>
      </c>
      <c r="L44" s="53" t="str">
        <f>'B) Berichte'!F1695</f>
        <v>Zeit in h eingeben</v>
      </c>
      <c r="M44" s="53" t="str">
        <f>'B) Berichte'!F1696</f>
        <v>Zeit in h eingeben</v>
      </c>
      <c r="N44" s="53" t="str">
        <f>'B) Berichte'!F1699</f>
        <v>Anzahl eingeben</v>
      </c>
      <c r="O44" s="53" t="str">
        <f>'B) Berichte'!F1700</f>
        <v>Anzahl eingeben</v>
      </c>
      <c r="P44" s="52">
        <f>'B) Berichte'!E1701</f>
        <v>0</v>
      </c>
      <c r="Q44" s="53" t="str">
        <f>'B) Berichte'!F1704</f>
        <v>---bitte auswählen---</v>
      </c>
      <c r="R44" s="53" t="str">
        <f>'B) Berichte'!F1705</f>
        <v>---bitte auswählen---</v>
      </c>
      <c r="S44" t="str">
        <f>'B) Berichte'!F1706</f>
        <v>---bitte auswählen---</v>
      </c>
      <c r="T44" s="52">
        <f>'B) Berichte'!E1707</f>
        <v>0</v>
      </c>
      <c r="U44" t="str">
        <f>'B) Berichte'!D1711</f>
        <v xml:space="preserve">
</v>
      </c>
      <c r="V44" t="str">
        <f>'B) Berichte'!D1712</f>
        <v xml:space="preserve">
</v>
      </c>
      <c r="W44">
        <f>'B) Berichte'!D1713</f>
        <v>0</v>
      </c>
      <c r="X44">
        <f>'B) Berichte'!D1714</f>
        <v>0</v>
      </c>
      <c r="Y44">
        <f>'B) Berichte'!D1715</f>
        <v>0</v>
      </c>
      <c r="Z44">
        <f>'B) Berichte'!D1716</f>
        <v>0</v>
      </c>
      <c r="AA44">
        <f>'B) Berichte'!D1717</f>
        <v>0</v>
      </c>
      <c r="AB44">
        <f>'B) Berichte'!D1718</f>
        <v>0</v>
      </c>
      <c r="AC44">
        <f>'B) Berichte'!D1719</f>
        <v>0</v>
      </c>
      <c r="AD44">
        <f>'B) Berichte'!D1720</f>
        <v>0</v>
      </c>
      <c r="AE44" s="52" t="str">
        <f>'B) Berichte'!E1711</f>
        <v>Vorschlag 1</v>
      </c>
      <c r="AF44" s="52" t="str">
        <f>'B) Berichte'!E1712</f>
        <v>weitere Vorschäge</v>
      </c>
      <c r="AG44" s="52">
        <f>'B) Berichte'!E1713</f>
        <v>0</v>
      </c>
      <c r="AH44" s="52">
        <f>'B) Berichte'!E1714</f>
        <v>0</v>
      </c>
      <c r="AI44" s="52">
        <f>'B) Berichte'!E1715</f>
        <v>0</v>
      </c>
      <c r="AJ44" s="52">
        <f>'B) Berichte'!E1716</f>
        <v>0</v>
      </c>
      <c r="AK44" s="52">
        <f>'B) Berichte'!E1717</f>
        <v>0</v>
      </c>
      <c r="AL44" s="52">
        <f>'B) Berichte'!E1718</f>
        <v>0</v>
      </c>
      <c r="AM44" s="52">
        <f>'B) Berichte'!E1719</f>
        <v>0</v>
      </c>
      <c r="AN44" s="52">
        <f>'B) Berichte'!E1720</f>
        <v>0</v>
      </c>
      <c r="AO44" t="str">
        <f>'B) Berichte'!F1711</f>
        <v>---bitte auswählen---</v>
      </c>
      <c r="AP44">
        <f>'B) Berichte'!F1712</f>
        <v>0</v>
      </c>
      <c r="AQ44">
        <f>'B) Berichte'!F1713</f>
        <v>0</v>
      </c>
      <c r="AR44">
        <f>'B) Berichte'!F1714</f>
        <v>0</v>
      </c>
      <c r="AS44">
        <f>'B) Berichte'!F1715</f>
        <v>0</v>
      </c>
      <c r="AT44">
        <f>'B) Berichte'!F1716</f>
        <v>0</v>
      </c>
      <c r="AU44">
        <f>'B) Berichte'!F1717</f>
        <v>0</v>
      </c>
      <c r="AV44">
        <f>'B) Berichte'!F1718</f>
        <v>0</v>
      </c>
      <c r="AW44">
        <f>'B) Berichte'!F1719</f>
        <v>0</v>
      </c>
      <c r="AX44">
        <f>'B) Berichte'!F1720</f>
        <v>0</v>
      </c>
      <c r="AY44" t="str">
        <f>Übersicht!E54</f>
        <v>alle 3 Jahre</v>
      </c>
      <c r="AZ44">
        <f>Übersicht!F54</f>
        <v>0.3</v>
      </c>
      <c r="BA44" t="str">
        <f>Übersicht!G54</f>
        <v>§§ 15 (2),  121 (18)</v>
      </c>
      <c r="BB44" t="str">
        <f>Übersicht!H54</f>
        <v>BMF</v>
      </c>
      <c r="BC44">
        <f>Übersicht!I54</f>
        <v>0</v>
      </c>
      <c r="BD44">
        <f>Übersicht!J54</f>
        <v>0</v>
      </c>
      <c r="BE44" t="str">
        <f>Übersicht!K54</f>
        <v>kein bestimmter Adressat normiert - NR</v>
      </c>
      <c r="BF44" t="str">
        <f>Übersicht!L54</f>
        <v>2. Etappe</v>
      </c>
      <c r="BG44">
        <f>Übersicht!M54</f>
        <v>0</v>
      </c>
      <c r="BH44">
        <f>Übersicht!N54</f>
        <v>0</v>
      </c>
      <c r="BI44">
        <f>Übersicht!O54</f>
        <v>0</v>
      </c>
      <c r="BJ44">
        <f>Übersicht!P54</f>
        <v>0</v>
      </c>
      <c r="BK44">
        <f>Übersicht!Q54</f>
        <v>0</v>
      </c>
      <c r="BL44">
        <f>Übersicht!R54</f>
        <v>0</v>
      </c>
      <c r="BM44">
        <f>Übersicht!S54</f>
        <v>0</v>
      </c>
      <c r="BN44">
        <f>Übersicht!T54</f>
        <v>0</v>
      </c>
      <c r="BO44">
        <f>Übersicht!U54</f>
        <v>0</v>
      </c>
      <c r="BP44">
        <f>Übersicht!V54</f>
        <v>0</v>
      </c>
      <c r="BQ44">
        <f>Übersicht!W54</f>
        <v>0</v>
      </c>
      <c r="BR44">
        <f>Übersicht!X54</f>
        <v>0</v>
      </c>
      <c r="BS44" t="str">
        <f>Übersicht!Y54</f>
        <v>Beauftragung</v>
      </c>
      <c r="BT44" t="str">
        <f>Übersicht!Z54</f>
        <v>Bürokratieaufwand</v>
      </c>
      <c r="BU44" t="str">
        <f>Übersicht!AA54</f>
        <v>S_II</v>
      </c>
      <c r="BV44" t="str">
        <f>Übersicht!AB54</f>
        <v>Analyse</v>
      </c>
      <c r="BW44" t="str">
        <f>Übersicht!AC54</f>
        <v>Analyse- und Rechercheaufwand</v>
      </c>
      <c r="BX44" t="str">
        <f>Übersicht!AD54</f>
        <v>S_II</v>
      </c>
      <c r="BY44" t="str">
        <f>Übersicht!AE54</f>
        <v>Berichtserfassung; Politische Akkordierung</v>
      </c>
      <c r="BZ44" t="str">
        <f>Übersicht!AF54</f>
        <v>Bürokratieaufwand</v>
      </c>
      <c r="CA44" t="str">
        <f>Übersicht!AG54</f>
        <v>S_II</v>
      </c>
      <c r="CB44" t="str">
        <f>Übersicht!AH54</f>
        <v>Druck</v>
      </c>
      <c r="CC44" t="str">
        <f>Übersicht!AI54</f>
        <v>Bürokratieaufwand</v>
      </c>
      <c r="CD44" t="str">
        <f>Übersicht!AJ54</f>
        <v>S_II</v>
      </c>
      <c r="CE44" t="str">
        <f>Übersicht!AK54</f>
        <v>ZUSÄTZLICH: Analyse- und Rechercheaufwand der HHLOs</v>
      </c>
      <c r="CF44" t="str">
        <f>Übersicht!AL54</f>
        <v>Analyse- und Rechercheaufwand</v>
      </c>
      <c r="CG44" t="str">
        <f>Übersicht!AM54</f>
        <v>S_II</v>
      </c>
      <c r="CH44" t="str">
        <f>Übersicht!AN54</f>
        <v>ZUSÄTZLICH: Bürokratieaufwand (Übermittlung, Abstimmung etc.) der HHLOs</v>
      </c>
      <c r="CI44" t="str">
        <f>Übersicht!AO54</f>
        <v>Bürokratieaufwand</v>
      </c>
      <c r="CJ44" t="str">
        <f>Übersicht!AP54</f>
        <v>S_II</v>
      </c>
      <c r="CK44">
        <f>Übersicht!AQ54</f>
        <v>0</v>
      </c>
      <c r="CL44">
        <f>Übersicht!AR54</f>
        <v>0</v>
      </c>
      <c r="CM44">
        <f>Übersicht!AS54</f>
        <v>0</v>
      </c>
      <c r="CN44">
        <f>Übersicht!AT54</f>
        <v>0</v>
      </c>
      <c r="CO44">
        <f>Übersicht!AU54</f>
        <v>0</v>
      </c>
      <c r="CP44">
        <f>Übersicht!AV54</f>
        <v>0</v>
      </c>
      <c r="CQ44">
        <f>Übersicht!AW54</f>
        <v>0</v>
      </c>
      <c r="CR44">
        <f>Übersicht!AX54</f>
        <v>0</v>
      </c>
      <c r="CS44">
        <f>Übersicht!AY54</f>
        <v>0</v>
      </c>
      <c r="CT44">
        <f>Übersicht!AZ54</f>
        <v>0</v>
      </c>
      <c r="CU44">
        <f>Übersicht!BA54</f>
        <v>0</v>
      </c>
      <c r="CV44">
        <f>Übersicht!BB54</f>
        <v>0</v>
      </c>
      <c r="CW44">
        <f>Übersicht!BC54</f>
        <v>0</v>
      </c>
      <c r="CX44">
        <f>Übersicht!BD54</f>
        <v>0</v>
      </c>
      <c r="CY44">
        <f>Übersicht!BE54</f>
        <v>0</v>
      </c>
      <c r="CZ44">
        <f>Übersicht!BF54</f>
        <v>0</v>
      </c>
      <c r="DA44">
        <f>Übersicht!BG54</f>
        <v>0</v>
      </c>
      <c r="DB44" t="str">
        <f>Übersicht!BH54</f>
        <v>S_II</v>
      </c>
      <c r="DC44" t="str">
        <f>Übersicht!BI54</f>
        <v>S_II</v>
      </c>
      <c r="DD44" t="str">
        <f>Übersicht!BJ54</f>
        <v>nicht anzeigen</v>
      </c>
      <c r="DE44" t="str">
        <f>Übersicht!BK54</f>
        <v>HHLO_alle</v>
      </c>
      <c r="DF44" t="str">
        <f>Übersicht!BL54</f>
        <v>ja (S_II)</v>
      </c>
      <c r="DG44">
        <f>Übersicht!BM54</f>
        <v>0</v>
      </c>
      <c r="DH44" t="str">
        <f>Übersicht!BN54</f>
        <v>8-sonstige Berichte</v>
      </c>
      <c r="DI44">
        <f>Übersicht!$D$5</f>
        <v>0</v>
      </c>
      <c r="DJ44">
        <f>Übersicht!E$5</f>
        <v>0</v>
      </c>
      <c r="DK44">
        <f>Übersicht!F$5</f>
        <v>0</v>
      </c>
      <c r="DL44">
        <f>Übersicht!BQ54</f>
        <v>0</v>
      </c>
    </row>
    <row r="45" spans="1:116" x14ac:dyDescent="0.25">
      <c r="A45" s="53" t="str">
        <f>Übersicht!$B$5</f>
        <v>---bitte auswählen---</v>
      </c>
      <c r="B45" s="53">
        <f>Übersicht!C55</f>
        <v>60</v>
      </c>
      <c r="C45" s="53" t="str">
        <f>Übersicht!D55</f>
        <v>Prüfungsbericht bei Nachprüfung der Verrechnung durch BUHAG</v>
      </c>
      <c r="D45" s="53" t="str">
        <f>'B) Berichte'!F1727</f>
        <v>Zeit in h eingeben</v>
      </c>
      <c r="E45" s="53" t="str">
        <f>'B) Berichte'!F1728</f>
        <v>Zeit in h eingeben</v>
      </c>
      <c r="F45" s="53" t="str">
        <f>'B) Berichte'!F1729</f>
        <v>Zeit in h eingeben</v>
      </c>
      <c r="G45" s="53" t="str">
        <f>'B) Berichte'!F1730</f>
        <v>Zeit in h eingeben</v>
      </c>
      <c r="H45" s="53" t="str">
        <f>'B) Berichte'!F1731</f>
        <v>Zeit in h eingeben</v>
      </c>
      <c r="I45" s="53" t="str">
        <f>'B) Berichte'!F1732</f>
        <v>Zeit in h eingeben</v>
      </c>
      <c r="J45" s="53" t="str">
        <f>'B) Berichte'!F1733</f>
        <v>Zeit in h eingeben</v>
      </c>
      <c r="K45" s="53" t="str">
        <f>'B) Berichte'!F1734</f>
        <v>Zeit in h eingeben</v>
      </c>
      <c r="L45" s="53" t="str">
        <f>'B) Berichte'!F1735</f>
        <v>Zeit in h eingeben</v>
      </c>
      <c r="M45" s="53" t="str">
        <f>'B) Berichte'!F1736</f>
        <v>Zeit in h eingeben</v>
      </c>
      <c r="N45" s="53" t="str">
        <f>'B) Berichte'!F1739</f>
        <v>Anzahl eingeben</v>
      </c>
      <c r="O45" s="53" t="str">
        <f>'B) Berichte'!F1740</f>
        <v>Anzahl eingeben</v>
      </c>
      <c r="P45" s="52">
        <f>'B) Berichte'!E1741</f>
        <v>0</v>
      </c>
      <c r="Q45" s="53" t="str">
        <f>'B) Berichte'!F1744</f>
        <v>---bitte auswählen---</v>
      </c>
      <c r="R45" s="53" t="str">
        <f>'B) Berichte'!F1745</f>
        <v>---bitte auswählen---</v>
      </c>
      <c r="S45" t="str">
        <f>'B) Berichte'!F1746</f>
        <v>---bitte auswählen---</v>
      </c>
      <c r="T45" s="52">
        <f>'B) Berichte'!E1747</f>
        <v>0</v>
      </c>
      <c r="U45" t="str">
        <f>'B) Berichte'!D1751</f>
        <v xml:space="preserve">
</v>
      </c>
      <c r="V45" t="str">
        <f>'B) Berichte'!D1752</f>
        <v xml:space="preserve">
</v>
      </c>
      <c r="W45">
        <f>'B) Berichte'!D1753</f>
        <v>0</v>
      </c>
      <c r="X45">
        <f>'B) Berichte'!D1754</f>
        <v>0</v>
      </c>
      <c r="Y45">
        <f>'B) Berichte'!D1755</f>
        <v>0</v>
      </c>
      <c r="Z45">
        <f>'B) Berichte'!D1756</f>
        <v>0</v>
      </c>
      <c r="AA45">
        <f>'B) Berichte'!D1757</f>
        <v>0</v>
      </c>
      <c r="AB45">
        <f>'B) Berichte'!D1758</f>
        <v>0</v>
      </c>
      <c r="AC45">
        <f>'B) Berichte'!D1759</f>
        <v>0</v>
      </c>
      <c r="AD45">
        <f>'B) Berichte'!D1760</f>
        <v>0</v>
      </c>
      <c r="AE45" s="52" t="str">
        <f>'B) Berichte'!E1751</f>
        <v>Vorschlag 1</v>
      </c>
      <c r="AF45" s="52" t="str">
        <f>'B) Berichte'!E1752</f>
        <v>weitere Vorschäge</v>
      </c>
      <c r="AG45" s="52">
        <f>'B) Berichte'!E1753</f>
        <v>0</v>
      </c>
      <c r="AH45" s="52">
        <f>'B) Berichte'!E1754</f>
        <v>0</v>
      </c>
      <c r="AI45" s="52">
        <f>'B) Berichte'!E1755</f>
        <v>0</v>
      </c>
      <c r="AJ45" s="52">
        <f>'B) Berichte'!E1756</f>
        <v>0</v>
      </c>
      <c r="AK45" s="52">
        <f>'B) Berichte'!E1757</f>
        <v>0</v>
      </c>
      <c r="AL45" s="52">
        <f>'B) Berichte'!E1758</f>
        <v>0</v>
      </c>
      <c r="AM45" s="52">
        <f>'B) Berichte'!E1759</f>
        <v>0</v>
      </c>
      <c r="AN45" s="52">
        <f>'B) Berichte'!E1760</f>
        <v>0</v>
      </c>
      <c r="AO45" t="str">
        <f>'B) Berichte'!F1751</f>
        <v>---bitte auswählen---</v>
      </c>
      <c r="AP45">
        <f>'B) Berichte'!F1752</f>
        <v>0</v>
      </c>
      <c r="AQ45">
        <f>'B) Berichte'!F1753</f>
        <v>0</v>
      </c>
      <c r="AR45">
        <f>'B) Berichte'!F1754</f>
        <v>0</v>
      </c>
      <c r="AS45">
        <f>'B) Berichte'!F1755</f>
        <v>0</v>
      </c>
      <c r="AT45">
        <f>'B) Berichte'!F1756</f>
        <v>0</v>
      </c>
      <c r="AU45">
        <f>'B) Berichte'!F1757</f>
        <v>0</v>
      </c>
      <c r="AV45">
        <f>'B) Berichte'!F1758</f>
        <v>0</v>
      </c>
      <c r="AW45">
        <f>'B) Berichte'!F1759</f>
        <v>0</v>
      </c>
      <c r="AX45">
        <f>'B) Berichte'!F1760</f>
        <v>0</v>
      </c>
      <c r="AY45" t="str">
        <f>Übersicht!E55</f>
        <v>keine Frist</v>
      </c>
      <c r="AZ45">
        <f>Übersicht!F55</f>
        <v>0</v>
      </c>
      <c r="BA45" t="str">
        <f>Übersicht!G55</f>
        <v>§ 115 (3) (s. auch § 127 (2) BHV 2013 und §§ 128 BHV 2013)</v>
      </c>
      <c r="BB45" t="str">
        <f>Übersicht!H55</f>
        <v>BH-AG</v>
      </c>
      <c r="BC45">
        <f>Übersicht!I55</f>
        <v>0</v>
      </c>
      <c r="BD45">
        <f>Übersicht!J55</f>
        <v>0</v>
      </c>
      <c r="BE45" t="str">
        <f>Übersicht!K55</f>
        <v>hhlO, RH</v>
      </c>
      <c r="BF45" t="str">
        <f>Übersicht!L55</f>
        <v>2. Etappe</v>
      </c>
      <c r="BG45">
        <f>Übersicht!M55</f>
        <v>0</v>
      </c>
      <c r="BH45">
        <f>Übersicht!N55</f>
        <v>0</v>
      </c>
      <c r="BI45">
        <f>Übersicht!O55</f>
        <v>0</v>
      </c>
      <c r="BJ45">
        <f>Übersicht!P55</f>
        <v>0</v>
      </c>
      <c r="BK45">
        <f>Übersicht!Q55</f>
        <v>0</v>
      </c>
      <c r="BL45">
        <f>Übersicht!R55</f>
        <v>0</v>
      </c>
      <c r="BM45">
        <f>Übersicht!S55</f>
        <v>0</v>
      </c>
      <c r="BN45">
        <f>Übersicht!T55</f>
        <v>0</v>
      </c>
      <c r="BO45">
        <f>Übersicht!U55</f>
        <v>0</v>
      </c>
      <c r="BP45">
        <f>Übersicht!V55</f>
        <v>0</v>
      </c>
      <c r="BQ45">
        <f>Übersicht!W55</f>
        <v>0</v>
      </c>
      <c r="BR45">
        <f>Übersicht!X55</f>
        <v>0</v>
      </c>
      <c r="BS45" t="str">
        <f>Übersicht!Y55</f>
        <v>Recherche und inhaltliche Analyse von Informationen und Daten</v>
      </c>
      <c r="BT45" t="str">
        <f>Übersicht!Z55</f>
        <v>Analyse- und Rechercheaufwand</v>
      </c>
      <c r="BU45" t="str">
        <f>Übersicht!AA55</f>
        <v>S_II</v>
      </c>
      <c r="BV45" t="str">
        <f>Übersicht!AB55</f>
        <v>Verfassen des Berichts; Ausfüllen und Eingabe der Daten in technische Systeme (ohne Analyse)</v>
      </c>
      <c r="BW45" t="str">
        <f>Übersicht!AC55</f>
        <v>Bürokratieaufwand</v>
      </c>
      <c r="BX45" t="str">
        <f>Übersicht!AD55</f>
        <v>S_II</v>
      </c>
      <c r="BY45" t="str">
        <f>Übersicht!AE55</f>
        <v>Abstimmung und/oder Qualitätssicherung intern</v>
      </c>
      <c r="BZ45" t="str">
        <f>Übersicht!AF55</f>
        <v>Bürokratieaufwand</v>
      </c>
      <c r="CA45" t="str">
        <f>Übersicht!AG55</f>
        <v>S_II</v>
      </c>
      <c r="CB45" t="str">
        <f>Übersicht!AH55</f>
        <v>Abstimmung und/oder Qualitätssicherung mit externer Stelle (zB BMF/BKA); Übermittlung</v>
      </c>
      <c r="CC45" t="str">
        <f>Übersicht!AI55</f>
        <v>Bürokratieaufwand</v>
      </c>
      <c r="CD45" t="str">
        <f>Übersicht!AJ55</f>
        <v>S_II</v>
      </c>
      <c r="CE45" t="str">
        <f>Übersicht!AK55</f>
        <v>ZUSÄTZLICH: Analyse- und Rechercheaufwand der HHLOs</v>
      </c>
      <c r="CF45" t="str">
        <f>Übersicht!AL55</f>
        <v>Analyse- und Rechercheaufwand</v>
      </c>
      <c r="CG45" t="str">
        <f>Übersicht!AM55</f>
        <v>S_II</v>
      </c>
      <c r="CH45" t="str">
        <f>Übersicht!AN55</f>
        <v>ZUSÄTZLICH: Bürokratieaufwand (Übermittlung, Abstimmung etc.) der HHLOs</v>
      </c>
      <c r="CI45" t="str">
        <f>Übersicht!AO55</f>
        <v>Bürokratieaufwand</v>
      </c>
      <c r="CJ45" t="str">
        <f>Übersicht!AP55</f>
        <v>S_II</v>
      </c>
      <c r="CK45" t="str">
        <f>Übersicht!AQ55</f>
        <v>ZUSÄTZLICH: Analyse- und Rechercheaufwand der BUHAG</v>
      </c>
      <c r="CL45" t="str">
        <f>Übersicht!AR55</f>
        <v>Analyse- und Rechercheaufwand</v>
      </c>
      <c r="CM45" t="str">
        <f>Übersicht!AS55</f>
        <v>S_II</v>
      </c>
      <c r="CN45" t="str">
        <f>Übersicht!AT55</f>
        <v>ZUSÄTZLICH: Bürokratieaufwand (Übermittlung, Abstimmung etc.) der BUHAG</v>
      </c>
      <c r="CO45" t="str">
        <f>Übersicht!AU55</f>
        <v>Bürokratieaufwand</v>
      </c>
      <c r="CP45" t="str">
        <f>Übersicht!AV55</f>
        <v>S_II</v>
      </c>
      <c r="CQ45">
        <f>Übersicht!AW55</f>
        <v>0</v>
      </c>
      <c r="CR45">
        <f>Übersicht!AX55</f>
        <v>0</v>
      </c>
      <c r="CS45">
        <f>Übersicht!AY55</f>
        <v>0</v>
      </c>
      <c r="CT45">
        <f>Übersicht!AZ55</f>
        <v>0</v>
      </c>
      <c r="CU45">
        <f>Übersicht!BA55</f>
        <v>0</v>
      </c>
      <c r="CV45">
        <f>Übersicht!BB55</f>
        <v>0</v>
      </c>
      <c r="CW45">
        <f>Übersicht!BC55</f>
        <v>0</v>
      </c>
      <c r="CX45">
        <f>Übersicht!BD55</f>
        <v>0</v>
      </c>
      <c r="CY45">
        <f>Übersicht!BE55</f>
        <v>0</v>
      </c>
      <c r="CZ45">
        <f>Übersicht!BF55</f>
        <v>0</v>
      </c>
      <c r="DA45">
        <f>Übersicht!BG55</f>
        <v>0</v>
      </c>
      <c r="DB45" t="str">
        <f>Übersicht!BH55</f>
        <v>S_II</v>
      </c>
      <c r="DC45" t="str">
        <f>Übersicht!BI55</f>
        <v>S_II</v>
      </c>
      <c r="DD45" t="str">
        <f>Übersicht!BJ55</f>
        <v>nicht anzeigen</v>
      </c>
      <c r="DE45" t="str">
        <f>Übersicht!BK55</f>
        <v>nicht anzeigen</v>
      </c>
      <c r="DF45" t="str">
        <f>Übersicht!BL55</f>
        <v>ja (S_II)</v>
      </c>
      <c r="DG45">
        <f>Übersicht!BM55</f>
        <v>0</v>
      </c>
      <c r="DH45" t="str">
        <f>Übersicht!BN55</f>
        <v>8-sonstige Berichte</v>
      </c>
      <c r="DI45">
        <f>Übersicht!$D$5</f>
        <v>0</v>
      </c>
      <c r="DJ45">
        <f>Übersicht!E$5</f>
        <v>0</v>
      </c>
      <c r="DK45">
        <f>Übersicht!F$5</f>
        <v>0</v>
      </c>
      <c r="DL45">
        <f>Übersicht!BQ55</f>
        <v>0</v>
      </c>
    </row>
    <row r="46" spans="1:116" x14ac:dyDescent="0.25">
      <c r="A46" s="53" t="str">
        <f>Übersicht!$B$5</f>
        <v>---bitte auswählen---</v>
      </c>
      <c r="B46" s="53">
        <f>Übersicht!C56</f>
        <v>61</v>
      </c>
      <c r="C46" s="53" t="str">
        <f>Übersicht!D56</f>
        <v>Nutzung von Objekten der Burghauptmannschaft</v>
      </c>
      <c r="D46" s="53" t="str">
        <f>'B) Berichte'!F1767</f>
        <v>Zeit in h eingeben</v>
      </c>
      <c r="E46" s="53" t="str">
        <f>'B) Berichte'!F1768</f>
        <v>Zeit in h eingeben</v>
      </c>
      <c r="F46" s="53" t="str">
        <f>'B) Berichte'!F1769</f>
        <v>Zeit in h eingeben</v>
      </c>
      <c r="G46" s="53" t="str">
        <f>'B) Berichte'!F1770</f>
        <v>Zeit in h eingeben</v>
      </c>
      <c r="H46" s="53" t="str">
        <f>'B) Berichte'!F1771</f>
        <v>Zeit in h eingeben</v>
      </c>
      <c r="I46" s="53" t="str">
        <f>'B) Berichte'!F1772</f>
        <v>Zeit in h eingeben</v>
      </c>
      <c r="J46" s="53" t="str">
        <f>'B) Berichte'!F1773</f>
        <v>Zeit in h eingeben</v>
      </c>
      <c r="K46" s="53" t="str">
        <f>'B) Berichte'!F1774</f>
        <v>Zeit in h eingeben</v>
      </c>
      <c r="L46" s="53" t="str">
        <f>'B) Berichte'!F1775</f>
        <v>Zeit in h eingeben</v>
      </c>
      <c r="M46" s="53" t="str">
        <f>'B) Berichte'!F1776</f>
        <v>Zeit in h eingeben</v>
      </c>
      <c r="N46" s="53" t="str">
        <f>'B) Berichte'!F1779</f>
        <v>Anzahl eingeben</v>
      </c>
      <c r="O46" s="53" t="str">
        <f>'B) Berichte'!F1780</f>
        <v>Anzahl eingeben</v>
      </c>
      <c r="P46" s="52">
        <f>'B) Berichte'!E1781</f>
        <v>0</v>
      </c>
      <c r="Q46" s="53" t="str">
        <f>'B) Berichte'!F1784</f>
        <v>---bitte auswählen---</v>
      </c>
      <c r="R46" s="53" t="str">
        <f>'B) Berichte'!F1785</f>
        <v>---bitte auswählen---</v>
      </c>
      <c r="S46" t="str">
        <f>'B) Berichte'!F1786</f>
        <v>---bitte auswählen---</v>
      </c>
      <c r="T46" s="52">
        <f>'B) Berichte'!E1787</f>
        <v>0</v>
      </c>
      <c r="U46" t="str">
        <f>'B) Berichte'!D1791</f>
        <v xml:space="preserve">
</v>
      </c>
      <c r="V46" t="str">
        <f>'B) Berichte'!D1792</f>
        <v xml:space="preserve">
</v>
      </c>
      <c r="W46">
        <f>'B) Berichte'!D1793</f>
        <v>0</v>
      </c>
      <c r="X46">
        <f>'B) Berichte'!D1794</f>
        <v>0</v>
      </c>
      <c r="Y46">
        <f>'B) Berichte'!D1795</f>
        <v>0</v>
      </c>
      <c r="Z46">
        <f>'B) Berichte'!D1796</f>
        <v>0</v>
      </c>
      <c r="AA46">
        <f>'B) Berichte'!D1797</f>
        <v>0</v>
      </c>
      <c r="AB46">
        <f>'B) Berichte'!D1798</f>
        <v>0</v>
      </c>
      <c r="AC46">
        <f>'B) Berichte'!D1799</f>
        <v>0</v>
      </c>
      <c r="AD46">
        <f>'B) Berichte'!D1800</f>
        <v>0</v>
      </c>
      <c r="AE46" s="52" t="str">
        <f>'B) Berichte'!E1791</f>
        <v>Vorschlag 1</v>
      </c>
      <c r="AF46" s="52" t="str">
        <f>'B) Berichte'!E1792</f>
        <v>weitere Vorschäge</v>
      </c>
      <c r="AG46" s="52">
        <f>'B) Berichte'!E1793</f>
        <v>0</v>
      </c>
      <c r="AH46" s="52">
        <f>'B) Berichte'!E1794</f>
        <v>0</v>
      </c>
      <c r="AI46" s="52">
        <f>'B) Berichte'!E1795</f>
        <v>0</v>
      </c>
      <c r="AJ46" s="52">
        <f>'B) Berichte'!E1796</f>
        <v>0</v>
      </c>
      <c r="AK46" s="52">
        <f>'B) Berichte'!E1797</f>
        <v>0</v>
      </c>
      <c r="AL46" s="52">
        <f>'B) Berichte'!E1798</f>
        <v>0</v>
      </c>
      <c r="AM46" s="52">
        <f>'B) Berichte'!E1799</f>
        <v>0</v>
      </c>
      <c r="AN46" s="52">
        <f>'B) Berichte'!E1800</f>
        <v>0</v>
      </c>
      <c r="AO46" t="str">
        <f>'B) Berichte'!F1791</f>
        <v>---bitte auswählen---</v>
      </c>
      <c r="AP46">
        <f>'B) Berichte'!F1792</f>
        <v>0</v>
      </c>
      <c r="AQ46">
        <f>'B) Berichte'!F1793</f>
        <v>0</v>
      </c>
      <c r="AR46">
        <f>'B) Berichte'!F1794</f>
        <v>0</v>
      </c>
      <c r="AS46">
        <f>'B) Berichte'!F1795</f>
        <v>0</v>
      </c>
      <c r="AT46">
        <f>'B) Berichte'!F1796</f>
        <v>0</v>
      </c>
      <c r="AU46">
        <f>'B) Berichte'!F1797</f>
        <v>0</v>
      </c>
      <c r="AV46">
        <f>'B) Berichte'!F1798</f>
        <v>0</v>
      </c>
      <c r="AW46">
        <f>'B) Berichte'!F1799</f>
        <v>0</v>
      </c>
      <c r="AX46">
        <f>'B) Berichte'!F1800</f>
        <v>0</v>
      </c>
      <c r="AY46" t="str">
        <f>Übersicht!E56</f>
        <v>31.7.</v>
      </c>
      <c r="AZ46">
        <f>Übersicht!F56</f>
        <v>1</v>
      </c>
      <c r="BA46" t="str">
        <f>Übersicht!G56</f>
        <v>§ 6 (3) + § 6 (4) Leistungsabgeltungs-VO</v>
      </c>
      <c r="BB46" t="str">
        <f>Übersicht!H56</f>
        <v>Burghauptmannschaft</v>
      </c>
      <c r="BC46">
        <f>Übersicht!I56</f>
        <v>0</v>
      </c>
      <c r="BD46">
        <f>Übersicht!J56</f>
        <v>0</v>
      </c>
      <c r="BE46" t="str">
        <f>Übersicht!K56</f>
        <v>BMF</v>
      </c>
      <c r="BF46" t="str">
        <f>Übersicht!L56</f>
        <v>2. Etappe</v>
      </c>
      <c r="BG46">
        <f>Übersicht!M56</f>
        <v>0</v>
      </c>
      <c r="BH46">
        <f>Übersicht!N56</f>
        <v>0</v>
      </c>
      <c r="BI46">
        <f>Übersicht!O56</f>
        <v>0</v>
      </c>
      <c r="BJ46">
        <f>Übersicht!P56</f>
        <v>0</v>
      </c>
      <c r="BK46">
        <f>Übersicht!Q56</f>
        <v>0</v>
      </c>
      <c r="BL46">
        <f>Übersicht!R56</f>
        <v>0</v>
      </c>
      <c r="BM46">
        <f>Übersicht!S56</f>
        <v>0</v>
      </c>
      <c r="BN46">
        <f>Übersicht!T56</f>
        <v>0</v>
      </c>
      <c r="BO46">
        <f>Übersicht!U56</f>
        <v>0</v>
      </c>
      <c r="BP46">
        <f>Übersicht!V56</f>
        <v>0</v>
      </c>
      <c r="BQ46">
        <f>Übersicht!W56</f>
        <v>0</v>
      </c>
      <c r="BR46">
        <f>Übersicht!X56</f>
        <v>0</v>
      </c>
      <c r="BS46" t="str">
        <f>Übersicht!Y56</f>
        <v>Recherche und inhaltliche Analyse von Informationen und Daten</v>
      </c>
      <c r="BT46" t="str">
        <f>Übersicht!Z56</f>
        <v>Analyse- und Rechercheaufwand</v>
      </c>
      <c r="BU46" t="str">
        <f>Übersicht!AA56</f>
        <v>S_II</v>
      </c>
      <c r="BV46" t="str">
        <f>Übersicht!AB56</f>
        <v>Verfassen des Berichts; Ausfüllen und Eingabe der Daten in technische Systeme (ohne Analyse)</v>
      </c>
      <c r="BW46" t="str">
        <f>Übersicht!AC56</f>
        <v>Bürokratieaufwand</v>
      </c>
      <c r="BX46" t="str">
        <f>Übersicht!AD56</f>
        <v>S_II</v>
      </c>
      <c r="BY46" t="str">
        <f>Übersicht!AE56</f>
        <v>Abstimmung und/oder Qualitätssicherung intern</v>
      </c>
      <c r="BZ46" t="str">
        <f>Übersicht!AF56</f>
        <v>Bürokratieaufwand</v>
      </c>
      <c r="CA46" t="str">
        <f>Übersicht!AG56</f>
        <v>S_II</v>
      </c>
      <c r="CB46" t="str">
        <f>Übersicht!AH56</f>
        <v>Abstimmung und/oder Qualitätssicherung mit externer Stelle (zB BMF/BKA); Übermittlung</v>
      </c>
      <c r="CC46" t="str">
        <f>Übersicht!AI56</f>
        <v>Bürokratieaufwand</v>
      </c>
      <c r="CD46" t="str">
        <f>Übersicht!AJ56</f>
        <v>S_II</v>
      </c>
      <c r="CE46" t="str">
        <f>Übersicht!AK56</f>
        <v>ZUSÄTZLICH: Analyse- und Rechercheaufwand der HHLOs</v>
      </c>
      <c r="CF46" t="str">
        <f>Übersicht!AL56</f>
        <v>Analyse- und Rechercheaufwand</v>
      </c>
      <c r="CG46" t="str">
        <f>Übersicht!AM56</f>
        <v>S_II</v>
      </c>
      <c r="CH46" t="str">
        <f>Übersicht!AN56</f>
        <v>ZUSÄTZLICH: Bürokratieaufwand (Übermittlung, Abstimmung etc.) der HHLOs</v>
      </c>
      <c r="CI46" t="str">
        <f>Übersicht!AO56</f>
        <v>Bürokratieaufwand</v>
      </c>
      <c r="CJ46" t="str">
        <f>Übersicht!AP56</f>
        <v>S_II</v>
      </c>
      <c r="CK46" t="str">
        <f>Übersicht!AQ56</f>
        <v>ZUSÄTZLICH: Analyse- und Rechercheaufwand der Burghauptmannschaft</v>
      </c>
      <c r="CL46" t="str">
        <f>Übersicht!AR56</f>
        <v>Analyse- und Rechercheaufwand</v>
      </c>
      <c r="CM46" t="str">
        <f>Übersicht!AS56</f>
        <v>S_II</v>
      </c>
      <c r="CN46" t="str">
        <f>Übersicht!AT56</f>
        <v>ZUSÄTZLICH: Bürokratieaufwand (Übermittlung, Abstimmung etc.) der Burghauptmannschaft</v>
      </c>
      <c r="CO46" t="str">
        <f>Übersicht!AU56</f>
        <v>Bürokratieaufwand</v>
      </c>
      <c r="CP46" t="str">
        <f>Übersicht!AV56</f>
        <v>S_II</v>
      </c>
      <c r="CQ46">
        <f>Übersicht!AW56</f>
        <v>0</v>
      </c>
      <c r="CR46">
        <f>Übersicht!AX56</f>
        <v>0</v>
      </c>
      <c r="CS46">
        <f>Übersicht!AY56</f>
        <v>0</v>
      </c>
      <c r="CT46">
        <f>Übersicht!AZ56</f>
        <v>0</v>
      </c>
      <c r="CU46">
        <f>Übersicht!BA56</f>
        <v>0</v>
      </c>
      <c r="CV46">
        <f>Übersicht!BB56</f>
        <v>0</v>
      </c>
      <c r="CW46">
        <f>Übersicht!BC56</f>
        <v>0</v>
      </c>
      <c r="CX46">
        <f>Übersicht!BD56</f>
        <v>0</v>
      </c>
      <c r="CY46">
        <f>Übersicht!BE56</f>
        <v>0</v>
      </c>
      <c r="CZ46">
        <f>Übersicht!BF56</f>
        <v>0</v>
      </c>
      <c r="DA46">
        <f>Übersicht!BG56</f>
        <v>0</v>
      </c>
      <c r="DB46" t="str">
        <f>Übersicht!BH56</f>
        <v>S_II</v>
      </c>
      <c r="DC46" t="str">
        <f>Übersicht!BI56</f>
        <v>S_II</v>
      </c>
      <c r="DD46" t="str">
        <f>Übersicht!BJ56</f>
        <v>nicht anzeigen</v>
      </c>
      <c r="DE46" t="str">
        <f>Übersicht!BK56</f>
        <v>nicht anzeigen</v>
      </c>
      <c r="DF46" t="str">
        <f>Übersicht!BL56</f>
        <v>ja (S_II)</v>
      </c>
      <c r="DG46">
        <f>Übersicht!BM56</f>
        <v>0</v>
      </c>
      <c r="DH46" t="str">
        <f>Übersicht!BN56</f>
        <v>8-sonstige Berichte</v>
      </c>
      <c r="DI46">
        <f>Übersicht!$D$5</f>
        <v>0</v>
      </c>
      <c r="DJ46">
        <f>Übersicht!E$5</f>
        <v>0</v>
      </c>
      <c r="DK46">
        <f>Übersicht!F$5</f>
        <v>0</v>
      </c>
      <c r="DL46">
        <f>Übersicht!BQ56</f>
        <v>0</v>
      </c>
    </row>
    <row r="47" spans="1:116" x14ac:dyDescent="0.25">
      <c r="A47" s="53" t="str">
        <f>Übersicht!$B$5</f>
        <v>---bitte auswählen---</v>
      </c>
      <c r="B47" s="53">
        <f>Übersicht!C57</f>
        <v>29</v>
      </c>
      <c r="C47" s="53" t="str">
        <f>Übersicht!D57</f>
        <v>Budgetcontrolling</v>
      </c>
      <c r="D47" s="53" t="str">
        <f>'B) Berichte'!F1807</f>
        <v>Zeit in h eingeben</v>
      </c>
      <c r="E47" s="53" t="str">
        <f>'B) Berichte'!F1808</f>
        <v>Zeit in h eingeben</v>
      </c>
      <c r="F47" s="53" t="str">
        <f>'B) Berichte'!F1809</f>
        <v>Zeit in h eingeben</v>
      </c>
      <c r="G47" s="53" t="str">
        <f>'B) Berichte'!F1810</f>
        <v>Zeit in h eingeben</v>
      </c>
      <c r="H47" s="53" t="str">
        <f>'B) Berichte'!F1811</f>
        <v>Zeit in h eingeben</v>
      </c>
      <c r="I47" s="53" t="str">
        <f>'B) Berichte'!F1812</f>
        <v>Zeit in h eingeben</v>
      </c>
      <c r="J47" s="53" t="str">
        <f>'B) Berichte'!F1813</f>
        <v>Zeit in h eingeben</v>
      </c>
      <c r="K47" s="53" t="str">
        <f>'B) Berichte'!F1814</f>
        <v>Zeit in h eingeben</v>
      </c>
      <c r="L47" s="53" t="str">
        <f>'B) Berichte'!F1815</f>
        <v>Zeit in h eingeben</v>
      </c>
      <c r="M47" s="53" t="str">
        <f>'B) Berichte'!F1816</f>
        <v>Zeit in h eingeben</v>
      </c>
      <c r="N47" s="53" t="str">
        <f>'B) Berichte'!F1819</f>
        <v>Anzahl eingeben</v>
      </c>
      <c r="O47" s="53" t="str">
        <f>'B) Berichte'!F1820</f>
        <v>Anzahl eingeben</v>
      </c>
      <c r="P47" s="52">
        <f>'B) Berichte'!E1821</f>
        <v>0</v>
      </c>
      <c r="Q47" s="53" t="str">
        <f>'B) Berichte'!F1824</f>
        <v>---bitte auswählen---</v>
      </c>
      <c r="R47" s="53" t="str">
        <f>'B) Berichte'!F1825</f>
        <v>---bitte auswählen---</v>
      </c>
      <c r="S47" t="str">
        <f>'B) Berichte'!F1826</f>
        <v>---bitte auswählen---</v>
      </c>
      <c r="T47" s="52">
        <f>'B) Berichte'!E1827</f>
        <v>0</v>
      </c>
      <c r="U47" t="str">
        <f>'B) Berichte'!D1831</f>
        <v xml:space="preserve">
</v>
      </c>
      <c r="V47" t="str">
        <f>'B) Berichte'!D1832</f>
        <v xml:space="preserve">
</v>
      </c>
      <c r="W47">
        <f>'B) Berichte'!D1833</f>
        <v>0</v>
      </c>
      <c r="X47">
        <f>'B) Berichte'!D1834</f>
        <v>0</v>
      </c>
      <c r="Y47">
        <f>'B) Berichte'!D1835</f>
        <v>0</v>
      </c>
      <c r="Z47">
        <f>'B) Berichte'!D1836</f>
        <v>0</v>
      </c>
      <c r="AA47">
        <f>'B) Berichte'!D1837</f>
        <v>0</v>
      </c>
      <c r="AB47">
        <f>'B) Berichte'!D1838</f>
        <v>0</v>
      </c>
      <c r="AC47">
        <f>'B) Berichte'!D1839</f>
        <v>0</v>
      </c>
      <c r="AD47">
        <f>'B) Berichte'!D1840</f>
        <v>0</v>
      </c>
      <c r="AE47" s="52" t="str">
        <f>'B) Berichte'!E1831</f>
        <v>Vorschlag 1</v>
      </c>
      <c r="AF47" s="52" t="str">
        <f>'B) Berichte'!E1832</f>
        <v>weitere Vorschäge</v>
      </c>
      <c r="AG47" s="52">
        <f>'B) Berichte'!E1833</f>
        <v>0</v>
      </c>
      <c r="AH47" s="52">
        <f>'B) Berichte'!E1834</f>
        <v>0</v>
      </c>
      <c r="AI47" s="52">
        <f>'B) Berichte'!E1835</f>
        <v>0</v>
      </c>
      <c r="AJ47" s="52">
        <f>'B) Berichte'!E1836</f>
        <v>0</v>
      </c>
      <c r="AK47" s="52">
        <f>'B) Berichte'!E1837</f>
        <v>0</v>
      </c>
      <c r="AL47" s="52">
        <f>'B) Berichte'!E1838</f>
        <v>0</v>
      </c>
      <c r="AM47" s="52">
        <f>'B) Berichte'!E1839</f>
        <v>0</v>
      </c>
      <c r="AN47" s="52">
        <f>'B) Berichte'!E1840</f>
        <v>0</v>
      </c>
      <c r="AO47" t="str">
        <f>'B) Berichte'!F1831</f>
        <v>---bitte auswählen---</v>
      </c>
      <c r="AP47">
        <f>'B) Berichte'!F1832</f>
        <v>0</v>
      </c>
      <c r="AQ47">
        <f>'B) Berichte'!F1833</f>
        <v>0</v>
      </c>
      <c r="AR47">
        <f>'B) Berichte'!F1834</f>
        <v>0</v>
      </c>
      <c r="AS47">
        <f>'B) Berichte'!F1835</f>
        <v>0</v>
      </c>
      <c r="AT47">
        <f>'B) Berichte'!F1836</f>
        <v>0</v>
      </c>
      <c r="AU47">
        <f>'B) Berichte'!F1837</f>
        <v>0</v>
      </c>
      <c r="AV47">
        <f>'B) Berichte'!F1838</f>
        <v>0</v>
      </c>
      <c r="AW47">
        <f>'B) Berichte'!F1839</f>
        <v>0</v>
      </c>
      <c r="AX47">
        <f>'B) Berichte'!F1840</f>
        <v>0</v>
      </c>
      <c r="AY47" t="str">
        <f>Übersicht!E57</f>
        <v>30.5./30.10.</v>
      </c>
      <c r="AZ47">
        <f>Übersicht!F57</f>
        <v>2</v>
      </c>
      <c r="BA47" t="str">
        <f>Übersicht!G57</f>
        <v>§ 66 (3)</v>
      </c>
      <c r="BB47" t="str">
        <f>Übersicht!H57</f>
        <v>BMF</v>
      </c>
      <c r="BC47">
        <f>Übersicht!I57</f>
        <v>0</v>
      </c>
      <c r="BD47">
        <f>Übersicht!J57</f>
        <v>0</v>
      </c>
      <c r="BE47" t="str">
        <f>Übersicht!K57</f>
        <v xml:space="preserve">BA  </v>
      </c>
      <c r="BF47" t="str">
        <f>Übersicht!L57</f>
        <v>2. Etappe</v>
      </c>
      <c r="BG47">
        <f>Übersicht!M57</f>
        <v>0</v>
      </c>
      <c r="BH47">
        <f>Übersicht!N57</f>
        <v>0</v>
      </c>
      <c r="BI47">
        <f>Übersicht!O57</f>
        <v>0</v>
      </c>
      <c r="BJ47">
        <f>Übersicht!P57</f>
        <v>0</v>
      </c>
      <c r="BK47">
        <f>Übersicht!Q57</f>
        <v>0</v>
      </c>
      <c r="BL47">
        <f>Übersicht!R57</f>
        <v>0</v>
      </c>
      <c r="BM47">
        <f>Übersicht!S57</f>
        <v>0</v>
      </c>
      <c r="BN47">
        <f>Übersicht!T57</f>
        <v>0</v>
      </c>
      <c r="BO47">
        <f>Übersicht!U57</f>
        <v>0</v>
      </c>
      <c r="BP47">
        <f>Übersicht!V57</f>
        <v>0</v>
      </c>
      <c r="BQ47">
        <f>Übersicht!W57</f>
        <v>0</v>
      </c>
      <c r="BR47">
        <f>Übersicht!X57</f>
        <v>0</v>
      </c>
      <c r="BS47" t="str">
        <f>Übersicht!Y57</f>
        <v>Recherche und inhaltliche Analyse von Informationen und Daten</v>
      </c>
      <c r="BT47" t="str">
        <f>Übersicht!Z57</f>
        <v>Analyse- und Rechercheaufwand</v>
      </c>
      <c r="BU47" t="str">
        <f>Übersicht!AA57</f>
        <v>S_II</v>
      </c>
      <c r="BV47" t="str">
        <f>Übersicht!AB57</f>
        <v>Verfassen des Berichts; Ausfüllen und Eingabe der Daten in technische Systeme (ohne Analyse)</v>
      </c>
      <c r="BW47" t="str">
        <f>Übersicht!AC57</f>
        <v>Bürokratieaufwand</v>
      </c>
      <c r="BX47" t="str">
        <f>Übersicht!AD57</f>
        <v>S_II</v>
      </c>
      <c r="BY47" t="str">
        <f>Übersicht!AE57</f>
        <v>Abstimmung und/oder Qualitätssicherung intern</v>
      </c>
      <c r="BZ47" t="str">
        <f>Übersicht!AF57</f>
        <v>Bürokratieaufwand</v>
      </c>
      <c r="CA47" t="str">
        <f>Übersicht!AG57</f>
        <v>S_II</v>
      </c>
      <c r="CB47" t="str">
        <f>Übersicht!AH57</f>
        <v>Abstimmung und/oder Qualitätssicherung mit externer Stelle (zB BMF/BKA); Übermittlung</v>
      </c>
      <c r="CC47" t="str">
        <f>Übersicht!AI57</f>
        <v>Bürokratieaufwand</v>
      </c>
      <c r="CD47" t="str">
        <f>Übersicht!AJ57</f>
        <v>S_II</v>
      </c>
      <c r="CE47">
        <f>Übersicht!AK57</f>
        <v>0</v>
      </c>
      <c r="CF47">
        <f>Übersicht!AL57</f>
        <v>0</v>
      </c>
      <c r="CG47">
        <f>Übersicht!AM57</f>
        <v>0</v>
      </c>
      <c r="CH47">
        <f>Übersicht!AN57</f>
        <v>0</v>
      </c>
      <c r="CI47">
        <f>Übersicht!AO57</f>
        <v>0</v>
      </c>
      <c r="CJ47">
        <f>Übersicht!AP57</f>
        <v>0</v>
      </c>
      <c r="CK47">
        <f>Übersicht!AQ57</f>
        <v>0</v>
      </c>
      <c r="CL47">
        <f>Übersicht!AR57</f>
        <v>0</v>
      </c>
      <c r="CM47">
        <f>Übersicht!AS57</f>
        <v>0</v>
      </c>
      <c r="CN47">
        <f>Übersicht!AT57</f>
        <v>0</v>
      </c>
      <c r="CO47">
        <f>Übersicht!AU57</f>
        <v>0</v>
      </c>
      <c r="CP47">
        <f>Übersicht!AV57</f>
        <v>0</v>
      </c>
      <c r="CQ47">
        <f>Übersicht!AW57</f>
        <v>0</v>
      </c>
      <c r="CR47">
        <f>Übersicht!AX57</f>
        <v>0</v>
      </c>
      <c r="CS47">
        <f>Übersicht!AY57</f>
        <v>0</v>
      </c>
      <c r="CT47">
        <f>Übersicht!AZ57</f>
        <v>0</v>
      </c>
      <c r="CU47">
        <f>Übersicht!BA57</f>
        <v>0</v>
      </c>
      <c r="CV47">
        <f>Übersicht!BB57</f>
        <v>0</v>
      </c>
      <c r="CW47">
        <f>Übersicht!BC57</f>
        <v>0</v>
      </c>
      <c r="CX47">
        <f>Übersicht!BD57</f>
        <v>0</v>
      </c>
      <c r="CY47">
        <f>Übersicht!BE57</f>
        <v>0</v>
      </c>
      <c r="CZ47">
        <f>Übersicht!BF57</f>
        <v>0</v>
      </c>
      <c r="DA47">
        <f>Übersicht!BG57</f>
        <v>0</v>
      </c>
      <c r="DB47" t="str">
        <f>Übersicht!BH57</f>
        <v>S_II</v>
      </c>
      <c r="DC47" t="str">
        <f>Übersicht!BI57</f>
        <v>S_II</v>
      </c>
      <c r="DD47" t="str">
        <f>Übersicht!BJ57</f>
        <v>nicht anzeigen</v>
      </c>
      <c r="DE47" t="str">
        <f>Übersicht!BK57</f>
        <v>nicht anzeigen</v>
      </c>
      <c r="DF47" t="str">
        <f>Übersicht!BL57</f>
        <v>nein (HHLO eigener Bericht)</v>
      </c>
      <c r="DG47">
        <f>Übersicht!BM57</f>
        <v>0</v>
      </c>
      <c r="DH47" t="str">
        <f>Übersicht!BN57</f>
        <v>Controlling</v>
      </c>
      <c r="DI47">
        <f>Übersicht!$D$5</f>
        <v>0</v>
      </c>
      <c r="DJ47">
        <f>Übersicht!E$5</f>
        <v>0</v>
      </c>
      <c r="DK47">
        <f>Übersicht!F$5</f>
        <v>0</v>
      </c>
      <c r="DL47">
        <f>Übersicht!BQ57</f>
        <v>0</v>
      </c>
    </row>
    <row r="48" spans="1:116" x14ac:dyDescent="0.25">
      <c r="A48" s="53" t="str">
        <f>Übersicht!$B$5</f>
        <v>---bitte auswählen---</v>
      </c>
      <c r="B48" s="53">
        <f>Übersicht!C58</f>
        <v>31</v>
      </c>
      <c r="C48" s="53" t="str">
        <f>Übersicht!D58</f>
        <v>Controlling Vermögensrechnung</v>
      </c>
      <c r="D48" s="53" t="str">
        <f>'B) Berichte'!F1847</f>
        <v>Zeit in h eingeben</v>
      </c>
      <c r="E48" s="53" t="str">
        <f>'B) Berichte'!F1848</f>
        <v>Zeit in h eingeben</v>
      </c>
      <c r="F48" s="53" t="str">
        <f>'B) Berichte'!F1849</f>
        <v>Zeit in h eingeben</v>
      </c>
      <c r="G48" s="53" t="str">
        <f>'B) Berichte'!F1850</f>
        <v>Zeit in h eingeben</v>
      </c>
      <c r="H48" s="53" t="str">
        <f>'B) Berichte'!F1851</f>
        <v>Zeit in h eingeben</v>
      </c>
      <c r="I48" s="53" t="str">
        <f>'B) Berichte'!F1852</f>
        <v>Zeit in h eingeben</v>
      </c>
      <c r="J48" s="53" t="str">
        <f>'B) Berichte'!F1853</f>
        <v>Zeit in h eingeben</v>
      </c>
      <c r="K48" s="53" t="str">
        <f>'B) Berichte'!F1854</f>
        <v>Zeit in h eingeben</v>
      </c>
      <c r="L48" s="53" t="str">
        <f>'B) Berichte'!F1855</f>
        <v>Zeit in h eingeben</v>
      </c>
      <c r="M48" s="53" t="str">
        <f>'B) Berichte'!F1856</f>
        <v>Zeit in h eingeben</v>
      </c>
      <c r="N48" s="53" t="str">
        <f>'B) Berichte'!F1859</f>
        <v>Anzahl eingeben</v>
      </c>
      <c r="O48" s="53" t="str">
        <f>'B) Berichte'!F1860</f>
        <v>Anzahl eingeben</v>
      </c>
      <c r="P48" s="52">
        <f>'B) Berichte'!E1861</f>
        <v>0</v>
      </c>
      <c r="Q48" s="53" t="str">
        <f>'B) Berichte'!F1864</f>
        <v>---bitte auswählen---</v>
      </c>
      <c r="R48" s="53" t="str">
        <f>'B) Berichte'!F1865</f>
        <v>---bitte auswählen---</v>
      </c>
      <c r="S48" t="str">
        <f>'B) Berichte'!F1866</f>
        <v>---bitte auswählen---</v>
      </c>
      <c r="T48" s="52">
        <f>'B) Berichte'!E1867</f>
        <v>0</v>
      </c>
      <c r="U48" t="str">
        <f>'B) Berichte'!D1871</f>
        <v xml:space="preserve">
</v>
      </c>
      <c r="V48" t="str">
        <f>'B) Berichte'!D1872</f>
        <v xml:space="preserve">
</v>
      </c>
      <c r="W48">
        <f>'B) Berichte'!D1873</f>
        <v>0</v>
      </c>
      <c r="X48">
        <f>'B) Berichte'!D1874</f>
        <v>0</v>
      </c>
      <c r="Y48">
        <f>'B) Berichte'!D1875</f>
        <v>0</v>
      </c>
      <c r="Z48">
        <f>'B) Berichte'!D1876</f>
        <v>0</v>
      </c>
      <c r="AA48">
        <f>'B) Berichte'!D1877</f>
        <v>0</v>
      </c>
      <c r="AB48">
        <f>'B) Berichte'!D1878</f>
        <v>0</v>
      </c>
      <c r="AC48">
        <f>'B) Berichte'!D1879</f>
        <v>0</v>
      </c>
      <c r="AD48">
        <f>'B) Berichte'!D1880</f>
        <v>0</v>
      </c>
      <c r="AE48" s="52" t="str">
        <f>'B) Berichte'!E1871</f>
        <v>Vorschlag 1</v>
      </c>
      <c r="AF48" s="52" t="str">
        <f>'B) Berichte'!E1872</f>
        <v>weitere Vorschäge</v>
      </c>
      <c r="AG48" s="52">
        <f>'B) Berichte'!E1873</f>
        <v>0</v>
      </c>
      <c r="AH48" s="52">
        <f>'B) Berichte'!E1874</f>
        <v>0</v>
      </c>
      <c r="AI48" s="52">
        <f>'B) Berichte'!E1875</f>
        <v>0</v>
      </c>
      <c r="AJ48" s="52">
        <f>'B) Berichte'!E1876</f>
        <v>0</v>
      </c>
      <c r="AK48" s="52">
        <f>'B) Berichte'!E1877</f>
        <v>0</v>
      </c>
      <c r="AL48" s="52">
        <f>'B) Berichte'!E1878</f>
        <v>0</v>
      </c>
      <c r="AM48" s="52">
        <f>'B) Berichte'!E1879</f>
        <v>0</v>
      </c>
      <c r="AN48" s="52">
        <f>'B) Berichte'!E1880</f>
        <v>0</v>
      </c>
      <c r="AO48" t="str">
        <f>'B) Berichte'!F1871</f>
        <v>---bitte auswählen---</v>
      </c>
      <c r="AP48">
        <f>'B) Berichte'!F1872</f>
        <v>0</v>
      </c>
      <c r="AQ48">
        <f>'B) Berichte'!F1873</f>
        <v>0</v>
      </c>
      <c r="AR48">
        <f>'B) Berichte'!F1874</f>
        <v>0</v>
      </c>
      <c r="AS48">
        <f>'B) Berichte'!F1875</f>
        <v>0</v>
      </c>
      <c r="AT48">
        <f>'B) Berichte'!F1876</f>
        <v>0</v>
      </c>
      <c r="AU48">
        <f>'B) Berichte'!F1877</f>
        <v>0</v>
      </c>
      <c r="AV48">
        <f>'B) Berichte'!F1878</f>
        <v>0</v>
      </c>
      <c r="AW48">
        <f>'B) Berichte'!F1879</f>
        <v>0</v>
      </c>
      <c r="AX48">
        <f>'B) Berichte'!F1880</f>
        <v>0</v>
      </c>
      <c r="AY48" t="str">
        <f>Übersicht!E58</f>
        <v>15. des Monats</v>
      </c>
      <c r="AZ48">
        <f>Übersicht!F58</f>
        <v>4</v>
      </c>
      <c r="BA48" t="str">
        <f>Übersicht!G58</f>
        <v>§ 66 (2) + § 6 (1) ControllingVO</v>
      </c>
      <c r="BB48" t="str">
        <f>Übersicht!H58</f>
        <v>HHFSt</v>
      </c>
      <c r="BC48">
        <f>Übersicht!I58</f>
        <v>0</v>
      </c>
      <c r="BD48">
        <f>Übersicht!J58</f>
        <v>0</v>
      </c>
      <c r="BE48" t="str">
        <f>Übersicht!K58</f>
        <v>BMF</v>
      </c>
      <c r="BF48" t="str">
        <f>Übersicht!L58</f>
        <v>2. Etappe</v>
      </c>
      <c r="BG48">
        <f>Übersicht!M58</f>
        <v>0</v>
      </c>
      <c r="BH48">
        <f>Übersicht!N58</f>
        <v>0</v>
      </c>
      <c r="BI48">
        <f>Übersicht!O58</f>
        <v>0</v>
      </c>
      <c r="BJ48">
        <f>Übersicht!P58</f>
        <v>0</v>
      </c>
      <c r="BK48">
        <f>Übersicht!Q58</f>
        <v>0</v>
      </c>
      <c r="BL48">
        <f>Übersicht!R58</f>
        <v>0</v>
      </c>
      <c r="BM48">
        <f>Übersicht!S58</f>
        <v>0</v>
      </c>
      <c r="BN48">
        <f>Übersicht!T58</f>
        <v>0</v>
      </c>
      <c r="BO48">
        <f>Übersicht!U58</f>
        <v>0</v>
      </c>
      <c r="BP48">
        <f>Übersicht!V58</f>
        <v>0</v>
      </c>
      <c r="BQ48">
        <f>Übersicht!W58</f>
        <v>0</v>
      </c>
      <c r="BR48">
        <f>Übersicht!X58</f>
        <v>0</v>
      </c>
      <c r="BS48" t="str">
        <f>Übersicht!Y58</f>
        <v>Recherche und inhaltliche Analyse von Informationen und Daten</v>
      </c>
      <c r="BT48" t="str">
        <f>Übersicht!Z58</f>
        <v>Analyse- und Rechercheaufwand</v>
      </c>
      <c r="BU48" t="str">
        <f>Übersicht!AA58</f>
        <v>nicht anzeigen</v>
      </c>
      <c r="BV48" t="str">
        <f>Übersicht!AB58</f>
        <v>Verfassen des Berichts; Ausfüllen und Eingabe der Daten in technische Systeme (ohne Analyse)</v>
      </c>
      <c r="BW48" t="str">
        <f>Übersicht!AC58</f>
        <v>Bürokratieaufwand</v>
      </c>
      <c r="BX48" t="str">
        <f>Übersicht!AD58</f>
        <v>nicht anzeigen</v>
      </c>
      <c r="BY48" t="str">
        <f>Übersicht!AE58</f>
        <v>Abstimmung und/oder Qualitätssicherung intern</v>
      </c>
      <c r="BZ48" t="str">
        <f>Übersicht!AF58</f>
        <v>Bürokratieaufwand</v>
      </c>
      <c r="CA48" t="str">
        <f>Übersicht!AG58</f>
        <v>nicht anzeigen</v>
      </c>
      <c r="CB48" t="str">
        <f>Übersicht!AH58</f>
        <v>Abstimmung und/oder Qualitätssicherung mit externer Stelle (zB BMF/BKA); Übermittlung</v>
      </c>
      <c r="CC48" t="str">
        <f>Übersicht!AI58</f>
        <v>Bürokratieaufwand</v>
      </c>
      <c r="CD48" t="str">
        <f>Übersicht!AJ58</f>
        <v>nicht anzeigen</v>
      </c>
      <c r="CE48">
        <f>Übersicht!AK58</f>
        <v>0</v>
      </c>
      <c r="CF48">
        <f>Übersicht!AL58</f>
        <v>0</v>
      </c>
      <c r="CG48">
        <f>Übersicht!AM58</f>
        <v>0</v>
      </c>
      <c r="CH48">
        <f>Übersicht!AN58</f>
        <v>0</v>
      </c>
      <c r="CI48">
        <f>Übersicht!AO58</f>
        <v>0</v>
      </c>
      <c r="CJ48">
        <f>Übersicht!AP58</f>
        <v>0</v>
      </c>
      <c r="CK48">
        <f>Übersicht!AQ58</f>
        <v>0</v>
      </c>
      <c r="CL48">
        <f>Übersicht!AR58</f>
        <v>0</v>
      </c>
      <c r="CM48">
        <f>Übersicht!AS58</f>
        <v>0</v>
      </c>
      <c r="CN48">
        <f>Übersicht!AT58</f>
        <v>0</v>
      </c>
      <c r="CO48">
        <f>Übersicht!AU58</f>
        <v>0</v>
      </c>
      <c r="CP48">
        <f>Übersicht!AV58</f>
        <v>0</v>
      </c>
      <c r="CQ48">
        <f>Übersicht!AW58</f>
        <v>0</v>
      </c>
      <c r="CR48">
        <f>Übersicht!AX58</f>
        <v>0</v>
      </c>
      <c r="CS48">
        <f>Übersicht!AY58</f>
        <v>0</v>
      </c>
      <c r="CT48">
        <f>Übersicht!AZ58</f>
        <v>0</v>
      </c>
      <c r="CU48">
        <f>Übersicht!BA58</f>
        <v>0</v>
      </c>
      <c r="CV48">
        <f>Übersicht!BB58</f>
        <v>0</v>
      </c>
      <c r="CW48">
        <f>Übersicht!BC58</f>
        <v>0</v>
      </c>
      <c r="CX48">
        <f>Übersicht!BD58</f>
        <v>0</v>
      </c>
      <c r="CY48">
        <f>Übersicht!BE58</f>
        <v>0</v>
      </c>
      <c r="CZ48">
        <f>Übersicht!BF58</f>
        <v>0</v>
      </c>
      <c r="DA48">
        <f>Übersicht!BG58</f>
        <v>0</v>
      </c>
      <c r="DB48" t="str">
        <f>Übersicht!BH58</f>
        <v>nicht anzeigen</v>
      </c>
      <c r="DC48" t="str">
        <f>Übersicht!BI58</f>
        <v>nicht anzeigen</v>
      </c>
      <c r="DD48" t="str">
        <f>Übersicht!BJ58</f>
        <v>nicht anzeigen</v>
      </c>
      <c r="DE48" t="str">
        <f>Übersicht!BK58</f>
        <v>nicht anzeigen</v>
      </c>
      <c r="DF48" t="str">
        <f>Übersicht!BL58</f>
        <v>nicht anzeigen</v>
      </c>
      <c r="DG48">
        <f>Übersicht!BM58</f>
        <v>0</v>
      </c>
      <c r="DH48" t="str">
        <f>Übersicht!BN58</f>
        <v>Controlling</v>
      </c>
      <c r="DI48">
        <f>Übersicht!$D$5</f>
        <v>0</v>
      </c>
      <c r="DJ48">
        <f>Übersicht!E$5</f>
        <v>0</v>
      </c>
      <c r="DK48">
        <f>Übersicht!F$5</f>
        <v>0</v>
      </c>
      <c r="DL48">
        <f>Übersicht!BQ58</f>
        <v>0</v>
      </c>
    </row>
    <row r="49" spans="1:116" x14ac:dyDescent="0.25">
      <c r="A49" s="53" t="str">
        <f>Übersicht!$B$5</f>
        <v>---bitte auswählen---</v>
      </c>
      <c r="B49" s="53">
        <f>Übersicht!C59</f>
        <v>32</v>
      </c>
      <c r="C49" s="53" t="str">
        <f>Übersicht!D59</f>
        <v>Bericht über Ergebnisse des Beteiligungs- und Finanzcontrolling</v>
      </c>
      <c r="D49" s="53" t="str">
        <f>'B) Berichte'!F1887</f>
        <v>Zeit in h eingeben</v>
      </c>
      <c r="E49" s="53" t="str">
        <f>'B) Berichte'!F1888</f>
        <v>Zeit in h eingeben</v>
      </c>
      <c r="F49" s="53" t="str">
        <f>'B) Berichte'!F1889</f>
        <v>Zeit in h eingeben</v>
      </c>
      <c r="G49" s="53" t="str">
        <f>'B) Berichte'!F1890</f>
        <v>Zeit in h eingeben</v>
      </c>
      <c r="H49" s="53" t="str">
        <f>'B) Berichte'!F1891</f>
        <v>Zeit in h eingeben</v>
      </c>
      <c r="I49" s="53" t="str">
        <f>'B) Berichte'!F1892</f>
        <v>Zeit in h eingeben</v>
      </c>
      <c r="J49" s="53" t="str">
        <f>'B) Berichte'!F1893</f>
        <v>Zeit in h eingeben</v>
      </c>
      <c r="K49" s="53" t="str">
        <f>'B) Berichte'!F1894</f>
        <v>Zeit in h eingeben</v>
      </c>
      <c r="L49" s="53" t="str">
        <f>'B) Berichte'!F1895</f>
        <v>Zeit in h eingeben</v>
      </c>
      <c r="M49" s="53" t="str">
        <f>'B) Berichte'!F1896</f>
        <v>Zeit in h eingeben</v>
      </c>
      <c r="N49" s="53" t="str">
        <f>'B) Berichte'!F1899</f>
        <v>Anzahl eingeben</v>
      </c>
      <c r="O49" s="53" t="str">
        <f>'B) Berichte'!F1900</f>
        <v>Anzahl eingeben</v>
      </c>
      <c r="P49" s="52">
        <f>'B) Berichte'!E1901</f>
        <v>0</v>
      </c>
      <c r="Q49" s="53" t="str">
        <f>'B) Berichte'!F1904</f>
        <v>---bitte auswählen---</v>
      </c>
      <c r="R49" s="53" t="str">
        <f>'B) Berichte'!F1905</f>
        <v>---bitte auswählen---</v>
      </c>
      <c r="S49" t="str">
        <f>'B) Berichte'!F1906</f>
        <v>---bitte auswählen---</v>
      </c>
      <c r="T49" s="52">
        <f>'B) Berichte'!E1907</f>
        <v>0</v>
      </c>
      <c r="U49" t="str">
        <f>'B) Berichte'!D1911</f>
        <v xml:space="preserve">
</v>
      </c>
      <c r="V49" t="str">
        <f>'B) Berichte'!D1912</f>
        <v xml:space="preserve">
</v>
      </c>
      <c r="W49">
        <f>'B) Berichte'!D1913</f>
        <v>0</v>
      </c>
      <c r="X49">
        <f>'B) Berichte'!D1914</f>
        <v>0</v>
      </c>
      <c r="Y49">
        <f>'B) Berichte'!D1915</f>
        <v>0</v>
      </c>
      <c r="Z49">
        <f>'B) Berichte'!D1916</f>
        <v>0</v>
      </c>
      <c r="AA49">
        <f>'B) Berichte'!D1917</f>
        <v>0</v>
      </c>
      <c r="AB49">
        <f>'B) Berichte'!D1918</f>
        <v>0</v>
      </c>
      <c r="AC49">
        <f>'B) Berichte'!D1919</f>
        <v>0</v>
      </c>
      <c r="AD49">
        <f>'B) Berichte'!D1920</f>
        <v>0</v>
      </c>
      <c r="AE49" s="52" t="str">
        <f>'B) Berichte'!E1911</f>
        <v>Vorschlag 1</v>
      </c>
      <c r="AF49" s="52" t="str">
        <f>'B) Berichte'!E1912</f>
        <v>weitere Vorschäge</v>
      </c>
      <c r="AG49" s="52">
        <f>'B) Berichte'!E1913</f>
        <v>0</v>
      </c>
      <c r="AH49" s="52">
        <f>'B) Berichte'!E1914</f>
        <v>0</v>
      </c>
      <c r="AI49" s="52">
        <f>'B) Berichte'!E1915</f>
        <v>0</v>
      </c>
      <c r="AJ49" s="52">
        <f>'B) Berichte'!E1916</f>
        <v>0</v>
      </c>
      <c r="AK49" s="52">
        <f>'B) Berichte'!E1917</f>
        <v>0</v>
      </c>
      <c r="AL49" s="52">
        <f>'B) Berichte'!E1918</f>
        <v>0</v>
      </c>
      <c r="AM49" s="52">
        <f>'B) Berichte'!E1919</f>
        <v>0</v>
      </c>
      <c r="AN49" s="52">
        <f>'B) Berichte'!E1920</f>
        <v>0</v>
      </c>
      <c r="AO49" t="str">
        <f>'B) Berichte'!F1911</f>
        <v>---bitte auswählen---</v>
      </c>
      <c r="AP49">
        <f>'B) Berichte'!F1912</f>
        <v>0</v>
      </c>
      <c r="AQ49">
        <f>'B) Berichte'!F1913</f>
        <v>0</v>
      </c>
      <c r="AR49">
        <f>'B) Berichte'!F1914</f>
        <v>0</v>
      </c>
      <c r="AS49">
        <f>'B) Berichte'!F1915</f>
        <v>0</v>
      </c>
      <c r="AT49">
        <f>'B) Berichte'!F1916</f>
        <v>0</v>
      </c>
      <c r="AU49">
        <f>'B) Berichte'!F1917</f>
        <v>0</v>
      </c>
      <c r="AV49">
        <f>'B) Berichte'!F1918</f>
        <v>0</v>
      </c>
      <c r="AW49">
        <f>'B) Berichte'!F1919</f>
        <v>0</v>
      </c>
      <c r="AX49">
        <f>'B) Berichte'!F1920</f>
        <v>0</v>
      </c>
      <c r="AY49" t="str">
        <f>Übersicht!E59</f>
        <v>30.5./30.10.</v>
      </c>
      <c r="AZ49">
        <f>Übersicht!F59</f>
        <v>2</v>
      </c>
      <c r="BA49" t="str">
        <f>Übersicht!G59</f>
        <v>§ 67 (4)</v>
      </c>
      <c r="BB49" t="str">
        <f>Übersicht!H59</f>
        <v>BMF</v>
      </c>
      <c r="BC49">
        <f>Übersicht!I59</f>
        <v>0</v>
      </c>
      <c r="BD49">
        <f>Übersicht!J59</f>
        <v>0</v>
      </c>
      <c r="BE49" t="str">
        <f>Übersicht!K59</f>
        <v>BA</v>
      </c>
      <c r="BF49" t="str">
        <f>Übersicht!L59</f>
        <v>2. Etappe</v>
      </c>
      <c r="BG49">
        <f>Übersicht!M59</f>
        <v>0</v>
      </c>
      <c r="BH49">
        <f>Übersicht!N59</f>
        <v>0</v>
      </c>
      <c r="BI49">
        <f>Übersicht!O59</f>
        <v>0</v>
      </c>
      <c r="BJ49">
        <f>Übersicht!P59</f>
        <v>0</v>
      </c>
      <c r="BK49">
        <f>Übersicht!Q59</f>
        <v>0</v>
      </c>
      <c r="BL49">
        <f>Übersicht!R59</f>
        <v>0</v>
      </c>
      <c r="BM49">
        <f>Übersicht!S59</f>
        <v>0</v>
      </c>
      <c r="BN49">
        <f>Übersicht!T59</f>
        <v>0</v>
      </c>
      <c r="BO49">
        <f>Übersicht!U59</f>
        <v>0</v>
      </c>
      <c r="BP49">
        <f>Übersicht!V59</f>
        <v>0</v>
      </c>
      <c r="BQ49">
        <f>Übersicht!W59</f>
        <v>0</v>
      </c>
      <c r="BR49">
        <f>Übersicht!X59</f>
        <v>0</v>
      </c>
      <c r="BS49" t="str">
        <f>Übersicht!Y59</f>
        <v>Recherche und inhaltliche Analyse von Informationen und Daten</v>
      </c>
      <c r="BT49" t="str">
        <f>Übersicht!Z59</f>
        <v>Analyse- und Rechercheaufwand</v>
      </c>
      <c r="BU49" t="str">
        <f>Übersicht!AA59</f>
        <v>S_II; HHLO_alle</v>
      </c>
      <c r="BV49" t="str">
        <f>Übersicht!AB59</f>
        <v>Verfassen des Berichts; Ausfüllen und Eingabe der Daten in technische Systeme (ohne Analyse)</v>
      </c>
      <c r="BW49" t="str">
        <f>Übersicht!AC59</f>
        <v>Bürokratieaufwand</v>
      </c>
      <c r="BX49" t="str">
        <f>Übersicht!AD59</f>
        <v>S_II; HHLO_alle</v>
      </c>
      <c r="BY49" t="str">
        <f>Übersicht!AE59</f>
        <v>Abstimmung und/oder Qualitätssicherung intern</v>
      </c>
      <c r="BZ49" t="str">
        <f>Übersicht!AF59</f>
        <v>Bürokratieaufwand</v>
      </c>
      <c r="CA49" t="str">
        <f>Übersicht!AG59</f>
        <v>S_II; HHLO_alle</v>
      </c>
      <c r="CB49" t="str">
        <f>Übersicht!AH59</f>
        <v>Abstimmung und/oder Qualitätssicherung mit externer Stelle (zB BMF/BKA); Übermittlung</v>
      </c>
      <c r="CC49" t="str">
        <f>Übersicht!AI59</f>
        <v>Bürokratieaufwand</v>
      </c>
      <c r="CD49" t="str">
        <f>Übersicht!AJ59</f>
        <v>S_II; HHLO_alle</v>
      </c>
      <c r="CE49">
        <f>Übersicht!AK59</f>
        <v>0</v>
      </c>
      <c r="CF49">
        <f>Übersicht!AL59</f>
        <v>0</v>
      </c>
      <c r="CG49">
        <f>Übersicht!AM59</f>
        <v>0</v>
      </c>
      <c r="CH49">
        <f>Übersicht!AN59</f>
        <v>0</v>
      </c>
      <c r="CI49">
        <f>Übersicht!AO59</f>
        <v>0</v>
      </c>
      <c r="CJ49">
        <f>Übersicht!AP59</f>
        <v>0</v>
      </c>
      <c r="CK49">
        <f>Übersicht!AQ59</f>
        <v>0</v>
      </c>
      <c r="CL49">
        <f>Übersicht!AR59</f>
        <v>0</v>
      </c>
      <c r="CM49">
        <f>Übersicht!AS59</f>
        <v>0</v>
      </c>
      <c r="CN49">
        <f>Übersicht!AT59</f>
        <v>0</v>
      </c>
      <c r="CO49">
        <f>Übersicht!AU59</f>
        <v>0</v>
      </c>
      <c r="CP49">
        <f>Übersicht!AV59</f>
        <v>0</v>
      </c>
      <c r="CQ49">
        <f>Übersicht!AW59</f>
        <v>0</v>
      </c>
      <c r="CR49">
        <f>Übersicht!AX59</f>
        <v>0</v>
      </c>
      <c r="CS49">
        <f>Übersicht!AY59</f>
        <v>0</v>
      </c>
      <c r="CT49">
        <f>Übersicht!AZ59</f>
        <v>0</v>
      </c>
      <c r="CU49">
        <f>Übersicht!BA59</f>
        <v>0</v>
      </c>
      <c r="CV49">
        <f>Übersicht!BB59</f>
        <v>0</v>
      </c>
      <c r="CW49">
        <f>Übersicht!BC59</f>
        <v>0</v>
      </c>
      <c r="CX49">
        <f>Übersicht!BD59</f>
        <v>0</v>
      </c>
      <c r="CY49">
        <f>Übersicht!BE59</f>
        <v>0</v>
      </c>
      <c r="CZ49">
        <f>Übersicht!BF59</f>
        <v>0</v>
      </c>
      <c r="DA49">
        <f>Übersicht!BG59</f>
        <v>0</v>
      </c>
      <c r="DB49" t="str">
        <f>Übersicht!BH59</f>
        <v>S_II; HHLO_alle</v>
      </c>
      <c r="DC49" t="str">
        <f>Übersicht!BI59</f>
        <v>S_II; HHLO_alle</v>
      </c>
      <c r="DD49" t="str">
        <f>Übersicht!BJ59</f>
        <v>nicht anzeigen</v>
      </c>
      <c r="DE49" t="str">
        <f>Übersicht!BK59</f>
        <v>HHLO_alle</v>
      </c>
      <c r="DF49" t="str">
        <f>Übersicht!BL59</f>
        <v>nein (S_II; HHLO_alle)</v>
      </c>
      <c r="DG49">
        <f>Übersicht!BM59</f>
        <v>0</v>
      </c>
      <c r="DH49" t="str">
        <f>Übersicht!BN59</f>
        <v>Controlling</v>
      </c>
      <c r="DI49">
        <f>Übersicht!$D$5</f>
        <v>0</v>
      </c>
      <c r="DJ49">
        <f>Übersicht!E$5</f>
        <v>0</v>
      </c>
      <c r="DK49">
        <f>Übersicht!F$5</f>
        <v>0</v>
      </c>
      <c r="DL49">
        <f>Übersicht!BQ59</f>
        <v>0</v>
      </c>
    </row>
    <row r="50" spans="1:116" x14ac:dyDescent="0.25">
      <c r="A50" s="53" t="str">
        <f>Übersicht!$B$5</f>
        <v>---bitte auswählen---</v>
      </c>
      <c r="B50" s="53">
        <f>Übersicht!C60</f>
        <v>46</v>
      </c>
      <c r="C50" s="53" t="str">
        <f>Übersicht!D60</f>
        <v>Controlling Ergebnisrechnung</v>
      </c>
      <c r="D50" s="53" t="str">
        <f>'B) Berichte'!F1927</f>
        <v>Zeit in h eingeben</v>
      </c>
      <c r="E50" s="53" t="str">
        <f>'B) Berichte'!F1928</f>
        <v>Zeit in h eingeben</v>
      </c>
      <c r="F50" s="53" t="str">
        <f>'B) Berichte'!F1929</f>
        <v>Zeit in h eingeben</v>
      </c>
      <c r="G50" s="53" t="str">
        <f>'B) Berichte'!F1930</f>
        <v>Zeit in h eingeben</v>
      </c>
      <c r="H50" s="53" t="str">
        <f>'B) Berichte'!F1931</f>
        <v>Zeit in h eingeben</v>
      </c>
      <c r="I50" s="53" t="str">
        <f>'B) Berichte'!F1932</f>
        <v>Zeit in h eingeben</v>
      </c>
      <c r="J50" s="53" t="str">
        <f>'B) Berichte'!F1933</f>
        <v>Zeit in h eingeben</v>
      </c>
      <c r="K50" s="53" t="str">
        <f>'B) Berichte'!F1934</f>
        <v>Zeit in h eingeben</v>
      </c>
      <c r="L50" s="53" t="str">
        <f>'B) Berichte'!F1935</f>
        <v>Zeit in h eingeben</v>
      </c>
      <c r="M50" s="53" t="str">
        <f>'B) Berichte'!F1936</f>
        <v>Zeit in h eingeben</v>
      </c>
      <c r="N50" s="53" t="str">
        <f>'B) Berichte'!F1939</f>
        <v>Anzahl eingeben</v>
      </c>
      <c r="O50" s="53" t="str">
        <f>'B) Berichte'!F1940</f>
        <v>Anzahl eingeben</v>
      </c>
      <c r="P50" s="52">
        <f>'B) Berichte'!E1941</f>
        <v>0</v>
      </c>
      <c r="Q50" s="53" t="str">
        <f>'B) Berichte'!F1944</f>
        <v>---bitte auswählen---</v>
      </c>
      <c r="R50" s="53" t="str">
        <f>'B) Berichte'!F1945</f>
        <v>---bitte auswählen---</v>
      </c>
      <c r="S50" t="str">
        <f>'B) Berichte'!F1946</f>
        <v>---bitte auswählen---</v>
      </c>
      <c r="T50" s="52">
        <f>'B) Berichte'!E1947</f>
        <v>0</v>
      </c>
      <c r="U50" t="str">
        <f>'B) Berichte'!D1951</f>
        <v xml:space="preserve">
</v>
      </c>
      <c r="V50" t="str">
        <f>'B) Berichte'!D1952</f>
        <v xml:space="preserve">
</v>
      </c>
      <c r="W50">
        <f>'B) Berichte'!D1953</f>
        <v>0</v>
      </c>
      <c r="X50">
        <f>'B) Berichte'!D1954</f>
        <v>0</v>
      </c>
      <c r="Y50">
        <f>'B) Berichte'!D1955</f>
        <v>0</v>
      </c>
      <c r="Z50">
        <f>'B) Berichte'!D1956</f>
        <v>0</v>
      </c>
      <c r="AA50">
        <f>'B) Berichte'!D1957</f>
        <v>0</v>
      </c>
      <c r="AB50">
        <f>'B) Berichte'!D1958</f>
        <v>0</v>
      </c>
      <c r="AC50">
        <f>'B) Berichte'!D1959</f>
        <v>0</v>
      </c>
      <c r="AD50">
        <f>'B) Berichte'!D1960</f>
        <v>0</v>
      </c>
      <c r="AE50" s="52" t="str">
        <f>'B) Berichte'!E1951</f>
        <v>Vorschlag 1</v>
      </c>
      <c r="AF50" s="52" t="str">
        <f>'B) Berichte'!E1952</f>
        <v>weitere Vorschäge</v>
      </c>
      <c r="AG50" s="52">
        <f>'B) Berichte'!E1953</f>
        <v>0</v>
      </c>
      <c r="AH50" s="52">
        <f>'B) Berichte'!E1954</f>
        <v>0</v>
      </c>
      <c r="AI50" s="52">
        <f>'B) Berichte'!E1955</f>
        <v>0</v>
      </c>
      <c r="AJ50" s="52">
        <f>'B) Berichte'!E1956</f>
        <v>0</v>
      </c>
      <c r="AK50" s="52">
        <f>'B) Berichte'!E1957</f>
        <v>0</v>
      </c>
      <c r="AL50" s="52">
        <f>'B) Berichte'!E1958</f>
        <v>0</v>
      </c>
      <c r="AM50" s="52">
        <f>'B) Berichte'!E1959</f>
        <v>0</v>
      </c>
      <c r="AN50" s="52">
        <f>'B) Berichte'!E1960</f>
        <v>0</v>
      </c>
      <c r="AO50" t="str">
        <f>'B) Berichte'!F1951</f>
        <v>---bitte auswählen---</v>
      </c>
      <c r="AP50">
        <f>'B) Berichte'!F1952</f>
        <v>0</v>
      </c>
      <c r="AQ50">
        <f>'B) Berichte'!F1953</f>
        <v>0</v>
      </c>
      <c r="AR50">
        <f>'B) Berichte'!F1954</f>
        <v>0</v>
      </c>
      <c r="AS50">
        <f>'B) Berichte'!F1955</f>
        <v>0</v>
      </c>
      <c r="AT50">
        <f>'B) Berichte'!F1956</f>
        <v>0</v>
      </c>
      <c r="AU50">
        <f>'B) Berichte'!F1957</f>
        <v>0</v>
      </c>
      <c r="AV50">
        <f>'B) Berichte'!F1958</f>
        <v>0</v>
      </c>
      <c r="AW50">
        <f>'B) Berichte'!F1959</f>
        <v>0</v>
      </c>
      <c r="AX50">
        <f>'B) Berichte'!F1960</f>
        <v>0</v>
      </c>
      <c r="AY50" t="str">
        <f>Übersicht!E60</f>
        <v>15.4, 15.7, 15.10, 15.11., 15.12., 15.1.</v>
      </c>
      <c r="AZ50">
        <f>Übersicht!F60</f>
        <v>6</v>
      </c>
      <c r="BA50" t="str">
        <f>Übersicht!G60</f>
        <v>§ 66 (2) + § 5 (1) ControllingVO</v>
      </c>
      <c r="BB50" t="str">
        <f>Übersicht!H60</f>
        <v>HHLO</v>
      </c>
      <c r="BC50">
        <f>Übersicht!I60</f>
        <v>0</v>
      </c>
      <c r="BD50">
        <f>Übersicht!J60</f>
        <v>0</v>
      </c>
      <c r="BE50" t="str">
        <f>Übersicht!K60</f>
        <v>BMF</v>
      </c>
      <c r="BF50" t="str">
        <f>Übersicht!L60</f>
        <v>2. Etappe</v>
      </c>
      <c r="BG50">
        <f>Übersicht!M60</f>
        <v>0</v>
      </c>
      <c r="BH50">
        <f>Übersicht!N60</f>
        <v>0</v>
      </c>
      <c r="BI50">
        <f>Übersicht!O60</f>
        <v>0</v>
      </c>
      <c r="BJ50">
        <f>Übersicht!P60</f>
        <v>0</v>
      </c>
      <c r="BK50">
        <f>Übersicht!Q60</f>
        <v>0</v>
      </c>
      <c r="BL50">
        <f>Übersicht!R60</f>
        <v>0</v>
      </c>
      <c r="BM50">
        <f>Übersicht!S60</f>
        <v>0</v>
      </c>
      <c r="BN50">
        <f>Übersicht!T60</f>
        <v>0</v>
      </c>
      <c r="BO50">
        <f>Übersicht!U60</f>
        <v>0</v>
      </c>
      <c r="BP50">
        <f>Übersicht!V60</f>
        <v>0</v>
      </c>
      <c r="BQ50">
        <f>Übersicht!W60</f>
        <v>0</v>
      </c>
      <c r="BR50">
        <f>Übersicht!X60</f>
        <v>0</v>
      </c>
      <c r="BS50" t="str">
        <f>Übersicht!Y60</f>
        <v>Analyse des Standes der Aufwendungen/Erträge im SAP durch HHLO-Budgetabteilung</v>
      </c>
      <c r="BT50" t="str">
        <f>Übersicht!Z60</f>
        <v>Analyse- und Rechercheaufwand</v>
      </c>
      <c r="BU50" t="str">
        <f>Übersicht!AA60</f>
        <v>HHLO_alle</v>
      </c>
      <c r="BV50" t="str">
        <f>Übersicht!AB60</f>
        <v>Einholen und Zusammenfassen von Meldungen/Begründungen der HHLO-Fachabteilungen</v>
      </c>
      <c r="BW50" t="str">
        <f>Übersicht!AC60</f>
        <v>Bürokratieaufwand</v>
      </c>
      <c r="BX50" t="str">
        <f>Übersicht!AD60</f>
        <v>HHLO_alle</v>
      </c>
      <c r="BY50" t="str">
        <f>Übersicht!AE60</f>
        <v>Kontrolle auf Plausibilität durch HHLO-Budgetabteilung</v>
      </c>
      <c r="BZ50" t="str">
        <f>Übersicht!AF60</f>
        <v>Bürokratieaufwand</v>
      </c>
      <c r="CA50" t="str">
        <f>Übersicht!AG60</f>
        <v>HHLO_alle</v>
      </c>
      <c r="CB50" t="str">
        <f>Übersicht!AH60</f>
        <v>Eingabe und Übergabe der Daten ins PBCT</v>
      </c>
      <c r="CC50" t="str">
        <f>Übersicht!AI60</f>
        <v>Bürokratieaufwand</v>
      </c>
      <c r="CD50" t="str">
        <f>Übersicht!AJ60</f>
        <v>HHLO_alle</v>
      </c>
      <c r="CE50" t="str">
        <f>Übersicht!AK60</f>
        <v>Inhaltliche Analyse und Recherche von Daten</v>
      </c>
      <c r="CF50" t="str">
        <f>Übersicht!AL60</f>
        <v>Analyse- und Rechercheaufwand</v>
      </c>
      <c r="CG50" t="str">
        <f>Übersicht!AM60</f>
        <v>S_II</v>
      </c>
      <c r="CH50" t="str">
        <f>Übersicht!AN60</f>
        <v>Ggf. Abstimmung mit den Ressorts zur Klärung allf. Differenzen</v>
      </c>
      <c r="CI50" t="str">
        <f>Übersicht!AO60</f>
        <v>Bürokratieaufwand</v>
      </c>
      <c r="CJ50" t="str">
        <f>Übersicht!AP60</f>
        <v>S_II</v>
      </c>
      <c r="CK50" t="str">
        <f>Übersicht!AQ60</f>
        <v>Eingabe und Übergabe der Daten ins PBCT, Email an II/8</v>
      </c>
      <c r="CL50" t="str">
        <f>Übersicht!AR60</f>
        <v>Bürokratieaufwand</v>
      </c>
      <c r="CM50" t="str">
        <f>Übersicht!AS60</f>
        <v>S_II</v>
      </c>
      <c r="CN50">
        <f>Übersicht!AT60</f>
        <v>0</v>
      </c>
      <c r="CO50">
        <f>Übersicht!AU60</f>
        <v>0</v>
      </c>
      <c r="CP50">
        <f>Übersicht!AV60</f>
        <v>0</v>
      </c>
      <c r="CQ50">
        <f>Übersicht!AW60</f>
        <v>0</v>
      </c>
      <c r="CR50">
        <f>Übersicht!AX60</f>
        <v>0</v>
      </c>
      <c r="CS50">
        <f>Übersicht!AY60</f>
        <v>0</v>
      </c>
      <c r="CT50">
        <f>Übersicht!AZ60</f>
        <v>0</v>
      </c>
      <c r="CU50">
        <f>Übersicht!BA60</f>
        <v>0</v>
      </c>
      <c r="CV50">
        <f>Übersicht!BB60</f>
        <v>0</v>
      </c>
      <c r="CW50">
        <f>Übersicht!BC60</f>
        <v>0</v>
      </c>
      <c r="CX50">
        <f>Übersicht!BD60</f>
        <v>0</v>
      </c>
      <c r="CY50">
        <f>Übersicht!BE60</f>
        <v>0</v>
      </c>
      <c r="CZ50">
        <f>Übersicht!BF60</f>
        <v>0</v>
      </c>
      <c r="DA50">
        <f>Übersicht!BG60</f>
        <v>0</v>
      </c>
      <c r="DB50" t="str">
        <f>Übersicht!BH60</f>
        <v>S_II; HHLO_alle</v>
      </c>
      <c r="DC50" t="str">
        <f>Übersicht!BI60</f>
        <v>S_II; HHLO_alle</v>
      </c>
      <c r="DD50" t="str">
        <f>Übersicht!BJ60</f>
        <v>nicht anzeigen</v>
      </c>
      <c r="DE50" t="str">
        <f>Übersicht!BK60</f>
        <v>HHLO_alle</v>
      </c>
      <c r="DF50" t="str">
        <f>Übersicht!BL60</f>
        <v>nein (S_II; HHLO_alle)</v>
      </c>
      <c r="DG50">
        <f>Übersicht!BM60</f>
        <v>0</v>
      </c>
      <c r="DH50" t="str">
        <f>Übersicht!BN60</f>
        <v>Controlling</v>
      </c>
      <c r="DI50">
        <f>Übersicht!$D$5</f>
        <v>0</v>
      </c>
      <c r="DJ50">
        <f>Übersicht!E$5</f>
        <v>0</v>
      </c>
      <c r="DK50">
        <f>Übersicht!F$5</f>
        <v>0</v>
      </c>
      <c r="DL50">
        <f>Übersicht!BQ60</f>
        <v>0</v>
      </c>
    </row>
    <row r="51" spans="1:116" x14ac:dyDescent="0.25">
      <c r="A51" s="53" t="str">
        <f>Übersicht!$B$5</f>
        <v>---bitte auswählen---</v>
      </c>
      <c r="B51" s="53">
        <f>Übersicht!C61</f>
        <v>47</v>
      </c>
      <c r="C51" s="53" t="str">
        <f>Übersicht!D61</f>
        <v>Controlling Finanzierungsrechnung</v>
      </c>
      <c r="D51" s="53" t="str">
        <f>'B) Berichte'!F1967</f>
        <v>Zeit in h eingeben</v>
      </c>
      <c r="E51" s="53" t="str">
        <f>'B) Berichte'!F1968</f>
        <v>Zeit in h eingeben</v>
      </c>
      <c r="F51" s="53" t="str">
        <f>'B) Berichte'!F1969</f>
        <v>Zeit in h eingeben</v>
      </c>
      <c r="G51" s="53" t="str">
        <f>'B) Berichte'!F1970</f>
        <v>Zeit in h eingeben</v>
      </c>
      <c r="H51" s="53" t="str">
        <f>'B) Berichte'!F1971</f>
        <v>Zeit in h eingeben</v>
      </c>
      <c r="I51" s="53" t="str">
        <f>'B) Berichte'!F1972</f>
        <v>Zeit in h eingeben</v>
      </c>
      <c r="J51" s="53" t="str">
        <f>'B) Berichte'!F1973</f>
        <v>Zeit in h eingeben</v>
      </c>
      <c r="K51" s="53" t="str">
        <f>'B) Berichte'!F1974</f>
        <v>Zeit in h eingeben</v>
      </c>
      <c r="L51" s="53" t="str">
        <f>'B) Berichte'!F1975</f>
        <v>Zeit in h eingeben</v>
      </c>
      <c r="M51" s="53" t="str">
        <f>'B) Berichte'!F1976</f>
        <v>Zeit in h eingeben</v>
      </c>
      <c r="N51" s="53" t="str">
        <f>'B) Berichte'!F1979</f>
        <v>Anzahl eingeben</v>
      </c>
      <c r="O51" s="53" t="str">
        <f>'B) Berichte'!F1980</f>
        <v>Anzahl eingeben</v>
      </c>
      <c r="P51" s="52">
        <f>'B) Berichte'!E1981</f>
        <v>0</v>
      </c>
      <c r="Q51" s="53" t="str">
        <f>'B) Berichte'!F1984</f>
        <v>---bitte auswählen---</v>
      </c>
      <c r="R51" s="53" t="str">
        <f>'B) Berichte'!F1985</f>
        <v>---bitte auswählen---</v>
      </c>
      <c r="S51" t="str">
        <f>'B) Berichte'!F1986</f>
        <v>---bitte auswählen---</v>
      </c>
      <c r="T51" s="52">
        <f>'B) Berichte'!E1987</f>
        <v>0</v>
      </c>
      <c r="U51" t="str">
        <f>'B) Berichte'!D1991</f>
        <v xml:space="preserve">
</v>
      </c>
      <c r="V51" t="str">
        <f>'B) Berichte'!D1992</f>
        <v xml:space="preserve">
</v>
      </c>
      <c r="W51">
        <f>'B) Berichte'!D1993</f>
        <v>0</v>
      </c>
      <c r="X51">
        <f>'B) Berichte'!D1994</f>
        <v>0</v>
      </c>
      <c r="Y51">
        <f>'B) Berichte'!D1995</f>
        <v>0</v>
      </c>
      <c r="Z51">
        <f>'B) Berichte'!D1996</f>
        <v>0</v>
      </c>
      <c r="AA51">
        <f>'B) Berichte'!D1997</f>
        <v>0</v>
      </c>
      <c r="AB51">
        <f>'B) Berichte'!D1998</f>
        <v>0</v>
      </c>
      <c r="AC51">
        <f>'B) Berichte'!D1999</f>
        <v>0</v>
      </c>
      <c r="AD51">
        <f>'B) Berichte'!D2000</f>
        <v>0</v>
      </c>
      <c r="AE51" s="52" t="str">
        <f>'B) Berichte'!E1991</f>
        <v>Vorschlag 1</v>
      </c>
      <c r="AF51" s="52" t="str">
        <f>'B) Berichte'!E1992</f>
        <v>weitere Vorschäge</v>
      </c>
      <c r="AG51" s="52">
        <f>'B) Berichte'!E1993</f>
        <v>0</v>
      </c>
      <c r="AH51" s="52">
        <f>'B) Berichte'!E1994</f>
        <v>0</v>
      </c>
      <c r="AI51" s="52">
        <f>'B) Berichte'!E1995</f>
        <v>0</v>
      </c>
      <c r="AJ51" s="52">
        <f>'B) Berichte'!E1996</f>
        <v>0</v>
      </c>
      <c r="AK51" s="52">
        <f>'B) Berichte'!E1997</f>
        <v>0</v>
      </c>
      <c r="AL51" s="52">
        <f>'B) Berichte'!E1998</f>
        <v>0</v>
      </c>
      <c r="AM51" s="52">
        <f>'B) Berichte'!E1999</f>
        <v>0</v>
      </c>
      <c r="AN51" s="52">
        <f>'B) Berichte'!E2000</f>
        <v>0</v>
      </c>
      <c r="AO51" t="str">
        <f>'B) Berichte'!F1991</f>
        <v>---bitte auswählen---</v>
      </c>
      <c r="AP51">
        <f>'B) Berichte'!F1992</f>
        <v>0</v>
      </c>
      <c r="AQ51">
        <f>'B) Berichte'!F1993</f>
        <v>0</v>
      </c>
      <c r="AR51">
        <f>'B) Berichte'!F1994</f>
        <v>0</v>
      </c>
      <c r="AS51">
        <f>'B) Berichte'!F1995</f>
        <v>0</v>
      </c>
      <c r="AT51">
        <f>'B) Berichte'!F1996</f>
        <v>0</v>
      </c>
      <c r="AU51">
        <f>'B) Berichte'!F1997</f>
        <v>0</v>
      </c>
      <c r="AV51">
        <f>'B) Berichte'!F1998</f>
        <v>0</v>
      </c>
      <c r="AW51">
        <f>'B) Berichte'!F1999</f>
        <v>0</v>
      </c>
      <c r="AX51">
        <f>'B) Berichte'!F2000</f>
        <v>0</v>
      </c>
      <c r="AY51" t="str">
        <f>Übersicht!E61</f>
        <v>5.4. bis 5.1.</v>
      </c>
      <c r="AZ51">
        <f>Übersicht!F61</f>
        <v>9</v>
      </c>
      <c r="BA51" t="str">
        <f>Übersicht!G61</f>
        <v>§ 66 (2) + § 4 (2) ControllingVO</v>
      </c>
      <c r="BB51" t="str">
        <f>Übersicht!H61</f>
        <v>HHFSt</v>
      </c>
      <c r="BC51">
        <f>Übersicht!I61</f>
        <v>0</v>
      </c>
      <c r="BD51">
        <f>Übersicht!J61</f>
        <v>0</v>
      </c>
      <c r="BE51" t="str">
        <f>Übersicht!K61</f>
        <v>BMF</v>
      </c>
      <c r="BF51" t="str">
        <f>Übersicht!L61</f>
        <v>2. Etappe</v>
      </c>
      <c r="BG51">
        <f>Übersicht!M61</f>
        <v>0</v>
      </c>
      <c r="BH51">
        <f>Übersicht!N61</f>
        <v>0</v>
      </c>
      <c r="BI51">
        <f>Übersicht!O61</f>
        <v>0</v>
      </c>
      <c r="BJ51">
        <f>Übersicht!P61</f>
        <v>0</v>
      </c>
      <c r="BK51">
        <f>Übersicht!Q61</f>
        <v>0</v>
      </c>
      <c r="BL51">
        <f>Übersicht!R61</f>
        <v>0</v>
      </c>
      <c r="BM51">
        <f>Übersicht!S61</f>
        <v>0</v>
      </c>
      <c r="BN51">
        <f>Übersicht!T61</f>
        <v>0</v>
      </c>
      <c r="BO51">
        <f>Übersicht!U61</f>
        <v>0</v>
      </c>
      <c r="BP51">
        <f>Übersicht!V61</f>
        <v>0</v>
      </c>
      <c r="BQ51">
        <f>Übersicht!W61</f>
        <v>0</v>
      </c>
      <c r="BR51">
        <f>Übersicht!X61</f>
        <v>0</v>
      </c>
      <c r="BS51" t="str">
        <f>Übersicht!Y61</f>
        <v>Analyse des Standes der Auszahlungen/Einzahlungen im SAP durch HHLO-Budgetabteilung</v>
      </c>
      <c r="BT51" t="str">
        <f>Übersicht!Z61</f>
        <v>Analyse- und Rechercheaufwand</v>
      </c>
      <c r="BU51" t="str">
        <f>Übersicht!AA61</f>
        <v>HHLO_alle</v>
      </c>
      <c r="BV51" t="str">
        <f>Übersicht!AB61</f>
        <v>Einholen und Zusammenfassen von Meldungen/Begründungen der HHLO-Fachabteilungen</v>
      </c>
      <c r="BW51" t="str">
        <f>Übersicht!AC61</f>
        <v>Bürokratieaufwand</v>
      </c>
      <c r="BX51" t="str">
        <f>Übersicht!AD61</f>
        <v>HHLO_alle</v>
      </c>
      <c r="BY51" t="str">
        <f>Übersicht!AE61</f>
        <v>Kontrolle auf Plausibilität durch HHLO-Budgetabteilung</v>
      </c>
      <c r="BZ51" t="str">
        <f>Übersicht!AF61</f>
        <v>Bürokratieaufwand</v>
      </c>
      <c r="CA51" t="str">
        <f>Übersicht!AG61</f>
        <v>HHLO_alle</v>
      </c>
      <c r="CB51" t="str">
        <f>Übersicht!AH61</f>
        <v>Eingabe und Übergabe der Daten ins PBCT</v>
      </c>
      <c r="CC51" t="str">
        <f>Übersicht!AI61</f>
        <v>Bürokratieaufwand</v>
      </c>
      <c r="CD51" t="str">
        <f>Übersicht!AJ61</f>
        <v>HHLO_alle</v>
      </c>
      <c r="CE51" t="str">
        <f>Übersicht!AK61</f>
        <v>Inhaltliche Analyse und Recherche von Daten</v>
      </c>
      <c r="CF51" t="str">
        <f>Übersicht!AL61</f>
        <v>Analyse- und Rechercheaufwand</v>
      </c>
      <c r="CG51" t="str">
        <f>Übersicht!AM61</f>
        <v>S_II</v>
      </c>
      <c r="CH51" t="str">
        <f>Übersicht!AN61</f>
        <v>Ggf. Abstimmung mit den Ressorts zur Klärung allf. Differenzen</v>
      </c>
      <c r="CI51" t="str">
        <f>Übersicht!AO61</f>
        <v>Bürokratieaufwand</v>
      </c>
      <c r="CJ51" t="str">
        <f>Übersicht!AP61</f>
        <v>S_II</v>
      </c>
      <c r="CK51" t="str">
        <f>Übersicht!AQ61</f>
        <v>Eingabe und Übergabe der Daten ins PBCT, Email an II/8</v>
      </c>
      <c r="CL51" t="str">
        <f>Übersicht!AR61</f>
        <v>Bürokratieaufwand</v>
      </c>
      <c r="CM51" t="str">
        <f>Übersicht!AS61</f>
        <v>S_II</v>
      </c>
      <c r="CN51">
        <f>Übersicht!AT61</f>
        <v>0</v>
      </c>
      <c r="CO51">
        <f>Übersicht!AU61</f>
        <v>0</v>
      </c>
      <c r="CP51">
        <f>Übersicht!AV61</f>
        <v>0</v>
      </c>
      <c r="CQ51">
        <f>Übersicht!AW61</f>
        <v>0</v>
      </c>
      <c r="CR51">
        <f>Übersicht!AX61</f>
        <v>0</v>
      </c>
      <c r="CS51">
        <f>Übersicht!AY61</f>
        <v>0</v>
      </c>
      <c r="CT51">
        <f>Übersicht!AZ61</f>
        <v>0</v>
      </c>
      <c r="CU51">
        <f>Übersicht!BA61</f>
        <v>0</v>
      </c>
      <c r="CV51">
        <f>Übersicht!BB61</f>
        <v>0</v>
      </c>
      <c r="CW51">
        <f>Übersicht!BC61</f>
        <v>0</v>
      </c>
      <c r="CX51">
        <f>Übersicht!BD61</f>
        <v>0</v>
      </c>
      <c r="CY51">
        <f>Übersicht!BE61</f>
        <v>0</v>
      </c>
      <c r="CZ51">
        <f>Übersicht!BF61</f>
        <v>0</v>
      </c>
      <c r="DA51">
        <f>Übersicht!BG61</f>
        <v>0</v>
      </c>
      <c r="DB51" t="str">
        <f>Übersicht!BH61</f>
        <v>S_II; HHLO_alle</v>
      </c>
      <c r="DC51" t="str">
        <f>Übersicht!BI61</f>
        <v>S_II; HHLO_alle</v>
      </c>
      <c r="DD51" t="str">
        <f>Übersicht!BJ61</f>
        <v>nicht anzeigen</v>
      </c>
      <c r="DE51" t="str">
        <f>Übersicht!BK61</f>
        <v>HHLO_alle</v>
      </c>
      <c r="DF51" t="str">
        <f>Übersicht!BL61</f>
        <v>nein (S_II; HHLO_alle)</v>
      </c>
      <c r="DG51">
        <f>Übersicht!BM61</f>
        <v>0</v>
      </c>
      <c r="DH51" t="str">
        <f>Übersicht!BN61</f>
        <v>Controlling</v>
      </c>
      <c r="DI51">
        <f>Übersicht!$D$5</f>
        <v>0</v>
      </c>
      <c r="DJ51">
        <f>Übersicht!E$5</f>
        <v>0</v>
      </c>
      <c r="DK51">
        <f>Übersicht!F$5</f>
        <v>0</v>
      </c>
      <c r="DL51">
        <f>Übersicht!BQ61</f>
        <v>0</v>
      </c>
    </row>
    <row r="52" spans="1:116" x14ac:dyDescent="0.25">
      <c r="A52" s="53" t="str">
        <f>Übersicht!$B$5</f>
        <v>---bitte auswählen---</v>
      </c>
      <c r="B52" s="53">
        <f>Übersicht!C62</f>
        <v>49</v>
      </c>
      <c r="C52" s="53" t="str">
        <f>Übersicht!D62</f>
        <v>Verfügungen nach §§ 73-76 (Forderungen des Bundes, Verfügungen von beweglichem und unbeweglichem Vermögen)</v>
      </c>
      <c r="D52" s="53" t="str">
        <f>'B) Berichte'!F2007</f>
        <v>Zeit in h eingeben</v>
      </c>
      <c r="E52" s="53" t="str">
        <f>'B) Berichte'!F2008</f>
        <v>Zeit in h eingeben</v>
      </c>
      <c r="F52" s="53" t="str">
        <f>'B) Berichte'!F2009</f>
        <v>Zeit in h eingeben</v>
      </c>
      <c r="G52" s="53" t="str">
        <f>'B) Berichte'!F2010</f>
        <v>Zeit in h eingeben</v>
      </c>
      <c r="H52" s="53" t="str">
        <f>'B) Berichte'!F2011</f>
        <v>Zeit in h eingeben</v>
      </c>
      <c r="I52" s="53" t="str">
        <f>'B) Berichte'!F2012</f>
        <v>Zeit in h eingeben</v>
      </c>
      <c r="J52" s="53" t="str">
        <f>'B) Berichte'!F2013</f>
        <v>Zeit in h eingeben</v>
      </c>
      <c r="K52" s="53" t="str">
        <f>'B) Berichte'!F2014</f>
        <v>Zeit in h eingeben</v>
      </c>
      <c r="L52" s="53" t="str">
        <f>'B) Berichte'!F2015</f>
        <v>Zeit in h eingeben</v>
      </c>
      <c r="M52" s="53" t="str">
        <f>'B) Berichte'!F2016</f>
        <v>Zeit in h eingeben</v>
      </c>
      <c r="N52" s="53" t="str">
        <f>'B) Berichte'!F2019</f>
        <v>Anzahl eingeben</v>
      </c>
      <c r="O52" s="53" t="str">
        <f>'B) Berichte'!F2020</f>
        <v>Anzahl eingeben</v>
      </c>
      <c r="P52" s="52">
        <f>'B) Berichte'!E2021</f>
        <v>0</v>
      </c>
      <c r="Q52" s="53" t="str">
        <f>'B) Berichte'!F2024</f>
        <v>---bitte auswählen---</v>
      </c>
      <c r="R52" s="53" t="str">
        <f>'B) Berichte'!F2025</f>
        <v>---bitte auswählen---</v>
      </c>
      <c r="S52" t="str">
        <f>'B) Berichte'!F2026</f>
        <v>---bitte auswählen---</v>
      </c>
      <c r="T52" s="52">
        <f>'B) Berichte'!E2027</f>
        <v>0</v>
      </c>
      <c r="U52" t="str">
        <f>'B) Berichte'!D2031</f>
        <v xml:space="preserve">
</v>
      </c>
      <c r="V52" t="str">
        <f>'B) Berichte'!D2032</f>
        <v xml:space="preserve">
</v>
      </c>
      <c r="W52">
        <f>'B) Berichte'!D2033</f>
        <v>0</v>
      </c>
      <c r="X52">
        <f>'B) Berichte'!D2034</f>
        <v>0</v>
      </c>
      <c r="Y52">
        <f>'B) Berichte'!D2035</f>
        <v>0</v>
      </c>
      <c r="Z52">
        <f>'B) Berichte'!D2036</f>
        <v>0</v>
      </c>
      <c r="AA52">
        <f>'B) Berichte'!D2037</f>
        <v>0</v>
      </c>
      <c r="AB52">
        <f>'B) Berichte'!D2038</f>
        <v>0</v>
      </c>
      <c r="AC52">
        <f>'B) Berichte'!D2039</f>
        <v>0</v>
      </c>
      <c r="AD52">
        <f>'B) Berichte'!D2040</f>
        <v>0</v>
      </c>
      <c r="AE52" s="52" t="str">
        <f>'B) Berichte'!E2031</f>
        <v>Vorschlag 1</v>
      </c>
      <c r="AF52" s="52" t="str">
        <f>'B) Berichte'!E2032</f>
        <v>weitere Vorschäge</v>
      </c>
      <c r="AG52" s="52">
        <f>'B) Berichte'!E2033</f>
        <v>0</v>
      </c>
      <c r="AH52" s="52">
        <f>'B) Berichte'!E2034</f>
        <v>0</v>
      </c>
      <c r="AI52" s="52">
        <f>'B) Berichte'!E2035</f>
        <v>0</v>
      </c>
      <c r="AJ52" s="52">
        <f>'B) Berichte'!E2036</f>
        <v>0</v>
      </c>
      <c r="AK52" s="52">
        <f>'B) Berichte'!E2037</f>
        <v>0</v>
      </c>
      <c r="AL52" s="52">
        <f>'B) Berichte'!E2038</f>
        <v>0</v>
      </c>
      <c r="AM52" s="52">
        <f>'B) Berichte'!E2039</f>
        <v>0</v>
      </c>
      <c r="AN52" s="52">
        <f>'B) Berichte'!E2040</f>
        <v>0</v>
      </c>
      <c r="AO52" t="str">
        <f>'B) Berichte'!F2031</f>
        <v>---bitte auswählen---</v>
      </c>
      <c r="AP52">
        <f>'B) Berichte'!F2032</f>
        <v>0</v>
      </c>
      <c r="AQ52">
        <f>'B) Berichte'!F2033</f>
        <v>0</v>
      </c>
      <c r="AR52">
        <f>'B) Berichte'!F2034</f>
        <v>0</v>
      </c>
      <c r="AS52">
        <f>'B) Berichte'!F2035</f>
        <v>0</v>
      </c>
      <c r="AT52">
        <f>'B) Berichte'!F2036</f>
        <v>0</v>
      </c>
      <c r="AU52">
        <f>'B) Berichte'!F2037</f>
        <v>0</v>
      </c>
      <c r="AV52">
        <f>'B) Berichte'!F2038</f>
        <v>0</v>
      </c>
      <c r="AW52">
        <f>'B) Berichte'!F2039</f>
        <v>0</v>
      </c>
      <c r="AX52">
        <f>'B) Berichte'!F2040</f>
        <v>0</v>
      </c>
      <c r="AY52" t="str">
        <f>Übersicht!E62</f>
        <v>15.4., 15.7., 15.10, 15.1.</v>
      </c>
      <c r="AZ52">
        <f>Übersicht!F62</f>
        <v>4</v>
      </c>
      <c r="BA52" t="str">
        <f>Übersicht!G62</f>
        <v>Bericht gem. § 66 (2) + § 6 (3) ControllingVO</v>
      </c>
      <c r="BB52" t="str">
        <f>Übersicht!H62</f>
        <v>HHLO</v>
      </c>
      <c r="BC52">
        <f>Übersicht!I62</f>
        <v>0</v>
      </c>
      <c r="BD52">
        <f>Übersicht!J62</f>
        <v>0</v>
      </c>
      <c r="BE52" t="str">
        <f>Übersicht!K62</f>
        <v>BMF</v>
      </c>
      <c r="BF52" t="str">
        <f>Übersicht!L62</f>
        <v>2. Etappe</v>
      </c>
      <c r="BG52">
        <f>Übersicht!M62</f>
        <v>0</v>
      </c>
      <c r="BH52">
        <f>Übersicht!N62</f>
        <v>0</v>
      </c>
      <c r="BI52">
        <f>Übersicht!O62</f>
        <v>0</v>
      </c>
      <c r="BJ52">
        <f>Übersicht!P62</f>
        <v>0</v>
      </c>
      <c r="BK52">
        <f>Übersicht!Q62</f>
        <v>0</v>
      </c>
      <c r="BL52">
        <f>Übersicht!R62</f>
        <v>0</v>
      </c>
      <c r="BM52">
        <f>Übersicht!S62</f>
        <v>0</v>
      </c>
      <c r="BN52">
        <f>Übersicht!T62</f>
        <v>0</v>
      </c>
      <c r="BO52">
        <f>Übersicht!U62</f>
        <v>0</v>
      </c>
      <c r="BP52">
        <f>Übersicht!V62</f>
        <v>0</v>
      </c>
      <c r="BQ52">
        <f>Übersicht!W62</f>
        <v>0</v>
      </c>
      <c r="BR52">
        <f>Übersicht!X62</f>
        <v>0</v>
      </c>
      <c r="BS52" t="str">
        <f>Übersicht!Y62</f>
        <v>Laufende Dokumentation der vorgenommenen Verfügungen entsprechend der erforderlichen Information wie in Anlage 3 der ControllingVO spezifiziert</v>
      </c>
      <c r="BT52" t="str">
        <f>Übersicht!Z62</f>
        <v>Bürokratieaufwand</v>
      </c>
      <c r="BU52" t="str">
        <f>Übersicht!AA62</f>
        <v>HHLO_alle</v>
      </c>
      <c r="BV52" t="str">
        <f>Übersicht!AB62</f>
        <v>Inhaltliche Analyse von Informationen und Daten</v>
      </c>
      <c r="BW52" t="str">
        <f>Übersicht!AC62</f>
        <v>Analyse- und Rechercheaufwand</v>
      </c>
      <c r="BX52" t="str">
        <f>Übersicht!AD62</f>
        <v>HHLO_alle</v>
      </c>
      <c r="BY52" t="str">
        <f>Übersicht!AE62</f>
        <v>Aufforderung der HHLO-Budgetabteilung zur Meldung der erforderlichen Information</v>
      </c>
      <c r="BZ52" t="str">
        <f>Übersicht!AF62</f>
        <v>Bürokratieaufwand</v>
      </c>
      <c r="CA52" t="str">
        <f>Übersicht!AG62</f>
        <v>HHLO_alle</v>
      </c>
      <c r="CB52" t="str">
        <f>Übersicht!AH62</f>
        <v>Plausibilitätscheck durch HHLO-Budgetabteilung</v>
      </c>
      <c r="CC52" t="str">
        <f>Übersicht!AI62</f>
        <v>Bürokratieaufwand</v>
      </c>
      <c r="CD52" t="str">
        <f>Übersicht!AJ62</f>
        <v>HHLO_alle</v>
      </c>
      <c r="CE52" t="str">
        <f>Übersicht!AK62</f>
        <v>Eingabe und Übergabe der Daten in PBCT</v>
      </c>
      <c r="CF52" t="str">
        <f>Übersicht!AL62</f>
        <v>Bürokratieaufwand</v>
      </c>
      <c r="CG52" t="str">
        <f>Übersicht!AM62</f>
        <v>HHLO_alle</v>
      </c>
      <c r="CH52">
        <f>Übersicht!AN62</f>
        <v>0</v>
      </c>
      <c r="CI52">
        <f>Übersicht!AO62</f>
        <v>0</v>
      </c>
      <c r="CJ52">
        <f>Übersicht!AP62</f>
        <v>0</v>
      </c>
      <c r="CK52">
        <f>Übersicht!AQ62</f>
        <v>0</v>
      </c>
      <c r="CL52">
        <f>Übersicht!AR62</f>
        <v>0</v>
      </c>
      <c r="CM52">
        <f>Übersicht!AS62</f>
        <v>0</v>
      </c>
      <c r="CN52">
        <f>Übersicht!AT62</f>
        <v>0</v>
      </c>
      <c r="CO52">
        <f>Übersicht!AU62</f>
        <v>0</v>
      </c>
      <c r="CP52">
        <f>Übersicht!AV62</f>
        <v>0</v>
      </c>
      <c r="CQ52">
        <f>Übersicht!AW62</f>
        <v>0</v>
      </c>
      <c r="CR52">
        <f>Übersicht!AX62</f>
        <v>0</v>
      </c>
      <c r="CS52">
        <f>Übersicht!AY62</f>
        <v>0</v>
      </c>
      <c r="CT52">
        <f>Übersicht!AZ62</f>
        <v>0</v>
      </c>
      <c r="CU52">
        <f>Übersicht!BA62</f>
        <v>0</v>
      </c>
      <c r="CV52">
        <f>Übersicht!BB62</f>
        <v>0</v>
      </c>
      <c r="CW52">
        <f>Übersicht!BC62</f>
        <v>0</v>
      </c>
      <c r="CX52">
        <f>Übersicht!BD62</f>
        <v>0</v>
      </c>
      <c r="CY52">
        <f>Übersicht!BE62</f>
        <v>0</v>
      </c>
      <c r="CZ52">
        <f>Übersicht!BF62</f>
        <v>0</v>
      </c>
      <c r="DA52">
        <f>Übersicht!BG62</f>
        <v>0</v>
      </c>
      <c r="DB52" t="str">
        <f>Übersicht!BH62</f>
        <v>HHLO_alle</v>
      </c>
      <c r="DC52" t="str">
        <f>Übersicht!BI62</f>
        <v>HHLO_alle</v>
      </c>
      <c r="DD52" t="str">
        <f>Übersicht!BJ62</f>
        <v>nicht anzeigen</v>
      </c>
      <c r="DE52" t="str">
        <f>Übersicht!BK62</f>
        <v>HHLO_alle</v>
      </c>
      <c r="DF52" t="str">
        <f>Übersicht!BL62</f>
        <v>nein</v>
      </c>
      <c r="DG52">
        <f>Übersicht!BM62</f>
        <v>0</v>
      </c>
      <c r="DH52" t="str">
        <f>Übersicht!BN62</f>
        <v>Controlling</v>
      </c>
      <c r="DI52">
        <f>Übersicht!$D$5</f>
        <v>0</v>
      </c>
      <c r="DJ52">
        <f>Übersicht!E$5</f>
        <v>0</v>
      </c>
      <c r="DK52">
        <f>Übersicht!F$5</f>
        <v>0</v>
      </c>
      <c r="DL52">
        <f>Übersicht!BQ62</f>
        <v>0</v>
      </c>
    </row>
    <row r="53" spans="1:116" x14ac:dyDescent="0.25">
      <c r="A53" s="53" t="str">
        <f>Übersicht!$B$5</f>
        <v>---bitte auswählen---</v>
      </c>
      <c r="B53" s="53">
        <f>Übersicht!C63</f>
        <v>23</v>
      </c>
      <c r="C53" s="53" t="str">
        <f>Übersicht!D63</f>
        <v>Verständigung vom Rücklagenstand</v>
      </c>
      <c r="D53" s="53" t="str">
        <f>'B) Berichte'!F2047</f>
        <v>Zeit in h eingeben</v>
      </c>
      <c r="E53" s="53" t="str">
        <f>'B) Berichte'!F2048</f>
        <v>Zeit in h eingeben</v>
      </c>
      <c r="F53" s="53" t="str">
        <f>'B) Berichte'!F2049</f>
        <v>Zeit in h eingeben</v>
      </c>
      <c r="G53" s="53" t="str">
        <f>'B) Berichte'!F2050</f>
        <v>Zeit in h eingeben</v>
      </c>
      <c r="H53" s="53" t="str">
        <f>'B) Berichte'!F2051</f>
        <v>Zeit in h eingeben</v>
      </c>
      <c r="I53" s="53" t="str">
        <f>'B) Berichte'!F2052</f>
        <v>Zeit in h eingeben</v>
      </c>
      <c r="J53" s="53" t="str">
        <f>'B) Berichte'!F2053</f>
        <v>Zeit in h eingeben</v>
      </c>
      <c r="K53" s="53" t="str">
        <f>'B) Berichte'!F2054</f>
        <v>Zeit in h eingeben</v>
      </c>
      <c r="L53" s="53" t="str">
        <f>'B) Berichte'!F2055</f>
        <v>Zeit in h eingeben</v>
      </c>
      <c r="M53" s="53" t="str">
        <f>'B) Berichte'!F2056</f>
        <v>Zeit in h eingeben</v>
      </c>
      <c r="N53" s="53" t="str">
        <f>'B) Berichte'!F2059</f>
        <v>Anzahl eingeben</v>
      </c>
      <c r="O53" s="53" t="str">
        <f>'B) Berichte'!F2060</f>
        <v>Anzahl eingeben</v>
      </c>
      <c r="P53" s="52">
        <f>'B) Berichte'!E2061</f>
        <v>0</v>
      </c>
      <c r="Q53" s="53" t="str">
        <f>'B) Berichte'!F2064</f>
        <v>---bitte auswählen---</v>
      </c>
      <c r="R53" s="53" t="str">
        <f>'B) Berichte'!F2065</f>
        <v>---bitte auswählen---</v>
      </c>
      <c r="S53" t="str">
        <f>'B) Berichte'!F2066</f>
        <v>---bitte auswählen---</v>
      </c>
      <c r="T53" s="52">
        <f>'B) Berichte'!E2067</f>
        <v>0</v>
      </c>
      <c r="U53" t="str">
        <f>'B) Berichte'!D2071</f>
        <v xml:space="preserve">
</v>
      </c>
      <c r="V53" t="str">
        <f>'B) Berichte'!D2072</f>
        <v xml:space="preserve">
</v>
      </c>
      <c r="W53">
        <f>'B) Berichte'!D2073</f>
        <v>0</v>
      </c>
      <c r="X53">
        <f>'B) Berichte'!D2074</f>
        <v>0</v>
      </c>
      <c r="Y53">
        <f>'B) Berichte'!D2075</f>
        <v>0</v>
      </c>
      <c r="Z53">
        <f>'B) Berichte'!D2076</f>
        <v>0</v>
      </c>
      <c r="AA53">
        <f>'B) Berichte'!D2077</f>
        <v>0</v>
      </c>
      <c r="AB53">
        <f>'B) Berichte'!D2078</f>
        <v>0</v>
      </c>
      <c r="AC53">
        <f>'B) Berichte'!D2079</f>
        <v>0</v>
      </c>
      <c r="AD53">
        <f>'B) Berichte'!D2080</f>
        <v>0</v>
      </c>
      <c r="AE53" s="52" t="str">
        <f>'B) Berichte'!E2071</f>
        <v>Vorschlag 1</v>
      </c>
      <c r="AF53" s="52" t="str">
        <f>'B) Berichte'!E2072</f>
        <v>weitere Vorschäge</v>
      </c>
      <c r="AG53" s="52">
        <f>'B) Berichte'!E2073</f>
        <v>0</v>
      </c>
      <c r="AH53" s="52">
        <f>'B) Berichte'!E2074</f>
        <v>0</v>
      </c>
      <c r="AI53" s="52">
        <f>'B) Berichte'!E2075</f>
        <v>0</v>
      </c>
      <c r="AJ53" s="52">
        <f>'B) Berichte'!E2076</f>
        <v>0</v>
      </c>
      <c r="AK53" s="52">
        <f>'B) Berichte'!E2077</f>
        <v>0</v>
      </c>
      <c r="AL53" s="52">
        <f>'B) Berichte'!E2078</f>
        <v>0</v>
      </c>
      <c r="AM53" s="52">
        <f>'B) Berichte'!E2079</f>
        <v>0</v>
      </c>
      <c r="AN53" s="52">
        <f>'B) Berichte'!E2080</f>
        <v>0</v>
      </c>
      <c r="AO53" t="str">
        <f>'B) Berichte'!F2071</f>
        <v>---bitte auswählen---</v>
      </c>
      <c r="AP53">
        <f>'B) Berichte'!F2072</f>
        <v>0</v>
      </c>
      <c r="AQ53">
        <f>'B) Berichte'!F2073</f>
        <v>0</v>
      </c>
      <c r="AR53">
        <f>'B) Berichte'!F2074</f>
        <v>0</v>
      </c>
      <c r="AS53">
        <f>'B) Berichte'!F2075</f>
        <v>0</v>
      </c>
      <c r="AT53">
        <f>'B) Berichte'!F2076</f>
        <v>0</v>
      </c>
      <c r="AU53">
        <f>'B) Berichte'!F2077</f>
        <v>0</v>
      </c>
      <c r="AV53">
        <f>'B) Berichte'!F2078</f>
        <v>0</v>
      </c>
      <c r="AW53">
        <f>'B) Berichte'!F2079</f>
        <v>0</v>
      </c>
      <c r="AX53">
        <f>'B) Berichte'!F2080</f>
        <v>0</v>
      </c>
      <c r="AY53" t="str">
        <f>Übersicht!E63</f>
        <v>30.1.</v>
      </c>
      <c r="AZ53">
        <f>Übersicht!F63</f>
        <v>1</v>
      </c>
      <c r="BA53" t="str">
        <f>Übersicht!G63</f>
        <v>§ 5 Rücklagen-Verordnung</v>
      </c>
      <c r="BB53" t="str">
        <f>Übersicht!H63</f>
        <v>BMF</v>
      </c>
      <c r="BC53">
        <f>Übersicht!I63</f>
        <v>0</v>
      </c>
      <c r="BD53">
        <f>Übersicht!J63</f>
        <v>0</v>
      </c>
      <c r="BE53" t="str">
        <f>Übersicht!K63</f>
        <v>hhlO, RH</v>
      </c>
      <c r="BF53" t="str">
        <f>Übersicht!L63</f>
        <v>2. Etappe</v>
      </c>
      <c r="BG53">
        <f>Übersicht!M63</f>
        <v>0</v>
      </c>
      <c r="BH53">
        <f>Übersicht!N63</f>
        <v>0</v>
      </c>
      <c r="BI53">
        <f>Übersicht!O63</f>
        <v>0</v>
      </c>
      <c r="BJ53">
        <f>Übersicht!P63</f>
        <v>0</v>
      </c>
      <c r="BK53">
        <f>Übersicht!Q63</f>
        <v>0</v>
      </c>
      <c r="BL53">
        <f>Übersicht!R63</f>
        <v>0</v>
      </c>
      <c r="BM53">
        <f>Übersicht!S63</f>
        <v>0</v>
      </c>
      <c r="BN53">
        <f>Übersicht!T63</f>
        <v>0</v>
      </c>
      <c r="BO53">
        <f>Übersicht!U63</f>
        <v>0</v>
      </c>
      <c r="BP53">
        <f>Übersicht!V63</f>
        <v>0</v>
      </c>
      <c r="BQ53">
        <f>Übersicht!W63</f>
        <v>0</v>
      </c>
      <c r="BR53">
        <f>Übersicht!X63</f>
        <v>0</v>
      </c>
      <c r="BS53" t="str">
        <f>Übersicht!Y63</f>
        <v>Recherche und inhaltliche Analyse von Informationen und Daten</v>
      </c>
      <c r="BT53" t="str">
        <f>Übersicht!Z63</f>
        <v>Analyse- und Rechercheaufwand</v>
      </c>
      <c r="BU53" t="str">
        <f>Übersicht!AA63</f>
        <v>nicht anzeigen</v>
      </c>
      <c r="BV53" t="str">
        <f>Übersicht!AB63</f>
        <v>Verfassen des Berichts; Ausfüllen und Eingabe der Daten in technische Systeme (ohne Analyse)</v>
      </c>
      <c r="BW53" t="str">
        <f>Übersicht!AC63</f>
        <v>Bürokratieaufwand</v>
      </c>
      <c r="BX53" t="str">
        <f>Übersicht!AD63</f>
        <v>nicht anzeigen</v>
      </c>
      <c r="BY53" t="str">
        <f>Übersicht!AE63</f>
        <v>Abstimmung und/oder Qualitätssicherung intern</v>
      </c>
      <c r="BZ53" t="str">
        <f>Übersicht!AF63</f>
        <v>Bürokratieaufwand</v>
      </c>
      <c r="CA53" t="str">
        <f>Übersicht!AG63</f>
        <v>nicht anzeigen</v>
      </c>
      <c r="CB53" t="str">
        <f>Übersicht!AH63</f>
        <v>Abstimmung und/oder Qualitätssicherung mit externer Stelle (zB BMF/BKA); Übermittlung</v>
      </c>
      <c r="CC53" t="str">
        <f>Übersicht!AI63</f>
        <v>Bürokratieaufwand</v>
      </c>
      <c r="CD53" t="str">
        <f>Übersicht!AJ63</f>
        <v>nicht anzeigen</v>
      </c>
      <c r="CE53">
        <f>Übersicht!AK63</f>
        <v>0</v>
      </c>
      <c r="CF53">
        <f>Übersicht!AL63</f>
        <v>0</v>
      </c>
      <c r="CG53">
        <f>Übersicht!AM63</f>
        <v>0</v>
      </c>
      <c r="CH53">
        <f>Übersicht!AN63</f>
        <v>0</v>
      </c>
      <c r="CI53">
        <f>Übersicht!AO63</f>
        <v>0</v>
      </c>
      <c r="CJ53">
        <f>Übersicht!AP63</f>
        <v>0</v>
      </c>
      <c r="CK53">
        <f>Übersicht!AQ63</f>
        <v>0</v>
      </c>
      <c r="CL53">
        <f>Übersicht!AR63</f>
        <v>0</v>
      </c>
      <c r="CM53">
        <f>Übersicht!AS63</f>
        <v>0</v>
      </c>
      <c r="CN53">
        <f>Übersicht!AT63</f>
        <v>0</v>
      </c>
      <c r="CO53">
        <f>Übersicht!AU63</f>
        <v>0</v>
      </c>
      <c r="CP53">
        <f>Übersicht!AV63</f>
        <v>0</v>
      </c>
      <c r="CQ53">
        <f>Übersicht!AW63</f>
        <v>0</v>
      </c>
      <c r="CR53">
        <f>Übersicht!AX63</f>
        <v>0</v>
      </c>
      <c r="CS53">
        <f>Übersicht!AY63</f>
        <v>0</v>
      </c>
      <c r="CT53">
        <f>Übersicht!AZ63</f>
        <v>0</v>
      </c>
      <c r="CU53">
        <f>Übersicht!BA63</f>
        <v>0</v>
      </c>
      <c r="CV53">
        <f>Übersicht!BB63</f>
        <v>0</v>
      </c>
      <c r="CW53">
        <f>Übersicht!BC63</f>
        <v>0</v>
      </c>
      <c r="CX53">
        <f>Übersicht!BD63</f>
        <v>0</v>
      </c>
      <c r="CY53">
        <f>Übersicht!BE63</f>
        <v>0</v>
      </c>
      <c r="CZ53">
        <f>Übersicht!BF63</f>
        <v>0</v>
      </c>
      <c r="DA53">
        <f>Übersicht!BG63</f>
        <v>0</v>
      </c>
      <c r="DB53" t="str">
        <f>Übersicht!BH63</f>
        <v>nicht anzeigen</v>
      </c>
      <c r="DC53" t="str">
        <f>Übersicht!BI63</f>
        <v>nicht anzeigen</v>
      </c>
      <c r="DD53" t="str">
        <f>Übersicht!BJ63</f>
        <v>nicht anzeigen</v>
      </c>
      <c r="DE53" t="str">
        <f>Übersicht!BK63</f>
        <v>nicht anzeigen</v>
      </c>
      <c r="DF53" t="str">
        <f>Übersicht!BL63</f>
        <v>nicht anzeigen</v>
      </c>
      <c r="DG53">
        <f>Übersicht!BM63</f>
        <v>0</v>
      </c>
      <c r="DH53" t="str">
        <f>Übersicht!BN63</f>
        <v>nicht anzeigen</v>
      </c>
      <c r="DI53">
        <f>Übersicht!$D$5</f>
        <v>0</v>
      </c>
      <c r="DJ53">
        <f>Übersicht!E$5</f>
        <v>0</v>
      </c>
      <c r="DK53">
        <f>Übersicht!F$5</f>
        <v>0</v>
      </c>
      <c r="DL53">
        <f>Übersicht!BQ63</f>
        <v>0</v>
      </c>
    </row>
    <row r="54" spans="1:116" x14ac:dyDescent="0.25">
      <c r="A54" s="53" t="str">
        <f>Übersicht!$B$5</f>
        <v>---bitte auswählen---</v>
      </c>
      <c r="B54" s="53">
        <f>Übersicht!C64</f>
        <v>45</v>
      </c>
      <c r="C54" s="53" t="str">
        <f>Übersicht!D64</f>
        <v>KLR-Ergebnisse</v>
      </c>
      <c r="D54" s="53" t="str">
        <f>'B) Berichte'!F2087</f>
        <v>Zeit in h eingeben</v>
      </c>
      <c r="E54" s="53" t="str">
        <f>'B) Berichte'!F2088</f>
        <v>Zeit in h eingeben</v>
      </c>
      <c r="F54" s="53" t="str">
        <f>'B) Berichte'!F2089</f>
        <v>Zeit in h eingeben</v>
      </c>
      <c r="G54" s="53" t="str">
        <f>'B) Berichte'!F2090</f>
        <v>Zeit in h eingeben</v>
      </c>
      <c r="H54" s="53" t="str">
        <f>'B) Berichte'!F2091</f>
        <v>Zeit in h eingeben</v>
      </c>
      <c r="I54" s="53" t="str">
        <f>'B) Berichte'!F2092</f>
        <v>Zeit in h eingeben</v>
      </c>
      <c r="J54" s="53" t="str">
        <f>'B) Berichte'!F2093</f>
        <v>Zeit in h eingeben</v>
      </c>
      <c r="K54" s="53" t="str">
        <f>'B) Berichte'!F2094</f>
        <v>Zeit in h eingeben</v>
      </c>
      <c r="L54" s="53" t="str">
        <f>'B) Berichte'!F2095</f>
        <v>Zeit in h eingeben</v>
      </c>
      <c r="M54" s="53" t="str">
        <f>'B) Berichte'!F2096</f>
        <v>Zeit in h eingeben</v>
      </c>
      <c r="N54" s="53" t="str">
        <f>'B) Berichte'!F2099</f>
        <v>Anzahl eingeben</v>
      </c>
      <c r="O54" s="53" t="str">
        <f>'B) Berichte'!F2100</f>
        <v>Anzahl eingeben</v>
      </c>
      <c r="P54" s="52">
        <f>'B) Berichte'!E2101</f>
        <v>0</v>
      </c>
      <c r="Q54" s="53" t="str">
        <f>'B) Berichte'!F2104</f>
        <v>---bitte auswählen---</v>
      </c>
      <c r="R54" s="53" t="str">
        <f>'B) Berichte'!F2105</f>
        <v>---bitte auswählen---</v>
      </c>
      <c r="S54" t="str">
        <f>'B) Berichte'!F2106</f>
        <v>---bitte auswählen---</v>
      </c>
      <c r="T54" s="52">
        <f>'B) Berichte'!E2107</f>
        <v>0</v>
      </c>
      <c r="U54" t="str">
        <f>'B) Berichte'!D2111</f>
        <v xml:space="preserve">
</v>
      </c>
      <c r="V54" t="str">
        <f>'B) Berichte'!D2112</f>
        <v xml:space="preserve">
</v>
      </c>
      <c r="W54">
        <f>'B) Berichte'!D2113</f>
        <v>0</v>
      </c>
      <c r="X54">
        <f>'B) Berichte'!D2114</f>
        <v>0</v>
      </c>
      <c r="Y54">
        <f>'B) Berichte'!D2115</f>
        <v>0</v>
      </c>
      <c r="Z54">
        <f>'B) Berichte'!D2116</f>
        <v>0</v>
      </c>
      <c r="AA54">
        <f>'B) Berichte'!D2117</f>
        <v>0</v>
      </c>
      <c r="AB54">
        <f>'B) Berichte'!D2118</f>
        <v>0</v>
      </c>
      <c r="AC54">
        <f>'B) Berichte'!D2119</f>
        <v>0</v>
      </c>
      <c r="AD54">
        <f>'B) Berichte'!D2120</f>
        <v>0</v>
      </c>
      <c r="AE54" s="52" t="str">
        <f>'B) Berichte'!E2111</f>
        <v>Vorschlag 1</v>
      </c>
      <c r="AF54" s="52" t="str">
        <f>'B) Berichte'!E2112</f>
        <v>weitere Vorschäge</v>
      </c>
      <c r="AG54" s="52">
        <f>'B) Berichte'!E2113</f>
        <v>0</v>
      </c>
      <c r="AH54" s="52">
        <f>'B) Berichte'!E2114</f>
        <v>0</v>
      </c>
      <c r="AI54" s="52">
        <f>'B) Berichte'!E2115</f>
        <v>0</v>
      </c>
      <c r="AJ54" s="52">
        <f>'B) Berichte'!E2116</f>
        <v>0</v>
      </c>
      <c r="AK54" s="52">
        <f>'B) Berichte'!E2117</f>
        <v>0</v>
      </c>
      <c r="AL54" s="52">
        <f>'B) Berichte'!E2118</f>
        <v>0</v>
      </c>
      <c r="AM54" s="52">
        <f>'B) Berichte'!E2119</f>
        <v>0</v>
      </c>
      <c r="AN54" s="52">
        <f>'B) Berichte'!E2120</f>
        <v>0</v>
      </c>
      <c r="AO54" t="str">
        <f>'B) Berichte'!F2111</f>
        <v>---bitte auswählen---</v>
      </c>
      <c r="AP54">
        <f>'B) Berichte'!F2112</f>
        <v>0</v>
      </c>
      <c r="AQ54">
        <f>'B) Berichte'!F2113</f>
        <v>0</v>
      </c>
      <c r="AR54">
        <f>'B) Berichte'!F2114</f>
        <v>0</v>
      </c>
      <c r="AS54">
        <f>'B) Berichte'!F2115</f>
        <v>0</v>
      </c>
      <c r="AT54">
        <f>'B) Berichte'!F2116</f>
        <v>0</v>
      </c>
      <c r="AU54">
        <f>'B) Berichte'!F2117</f>
        <v>0</v>
      </c>
      <c r="AV54">
        <f>'B) Berichte'!F2118</f>
        <v>0</v>
      </c>
      <c r="AW54">
        <f>'B) Berichte'!F2119</f>
        <v>0</v>
      </c>
      <c r="AX54">
        <f>'B) Berichte'!F2120</f>
        <v>0</v>
      </c>
      <c r="AY54" t="str">
        <f>Übersicht!E64</f>
        <v>auf Anforderung</v>
      </c>
      <c r="AZ54">
        <f>Übersicht!F64</f>
        <v>0</v>
      </c>
      <c r="BA54" t="str">
        <f>Übersicht!G64</f>
        <v>§ 110 (2) + § 96 (3) BHV 2013</v>
      </c>
      <c r="BB54" t="str">
        <f>Übersicht!H64</f>
        <v>HHLO</v>
      </c>
      <c r="BC54">
        <f>Übersicht!I64</f>
        <v>0</v>
      </c>
      <c r="BD54">
        <f>Übersicht!J64</f>
        <v>0</v>
      </c>
      <c r="BE54" t="str">
        <f>Übersicht!K64</f>
        <v>BKA, BMF, RH</v>
      </c>
      <c r="BF54" t="str">
        <f>Übersicht!L64</f>
        <v>2. Etappe</v>
      </c>
      <c r="BG54">
        <f>Übersicht!M64</f>
        <v>0</v>
      </c>
      <c r="BH54">
        <f>Übersicht!N64</f>
        <v>0</v>
      </c>
      <c r="BI54">
        <f>Übersicht!O64</f>
        <v>0</v>
      </c>
      <c r="BJ54">
        <f>Übersicht!P64</f>
        <v>0</v>
      </c>
      <c r="BK54">
        <f>Übersicht!Q64</f>
        <v>0</v>
      </c>
      <c r="BL54">
        <f>Übersicht!R64</f>
        <v>0</v>
      </c>
      <c r="BM54">
        <f>Übersicht!S64</f>
        <v>0</v>
      </c>
      <c r="BN54">
        <f>Übersicht!T64</f>
        <v>0</v>
      </c>
      <c r="BO54">
        <f>Übersicht!U64</f>
        <v>0</v>
      </c>
      <c r="BP54">
        <f>Übersicht!V64</f>
        <v>0</v>
      </c>
      <c r="BQ54">
        <f>Übersicht!W64</f>
        <v>0</v>
      </c>
      <c r="BR54">
        <f>Übersicht!X64</f>
        <v>0</v>
      </c>
      <c r="BS54" t="str">
        <f>Übersicht!Y64</f>
        <v>Recherche und inhaltliche Analyse von Informationen und Daten</v>
      </c>
      <c r="BT54" t="str">
        <f>Übersicht!Z64</f>
        <v>Analyse- und Rechercheaufwand</v>
      </c>
      <c r="BU54" t="str">
        <f>Übersicht!AA64</f>
        <v>nicht anzeigen</v>
      </c>
      <c r="BV54" t="str">
        <f>Übersicht!AB64</f>
        <v>Verfassen des Berichts; Ausfüllen und Eingabe der Daten in technische Systeme (ohne Analyse)</v>
      </c>
      <c r="BW54" t="str">
        <f>Übersicht!AC64</f>
        <v>Bürokratieaufwand</v>
      </c>
      <c r="BX54" t="str">
        <f>Übersicht!AD64</f>
        <v>nicht anzeigen</v>
      </c>
      <c r="BY54" t="str">
        <f>Übersicht!AE64</f>
        <v>Abstimmung und/oder Qualitätssicherung intern</v>
      </c>
      <c r="BZ54" t="str">
        <f>Übersicht!AF64</f>
        <v>Bürokratieaufwand</v>
      </c>
      <c r="CA54" t="str">
        <f>Übersicht!AG64</f>
        <v>nicht anzeigen</v>
      </c>
      <c r="CB54" t="str">
        <f>Übersicht!AH64</f>
        <v>Abstimmung und/oder Qualitätssicherung mit externer Stelle (zB BMF/BKA); Übermittlung</v>
      </c>
      <c r="CC54" t="str">
        <f>Übersicht!AI64</f>
        <v>Bürokratieaufwand</v>
      </c>
      <c r="CD54" t="str">
        <f>Übersicht!AJ64</f>
        <v>nicht anzeigen</v>
      </c>
      <c r="CE54">
        <f>Übersicht!AK64</f>
        <v>0</v>
      </c>
      <c r="CF54">
        <f>Übersicht!AL64</f>
        <v>0</v>
      </c>
      <c r="CG54">
        <f>Übersicht!AM64</f>
        <v>0</v>
      </c>
      <c r="CH54">
        <f>Übersicht!AN64</f>
        <v>0</v>
      </c>
      <c r="CI54">
        <f>Übersicht!AO64</f>
        <v>0</v>
      </c>
      <c r="CJ54">
        <f>Übersicht!AP64</f>
        <v>0</v>
      </c>
      <c r="CK54">
        <f>Übersicht!AQ64</f>
        <v>0</v>
      </c>
      <c r="CL54">
        <f>Übersicht!AR64</f>
        <v>0</v>
      </c>
      <c r="CM54">
        <f>Übersicht!AS64</f>
        <v>0</v>
      </c>
      <c r="CN54">
        <f>Übersicht!AT64</f>
        <v>0</v>
      </c>
      <c r="CO54">
        <f>Übersicht!AU64</f>
        <v>0</v>
      </c>
      <c r="CP54">
        <f>Übersicht!AV64</f>
        <v>0</v>
      </c>
      <c r="CQ54">
        <f>Übersicht!AW64</f>
        <v>0</v>
      </c>
      <c r="CR54">
        <f>Übersicht!AX64</f>
        <v>0</v>
      </c>
      <c r="CS54">
        <f>Übersicht!AY64</f>
        <v>0</v>
      </c>
      <c r="CT54">
        <f>Übersicht!AZ64</f>
        <v>0</v>
      </c>
      <c r="CU54">
        <f>Übersicht!BA64</f>
        <v>0</v>
      </c>
      <c r="CV54">
        <f>Übersicht!BB64</f>
        <v>0</v>
      </c>
      <c r="CW54">
        <f>Übersicht!BC64</f>
        <v>0</v>
      </c>
      <c r="CX54">
        <f>Übersicht!BD64</f>
        <v>0</v>
      </c>
      <c r="CY54">
        <f>Übersicht!BE64</f>
        <v>0</v>
      </c>
      <c r="CZ54">
        <f>Übersicht!BF64</f>
        <v>0</v>
      </c>
      <c r="DA54">
        <f>Übersicht!BG64</f>
        <v>0</v>
      </c>
      <c r="DB54" t="str">
        <f>Übersicht!BH64</f>
        <v>nicht anzeigen</v>
      </c>
      <c r="DC54" t="str">
        <f>Übersicht!BI64</f>
        <v>nicht anzeigen</v>
      </c>
      <c r="DD54" t="str">
        <f>Übersicht!BJ64</f>
        <v>nicht anzeigen</v>
      </c>
      <c r="DE54" t="str">
        <f>Übersicht!BK64</f>
        <v>nicht anzeigen</v>
      </c>
      <c r="DF54" t="str">
        <f>Übersicht!BL64</f>
        <v>nicht anzeigen</v>
      </c>
      <c r="DG54">
        <f>Übersicht!BM64</f>
        <v>0</v>
      </c>
      <c r="DH54" t="str">
        <f>Übersicht!BN64</f>
        <v>nicht anzeigen</v>
      </c>
      <c r="DI54">
        <f>Übersicht!$D$5</f>
        <v>0</v>
      </c>
      <c r="DJ54">
        <f>Übersicht!E$5</f>
        <v>0</v>
      </c>
      <c r="DK54">
        <f>Übersicht!F$5</f>
        <v>0</v>
      </c>
      <c r="DL54">
        <f>Übersicht!BQ64</f>
        <v>0</v>
      </c>
    </row>
    <row r="55" spans="1:116" x14ac:dyDescent="0.25">
      <c r="A55" s="53" t="str">
        <f>Übersicht!$B$5</f>
        <v>---bitte auswählen---</v>
      </c>
      <c r="B55" s="53">
        <f>Übersicht!C65</f>
        <v>51</v>
      </c>
      <c r="C55" s="53" t="str">
        <f>Übersicht!D65</f>
        <v>Monatsnachweise</v>
      </c>
      <c r="D55" s="53" t="str">
        <f>'B) Berichte'!F2127</f>
        <v>Zeit in h eingeben</v>
      </c>
      <c r="E55" s="53" t="str">
        <f>'B) Berichte'!F2128</f>
        <v>Zeit in h eingeben</v>
      </c>
      <c r="F55" s="53" t="str">
        <f>'B) Berichte'!F2129</f>
        <v>Zeit in h eingeben</v>
      </c>
      <c r="G55" s="53" t="str">
        <f>'B) Berichte'!F2130</f>
        <v>Zeit in h eingeben</v>
      </c>
      <c r="H55" s="53" t="str">
        <f>'B) Berichte'!F2131</f>
        <v>Zeit in h eingeben</v>
      </c>
      <c r="I55" s="53" t="str">
        <f>'B) Berichte'!F2132</f>
        <v>Zeit in h eingeben</v>
      </c>
      <c r="J55" s="53" t="str">
        <f>'B) Berichte'!F2133</f>
        <v>Zeit in h eingeben</v>
      </c>
      <c r="K55" s="53" t="str">
        <f>'B) Berichte'!F2134</f>
        <v>Zeit in h eingeben</v>
      </c>
      <c r="L55" s="53" t="str">
        <f>'B) Berichte'!F2135</f>
        <v>Zeit in h eingeben</v>
      </c>
      <c r="M55" s="53" t="str">
        <f>'B) Berichte'!F2136</f>
        <v>Zeit in h eingeben</v>
      </c>
      <c r="N55" s="53" t="str">
        <f>'B) Berichte'!F2139</f>
        <v>Anzahl eingeben</v>
      </c>
      <c r="O55" s="53" t="str">
        <f>'B) Berichte'!F2140</f>
        <v>Anzahl eingeben</v>
      </c>
      <c r="P55" s="52">
        <f>'B) Berichte'!E2141</f>
        <v>0</v>
      </c>
      <c r="Q55" s="53" t="str">
        <f>'B) Berichte'!F2144</f>
        <v>---bitte auswählen---</v>
      </c>
      <c r="R55" s="53" t="str">
        <f>'B) Berichte'!F2145</f>
        <v>---bitte auswählen---</v>
      </c>
      <c r="S55" t="str">
        <f>'B) Berichte'!F2146</f>
        <v>---bitte auswählen---</v>
      </c>
      <c r="T55" s="52">
        <f>'B) Berichte'!E2147</f>
        <v>0</v>
      </c>
      <c r="U55" t="str">
        <f>'B) Berichte'!D2151</f>
        <v xml:space="preserve">
</v>
      </c>
      <c r="V55" t="str">
        <f>'B) Berichte'!D2152</f>
        <v xml:space="preserve">
</v>
      </c>
      <c r="W55">
        <f>'B) Berichte'!D2153</f>
        <v>0</v>
      </c>
      <c r="X55">
        <f>'B) Berichte'!D2154</f>
        <v>0</v>
      </c>
      <c r="Y55">
        <f>'B) Berichte'!D2155</f>
        <v>0</v>
      </c>
      <c r="Z55">
        <f>'B) Berichte'!D2156</f>
        <v>0</v>
      </c>
      <c r="AA55">
        <f>'B) Berichte'!D2157</f>
        <v>0</v>
      </c>
      <c r="AB55">
        <f>'B) Berichte'!D2158</f>
        <v>0</v>
      </c>
      <c r="AC55">
        <f>'B) Berichte'!D2159</f>
        <v>0</v>
      </c>
      <c r="AD55">
        <f>'B) Berichte'!D2160</f>
        <v>0</v>
      </c>
      <c r="AE55" s="52" t="str">
        <f>'B) Berichte'!E2151</f>
        <v>Vorschlag 1</v>
      </c>
      <c r="AF55" s="52" t="str">
        <f>'B) Berichte'!E2152</f>
        <v>weitere Vorschäge</v>
      </c>
      <c r="AG55" s="52">
        <f>'B) Berichte'!E2153</f>
        <v>0</v>
      </c>
      <c r="AH55" s="52">
        <f>'B) Berichte'!E2154</f>
        <v>0</v>
      </c>
      <c r="AI55" s="52">
        <f>'B) Berichte'!E2155</f>
        <v>0</v>
      </c>
      <c r="AJ55" s="52">
        <f>'B) Berichte'!E2156</f>
        <v>0</v>
      </c>
      <c r="AK55" s="52">
        <f>'B) Berichte'!E2157</f>
        <v>0</v>
      </c>
      <c r="AL55" s="52">
        <f>'B) Berichte'!E2158</f>
        <v>0</v>
      </c>
      <c r="AM55" s="52">
        <f>'B) Berichte'!E2159</f>
        <v>0</v>
      </c>
      <c r="AN55" s="52">
        <f>'B) Berichte'!E2160</f>
        <v>0</v>
      </c>
      <c r="AO55" t="str">
        <f>'B) Berichte'!F2151</f>
        <v>---bitte auswählen---</v>
      </c>
      <c r="AP55">
        <f>'B) Berichte'!F2152</f>
        <v>0</v>
      </c>
      <c r="AQ55">
        <f>'B) Berichte'!F2153</f>
        <v>0</v>
      </c>
      <c r="AR55">
        <f>'B) Berichte'!F2154</f>
        <v>0</v>
      </c>
      <c r="AS55">
        <f>'B) Berichte'!F2155</f>
        <v>0</v>
      </c>
      <c r="AT55">
        <f>'B) Berichte'!F2156</f>
        <v>0</v>
      </c>
      <c r="AU55">
        <f>'B) Berichte'!F2157</f>
        <v>0</v>
      </c>
      <c r="AV55">
        <f>'B) Berichte'!F2158</f>
        <v>0</v>
      </c>
      <c r="AW55">
        <f>'B) Berichte'!F2159</f>
        <v>0</v>
      </c>
      <c r="AX55">
        <f>'B) Berichte'!F2160</f>
        <v>0</v>
      </c>
      <c r="AY55" t="str">
        <f>Übersicht!E65</f>
        <v>Ende des Monats</v>
      </c>
      <c r="AZ55">
        <f>Übersicht!F65</f>
        <v>12</v>
      </c>
      <c r="BA55" t="str">
        <f>Übersicht!G65</f>
        <v>§ 100</v>
      </c>
      <c r="BB55" t="str">
        <f>Übersicht!H65</f>
        <v>HHLO</v>
      </c>
      <c r="BC55">
        <f>Übersicht!I65</f>
        <v>0</v>
      </c>
      <c r="BD55">
        <f>Übersicht!J65</f>
        <v>0</v>
      </c>
      <c r="BE55" t="str">
        <f>Übersicht!K65</f>
        <v>BMF</v>
      </c>
      <c r="BF55" t="str">
        <f>Übersicht!L65</f>
        <v>vorher</v>
      </c>
      <c r="BG55">
        <f>Übersicht!M65</f>
        <v>0</v>
      </c>
      <c r="BH55">
        <f>Übersicht!N65</f>
        <v>0</v>
      </c>
      <c r="BI55">
        <f>Übersicht!O65</f>
        <v>0</v>
      </c>
      <c r="BJ55">
        <f>Übersicht!P65</f>
        <v>0</v>
      </c>
      <c r="BK55">
        <f>Übersicht!Q65</f>
        <v>0</v>
      </c>
      <c r="BL55">
        <f>Übersicht!R65</f>
        <v>0</v>
      </c>
      <c r="BM55">
        <f>Übersicht!S65</f>
        <v>0</v>
      </c>
      <c r="BN55">
        <f>Übersicht!T65</f>
        <v>0</v>
      </c>
      <c r="BO55">
        <f>Übersicht!U65</f>
        <v>0</v>
      </c>
      <c r="BP55">
        <f>Übersicht!V65</f>
        <v>0</v>
      </c>
      <c r="BQ55">
        <f>Übersicht!W65</f>
        <v>0</v>
      </c>
      <c r="BR55">
        <f>Übersicht!X65</f>
        <v>0</v>
      </c>
      <c r="BS55" t="str">
        <f>Übersicht!Y65</f>
        <v>Recherche und inhaltliche Analyse von Informationen und Daten</v>
      </c>
      <c r="BT55" t="str">
        <f>Übersicht!Z65</f>
        <v>Analyse- und Rechercheaufwand</v>
      </c>
      <c r="BU55" t="str">
        <f>Übersicht!AA65</f>
        <v>nicht anzeigen</v>
      </c>
      <c r="BV55" t="str">
        <f>Übersicht!AB65</f>
        <v>Verfassen des Berichts; Ausfüllen und Eingabe der Daten in technische Systeme (ohne Analyse)</v>
      </c>
      <c r="BW55" t="str">
        <f>Übersicht!AC65</f>
        <v>Bürokratieaufwand</v>
      </c>
      <c r="BX55" t="str">
        <f>Übersicht!AD65</f>
        <v>nicht anzeigen</v>
      </c>
      <c r="BY55" t="str">
        <f>Übersicht!AE65</f>
        <v>Abstimmung und/oder Qualitätssicherung intern</v>
      </c>
      <c r="BZ55" t="str">
        <f>Übersicht!AF65</f>
        <v>Bürokratieaufwand</v>
      </c>
      <c r="CA55" t="str">
        <f>Übersicht!AG65</f>
        <v>nicht anzeigen</v>
      </c>
      <c r="CB55" t="str">
        <f>Übersicht!AH65</f>
        <v>Abstimmung und/oder Qualitätssicherung mit externer Stelle (zB BMF/BKA); Übermittlung</v>
      </c>
      <c r="CC55" t="str">
        <f>Übersicht!AI65</f>
        <v>Bürokratieaufwand</v>
      </c>
      <c r="CD55" t="str">
        <f>Übersicht!AJ65</f>
        <v>nicht anzeigen</v>
      </c>
      <c r="CE55">
        <f>Übersicht!AK65</f>
        <v>0</v>
      </c>
      <c r="CF55">
        <f>Übersicht!AL65</f>
        <v>0</v>
      </c>
      <c r="CG55">
        <f>Übersicht!AM65</f>
        <v>0</v>
      </c>
      <c r="CH55">
        <f>Übersicht!AN65</f>
        <v>0</v>
      </c>
      <c r="CI55">
        <f>Übersicht!AO65</f>
        <v>0</v>
      </c>
      <c r="CJ55">
        <f>Übersicht!AP65</f>
        <v>0</v>
      </c>
      <c r="CK55">
        <f>Übersicht!AQ65</f>
        <v>0</v>
      </c>
      <c r="CL55">
        <f>Übersicht!AR65</f>
        <v>0</v>
      </c>
      <c r="CM55">
        <f>Übersicht!AS65</f>
        <v>0</v>
      </c>
      <c r="CN55">
        <f>Übersicht!AT65</f>
        <v>0</v>
      </c>
      <c r="CO55">
        <f>Übersicht!AU65</f>
        <v>0</v>
      </c>
      <c r="CP55">
        <f>Übersicht!AV65</f>
        <v>0</v>
      </c>
      <c r="CQ55">
        <f>Übersicht!AW65</f>
        <v>0</v>
      </c>
      <c r="CR55">
        <f>Übersicht!AX65</f>
        <v>0</v>
      </c>
      <c r="CS55">
        <f>Übersicht!AY65</f>
        <v>0</v>
      </c>
      <c r="CT55">
        <f>Übersicht!AZ65</f>
        <v>0</v>
      </c>
      <c r="CU55">
        <f>Übersicht!BA65</f>
        <v>0</v>
      </c>
      <c r="CV55">
        <f>Übersicht!BB65</f>
        <v>0</v>
      </c>
      <c r="CW55">
        <f>Übersicht!BC65</f>
        <v>0</v>
      </c>
      <c r="CX55">
        <f>Übersicht!BD65</f>
        <v>0</v>
      </c>
      <c r="CY55">
        <f>Übersicht!BE65</f>
        <v>0</v>
      </c>
      <c r="CZ55">
        <f>Übersicht!BF65</f>
        <v>0</v>
      </c>
      <c r="DA55">
        <f>Übersicht!BG65</f>
        <v>0</v>
      </c>
      <c r="DB55" t="str">
        <f>Übersicht!BH65</f>
        <v>nicht anzeigen</v>
      </c>
      <c r="DC55" t="str">
        <f>Übersicht!BI65</f>
        <v>nicht anzeigen</v>
      </c>
      <c r="DD55" t="str">
        <f>Übersicht!BJ65</f>
        <v>nicht anzeigen</v>
      </c>
      <c r="DE55" t="str">
        <f>Übersicht!BK65</f>
        <v>nicht anzeigen</v>
      </c>
      <c r="DF55" t="str">
        <f>Übersicht!BL65</f>
        <v>nicht anzeigen</v>
      </c>
      <c r="DG55">
        <f>Übersicht!BM65</f>
        <v>0</v>
      </c>
      <c r="DH55" t="str">
        <f>Übersicht!BN65</f>
        <v>nicht anzeigen</v>
      </c>
      <c r="DI55">
        <f>Übersicht!$D$5</f>
        <v>0</v>
      </c>
      <c r="DJ55">
        <f>Übersicht!E$5</f>
        <v>0</v>
      </c>
      <c r="DK55">
        <f>Übersicht!F$5</f>
        <v>0</v>
      </c>
      <c r="DL55">
        <f>Übersicht!BQ65</f>
        <v>0</v>
      </c>
    </row>
    <row r="56" spans="1:116" x14ac:dyDescent="0.25">
      <c r="A56" s="53" t="str">
        <f>Übersicht!$B$5</f>
        <v>---bitte auswählen---</v>
      </c>
      <c r="B56" s="53">
        <f>Übersicht!C66</f>
        <v>52</v>
      </c>
      <c r="C56" s="53" t="str">
        <f>Übersicht!D66</f>
        <v>Herstellung des Einvernehmens bei Vorhaben, Vorbelastungen</v>
      </c>
      <c r="D56" s="53" t="str">
        <f>'B) Berichte'!F2167</f>
        <v>Zeit in h eingeben</v>
      </c>
      <c r="E56" s="53" t="str">
        <f>'B) Berichte'!F2168</f>
        <v>Zeit in h eingeben</v>
      </c>
      <c r="F56" s="53" t="str">
        <f>'B) Berichte'!F2169</f>
        <v>Zeit in h eingeben</v>
      </c>
      <c r="G56" s="53" t="str">
        <f>'B) Berichte'!F2170</f>
        <v>Zeit in h eingeben</v>
      </c>
      <c r="H56" s="53" t="str">
        <f>'B) Berichte'!F2171</f>
        <v>Zeit in h eingeben</v>
      </c>
      <c r="I56" s="53" t="str">
        <f>'B) Berichte'!F2172</f>
        <v>Zeit in h eingeben</v>
      </c>
      <c r="J56" s="53" t="str">
        <f>'B) Berichte'!F2173</f>
        <v>Zeit in h eingeben</v>
      </c>
      <c r="K56" s="53" t="str">
        <f>'B) Berichte'!F2174</f>
        <v>Zeit in h eingeben</v>
      </c>
      <c r="L56" s="53" t="str">
        <f>'B) Berichte'!F2175</f>
        <v>Zeit in h eingeben</v>
      </c>
      <c r="M56" s="53" t="str">
        <f>'B) Berichte'!F2176</f>
        <v>Zeit in h eingeben</v>
      </c>
      <c r="N56" s="53" t="str">
        <f>'B) Berichte'!F2179</f>
        <v>Anzahl eingeben</v>
      </c>
      <c r="O56" s="53" t="str">
        <f>'B) Berichte'!F2180</f>
        <v>Anzahl eingeben</v>
      </c>
      <c r="P56" s="52">
        <f>'B) Berichte'!E2181</f>
        <v>0</v>
      </c>
      <c r="Q56" s="53" t="str">
        <f>'B) Berichte'!F2184</f>
        <v>---bitte auswählen---</v>
      </c>
      <c r="R56" s="53" t="str">
        <f>'B) Berichte'!F2185</f>
        <v>---bitte auswählen---</v>
      </c>
      <c r="S56" t="str">
        <f>'B) Berichte'!F2186</f>
        <v>---bitte auswählen---</v>
      </c>
      <c r="T56" s="52">
        <f>'B) Berichte'!E2187</f>
        <v>0</v>
      </c>
      <c r="U56" t="str">
        <f>'B) Berichte'!D2191</f>
        <v xml:space="preserve">
</v>
      </c>
      <c r="V56" t="str">
        <f>'B) Berichte'!D2192</f>
        <v xml:space="preserve">
</v>
      </c>
      <c r="W56">
        <f>'B) Berichte'!D2193</f>
        <v>0</v>
      </c>
      <c r="X56">
        <f>'B) Berichte'!D2194</f>
        <v>0</v>
      </c>
      <c r="Y56">
        <f>'B) Berichte'!D2195</f>
        <v>0</v>
      </c>
      <c r="Z56">
        <f>'B) Berichte'!D2196</f>
        <v>0</v>
      </c>
      <c r="AA56">
        <f>'B) Berichte'!D2197</f>
        <v>0</v>
      </c>
      <c r="AB56">
        <f>'B) Berichte'!D2198</f>
        <v>0</v>
      </c>
      <c r="AC56">
        <f>'B) Berichte'!D2199</f>
        <v>0</v>
      </c>
      <c r="AD56">
        <f>'B) Berichte'!D2200</f>
        <v>0</v>
      </c>
      <c r="AE56" s="52" t="str">
        <f>'B) Berichte'!E2191</f>
        <v>Vorschlag 1</v>
      </c>
      <c r="AF56" s="52" t="str">
        <f>'B) Berichte'!E2192</f>
        <v>weitere Vorschäge</v>
      </c>
      <c r="AG56" s="52">
        <f>'B) Berichte'!E2193</f>
        <v>0</v>
      </c>
      <c r="AH56" s="52">
        <f>'B) Berichte'!E2194</f>
        <v>0</v>
      </c>
      <c r="AI56" s="52">
        <f>'B) Berichte'!E2195</f>
        <v>0</v>
      </c>
      <c r="AJ56" s="52">
        <f>'B) Berichte'!E2196</f>
        <v>0</v>
      </c>
      <c r="AK56" s="52">
        <f>'B) Berichte'!E2197</f>
        <v>0</v>
      </c>
      <c r="AL56" s="52">
        <f>'B) Berichte'!E2198</f>
        <v>0</v>
      </c>
      <c r="AM56" s="52">
        <f>'B) Berichte'!E2199</f>
        <v>0</v>
      </c>
      <c r="AN56" s="52">
        <f>'B) Berichte'!E2200</f>
        <v>0</v>
      </c>
      <c r="AO56" t="str">
        <f>'B) Berichte'!F2191</f>
        <v>---bitte auswählen---</v>
      </c>
      <c r="AP56">
        <f>'B) Berichte'!F2192</f>
        <v>0</v>
      </c>
      <c r="AQ56">
        <f>'B) Berichte'!F2193</f>
        <v>0</v>
      </c>
      <c r="AR56">
        <f>'B) Berichte'!F2194</f>
        <v>0</v>
      </c>
      <c r="AS56">
        <f>'B) Berichte'!F2195</f>
        <v>0</v>
      </c>
      <c r="AT56">
        <f>'B) Berichte'!F2196</f>
        <v>0</v>
      </c>
      <c r="AU56">
        <f>'B) Berichte'!F2197</f>
        <v>0</v>
      </c>
      <c r="AV56">
        <f>'B) Berichte'!F2198</f>
        <v>0</v>
      </c>
      <c r="AW56">
        <f>'B) Berichte'!F2199</f>
        <v>0</v>
      </c>
      <c r="AX56">
        <f>'B) Berichte'!F2200</f>
        <v>0</v>
      </c>
      <c r="AY56" t="str">
        <f>Übersicht!E66</f>
        <v>nach Bedarf</v>
      </c>
      <c r="AZ56">
        <f>Übersicht!F66</f>
        <v>50</v>
      </c>
      <c r="BA56" t="str">
        <f>Übersicht!G66</f>
        <v>§ 60; Vorhabensverordnung</v>
      </c>
      <c r="BB56" t="str">
        <f>Übersicht!H66</f>
        <v>HHLO</v>
      </c>
      <c r="BC56">
        <f>Übersicht!I66</f>
        <v>0</v>
      </c>
      <c r="BD56">
        <f>Übersicht!J66</f>
        <v>0</v>
      </c>
      <c r="BE56" t="str">
        <f>Übersicht!K66</f>
        <v>BMF</v>
      </c>
      <c r="BF56" t="str">
        <f>Übersicht!L66</f>
        <v>vorher</v>
      </c>
      <c r="BG56">
        <f>Übersicht!M66</f>
        <v>0</v>
      </c>
      <c r="BH56">
        <f>Übersicht!N66</f>
        <v>0</v>
      </c>
      <c r="BI56">
        <f>Übersicht!O66</f>
        <v>0</v>
      </c>
      <c r="BJ56">
        <f>Übersicht!P66</f>
        <v>0</v>
      </c>
      <c r="BK56">
        <f>Übersicht!Q66</f>
        <v>0</v>
      </c>
      <c r="BL56">
        <f>Übersicht!R66</f>
        <v>0</v>
      </c>
      <c r="BM56">
        <f>Übersicht!S66</f>
        <v>0</v>
      </c>
      <c r="BN56">
        <f>Übersicht!T66</f>
        <v>0</v>
      </c>
      <c r="BO56">
        <f>Übersicht!U66</f>
        <v>0</v>
      </c>
      <c r="BP56">
        <f>Übersicht!V66</f>
        <v>0</v>
      </c>
      <c r="BQ56">
        <f>Übersicht!W66</f>
        <v>0</v>
      </c>
      <c r="BR56">
        <f>Übersicht!X66</f>
        <v>0</v>
      </c>
      <c r="BS56" t="str">
        <f>Übersicht!Y66</f>
        <v>Planung des Projekts: Zielformulierung im Ressort mit anschließender Sondierung des Marktes, Abstimmung der fin. Möglichkeiten mit Ressort-Budgetabteilung, Mitbefassung des BMF bei Vorhaben gem. § 58 (2)</v>
      </c>
      <c r="BT56" t="str">
        <f>Übersicht!Z66</f>
        <v>Analyse- und Rechercheaufwand</v>
      </c>
      <c r="BU56" t="str">
        <f>Übersicht!AA66</f>
        <v>HHLO_alle</v>
      </c>
      <c r="BV56" t="str">
        <f>Übersicht!AB66</f>
        <v>Vor Umsetzung: Auftragsvergabe, ggf. Ausschreibung mit anschließender  Prüfung und Empfehlung</v>
      </c>
      <c r="BW56" t="str">
        <f>Übersicht!AC66</f>
        <v>Analyse- und Rechercheaufwand</v>
      </c>
      <c r="BX56" t="str">
        <f>Übersicht!AD66</f>
        <v>HHLO_alle</v>
      </c>
      <c r="BY56" t="str">
        <f>Übersicht!AE66</f>
        <v>Ggf. Vorabstimmung mit dem BMF</v>
      </c>
      <c r="BZ56" t="str">
        <f>Übersicht!AF66</f>
        <v>Analyse- und Rechercheaufwand</v>
      </c>
      <c r="CA56" t="str">
        <f>Übersicht!AG66</f>
        <v>HHLO_alle</v>
      </c>
      <c r="CB56" t="str">
        <f>Übersicht!AH66</f>
        <v>Aufbereitung eines ELAKs zur Befassung des BMF mit Darstellung des Sachverhaltes, WFA etc., ggf. Mitbefassung der WiCo im BKA</v>
      </c>
      <c r="CC56" t="str">
        <f>Übersicht!AI66</f>
        <v>Bürokratieaufwand</v>
      </c>
      <c r="CD56" t="str">
        <f>Übersicht!AJ66</f>
        <v>HHLO_alle</v>
      </c>
      <c r="CE56" t="str">
        <f>Übersicht!AK66</f>
        <v>Vorabstimmung mit den Ressorts</v>
      </c>
      <c r="CF56" t="str">
        <f>Übersicht!AL66</f>
        <v>Analyse- und Rechercheaufwand</v>
      </c>
      <c r="CG56" t="str">
        <f>Übersicht!AM66</f>
        <v>S_II</v>
      </c>
      <c r="CH56" t="str">
        <f>Übersicht!AN66</f>
        <v>Inhaltliche Prüfung des Antrags</v>
      </c>
      <c r="CI56" t="str">
        <f>Übersicht!AO66</f>
        <v>Analyse- und Rechercheaufwand</v>
      </c>
      <c r="CJ56" t="str">
        <f>Übersicht!AP66</f>
        <v>S_II</v>
      </c>
      <c r="CK56" t="str">
        <f>Übersicht!AQ66</f>
        <v>Prüfung formaler Kriterien (z.B. im Zusammenhang mit der WFA)</v>
      </c>
      <c r="CL56" t="str">
        <f>Übersicht!AR66</f>
        <v>Analyse- und Rechercheaufwand</v>
      </c>
      <c r="CM56" t="str">
        <f>Übersicht!AS66</f>
        <v>S_II</v>
      </c>
      <c r="CN56" t="str">
        <f>Übersicht!AT66</f>
        <v>Verfassen von Sachverhaltsdarstellung und Erledigung</v>
      </c>
      <c r="CO56" t="str">
        <f>Übersicht!AU66</f>
        <v>Bürokratieaufwand</v>
      </c>
      <c r="CP56" t="str">
        <f>Übersicht!AV66</f>
        <v>S_II</v>
      </c>
      <c r="CQ56">
        <f>Übersicht!AW66</f>
        <v>0</v>
      </c>
      <c r="CR56">
        <f>Übersicht!AX66</f>
        <v>0</v>
      </c>
      <c r="CS56">
        <f>Übersicht!AY66</f>
        <v>0</v>
      </c>
      <c r="CT56">
        <f>Übersicht!AZ66</f>
        <v>0</v>
      </c>
      <c r="CU56">
        <f>Übersicht!BA66</f>
        <v>0</v>
      </c>
      <c r="CV56">
        <f>Übersicht!BB66</f>
        <v>0</v>
      </c>
      <c r="CW56">
        <f>Übersicht!BC66</f>
        <v>0</v>
      </c>
      <c r="CX56">
        <f>Übersicht!BD66</f>
        <v>0</v>
      </c>
      <c r="CY56">
        <f>Übersicht!BE66</f>
        <v>0</v>
      </c>
      <c r="CZ56">
        <f>Übersicht!BF66</f>
        <v>0</v>
      </c>
      <c r="DA56">
        <f>Übersicht!BG66</f>
        <v>0</v>
      </c>
      <c r="DB56" t="str">
        <f>Übersicht!BH66</f>
        <v>nicht anzeigen</v>
      </c>
      <c r="DC56" t="str">
        <f>Übersicht!BI66</f>
        <v>nicht anzeigen</v>
      </c>
      <c r="DD56" t="str">
        <f>Übersicht!BJ66</f>
        <v>nicht anzeigen</v>
      </c>
      <c r="DE56" t="str">
        <f>Übersicht!BK66</f>
        <v>nicht anzeigen</v>
      </c>
      <c r="DF56" t="str">
        <f>Übersicht!BL66</f>
        <v>nicht anzeigen</v>
      </c>
      <c r="DG56">
        <f>Übersicht!BM66</f>
        <v>0</v>
      </c>
      <c r="DH56" t="str">
        <f>Übersicht!BN66</f>
        <v>nicht anzeigen</v>
      </c>
      <c r="DI56">
        <f>Übersicht!$D$5</f>
        <v>0</v>
      </c>
      <c r="DJ56">
        <f>Übersicht!E$5</f>
        <v>0</v>
      </c>
      <c r="DK56">
        <f>Übersicht!F$5</f>
        <v>0</v>
      </c>
      <c r="DL56">
        <f>Übersicht!BQ66</f>
        <v>0</v>
      </c>
    </row>
    <row r="57" spans="1:116" x14ac:dyDescent="0.25">
      <c r="A57" s="53" t="str">
        <f>Übersicht!$B$5</f>
        <v>---bitte auswählen---</v>
      </c>
      <c r="B57" s="53">
        <f>Übersicht!C67</f>
        <v>58</v>
      </c>
      <c r="C57" s="53" t="str">
        <f>Übersicht!D67</f>
        <v>Inventur der Inventarsverwaltung (bewegliche,  unbewegliche Sachen, Bibliotheken)</v>
      </c>
      <c r="D57" s="53" t="str">
        <f>'B) Berichte'!F2207</f>
        <v>Zeit in h eingeben</v>
      </c>
      <c r="E57" s="53" t="str">
        <f>'B) Berichte'!F2208</f>
        <v>Zeit in h eingeben</v>
      </c>
      <c r="F57" s="53" t="str">
        <f>'B) Berichte'!F2209</f>
        <v>Zeit in h eingeben</v>
      </c>
      <c r="G57" s="53" t="str">
        <f>'B) Berichte'!F2210</f>
        <v>Zeit in h eingeben</v>
      </c>
      <c r="H57" s="53" t="str">
        <f>'B) Berichte'!F2211</f>
        <v>Zeit in h eingeben</v>
      </c>
      <c r="I57" s="53" t="str">
        <f>'B) Berichte'!F2212</f>
        <v>Zeit in h eingeben</v>
      </c>
      <c r="J57" s="53" t="str">
        <f>'B) Berichte'!F2213</f>
        <v>Zeit in h eingeben</v>
      </c>
      <c r="K57" s="53" t="str">
        <f>'B) Berichte'!F2214</f>
        <v>Zeit in h eingeben</v>
      </c>
      <c r="L57" s="53" t="str">
        <f>'B) Berichte'!F2215</f>
        <v>Zeit in h eingeben</v>
      </c>
      <c r="M57" s="53" t="str">
        <f>'B) Berichte'!F2216</f>
        <v>Zeit in h eingeben</v>
      </c>
      <c r="N57" s="53" t="str">
        <f>'B) Berichte'!F2219</f>
        <v>Anzahl eingeben</v>
      </c>
      <c r="O57" s="53" t="str">
        <f>'B) Berichte'!F2220</f>
        <v>Anzahl eingeben</v>
      </c>
      <c r="P57" s="52">
        <f>'B) Berichte'!E2221</f>
        <v>0</v>
      </c>
      <c r="Q57" s="53" t="str">
        <f>'B) Berichte'!F2224</f>
        <v>---bitte auswählen---</v>
      </c>
      <c r="R57" s="53" t="str">
        <f>'B) Berichte'!F2225</f>
        <v>---bitte auswählen---</v>
      </c>
      <c r="S57" t="str">
        <f>'B) Berichte'!F2226</f>
        <v>---bitte auswählen---</v>
      </c>
      <c r="T57" s="52">
        <f>'B) Berichte'!E2227</f>
        <v>0</v>
      </c>
      <c r="U57" t="str">
        <f>'B) Berichte'!D2231</f>
        <v xml:space="preserve">
</v>
      </c>
      <c r="V57" t="str">
        <f>'B) Berichte'!D2232</f>
        <v xml:space="preserve">
</v>
      </c>
      <c r="W57">
        <f>'B) Berichte'!D2233</f>
        <v>0</v>
      </c>
      <c r="X57">
        <f>'B) Berichte'!D2234</f>
        <v>0</v>
      </c>
      <c r="Y57">
        <f>'B) Berichte'!D2235</f>
        <v>0</v>
      </c>
      <c r="Z57">
        <f>'B) Berichte'!D2236</f>
        <v>0</v>
      </c>
      <c r="AA57">
        <f>'B) Berichte'!D2237</f>
        <v>0</v>
      </c>
      <c r="AB57">
        <f>'B) Berichte'!D2238</f>
        <v>0</v>
      </c>
      <c r="AC57">
        <f>'B) Berichte'!D2239</f>
        <v>0</v>
      </c>
      <c r="AD57">
        <f>'B) Berichte'!D2240</f>
        <v>0</v>
      </c>
      <c r="AE57" s="52" t="str">
        <f>'B) Berichte'!E2231</f>
        <v>Vorschlag 1</v>
      </c>
      <c r="AF57" s="52" t="str">
        <f>'B) Berichte'!E2232</f>
        <v>weitere Vorschäge</v>
      </c>
      <c r="AG57" s="52">
        <f>'B) Berichte'!E2233</f>
        <v>0</v>
      </c>
      <c r="AH57" s="52">
        <f>'B) Berichte'!E2234</f>
        <v>0</v>
      </c>
      <c r="AI57" s="52">
        <f>'B) Berichte'!E2235</f>
        <v>0</v>
      </c>
      <c r="AJ57" s="52">
        <f>'B) Berichte'!E2236</f>
        <v>0</v>
      </c>
      <c r="AK57" s="52">
        <f>'B) Berichte'!E2237</f>
        <v>0</v>
      </c>
      <c r="AL57" s="52">
        <f>'B) Berichte'!E2238</f>
        <v>0</v>
      </c>
      <c r="AM57" s="52">
        <f>'B) Berichte'!E2239</f>
        <v>0</v>
      </c>
      <c r="AN57" s="52">
        <f>'B) Berichte'!E2240</f>
        <v>0</v>
      </c>
      <c r="AO57" t="str">
        <f>'B) Berichte'!F2231</f>
        <v>---bitte auswählen---</v>
      </c>
      <c r="AP57">
        <f>'B) Berichte'!F2232</f>
        <v>0</v>
      </c>
      <c r="AQ57">
        <f>'B) Berichte'!F2233</f>
        <v>0</v>
      </c>
      <c r="AR57">
        <f>'B) Berichte'!F2234</f>
        <v>0</v>
      </c>
      <c r="AS57">
        <f>'B) Berichte'!F2235</f>
        <v>0</v>
      </c>
      <c r="AT57">
        <f>'B) Berichte'!F2236</f>
        <v>0</v>
      </c>
      <c r="AU57">
        <f>'B) Berichte'!F2237</f>
        <v>0</v>
      </c>
      <c r="AV57">
        <f>'B) Berichte'!F2238</f>
        <v>0</v>
      </c>
      <c r="AW57">
        <f>'B) Berichte'!F2239</f>
        <v>0</v>
      </c>
      <c r="AX57">
        <f>'B) Berichte'!F2240</f>
        <v>0</v>
      </c>
      <c r="AY57" t="str">
        <f>Übersicht!E67</f>
        <v>zumindest 1x in 5 Jahren</v>
      </c>
      <c r="AZ57">
        <f>Übersicht!F67</f>
        <v>0</v>
      </c>
      <c r="BA57" t="str">
        <f>Übersicht!G67</f>
        <v xml:space="preserve">§§ 24, 39 (4), 50 Bundesvermögensverwaltungsverordnung </v>
      </c>
      <c r="BB57" t="str">
        <f>Übersicht!H67</f>
        <v>HHFSt</v>
      </c>
      <c r="BC57">
        <f>Übersicht!I67</f>
        <v>0</v>
      </c>
      <c r="BD57">
        <f>Übersicht!J67</f>
        <v>0</v>
      </c>
      <c r="BE57" t="str">
        <f>Übersicht!K67</f>
        <v>HHFSt</v>
      </c>
      <c r="BF57" t="str">
        <f>Übersicht!L67</f>
        <v>2. Etappe</v>
      </c>
      <c r="BG57">
        <f>Übersicht!M67</f>
        <v>0</v>
      </c>
      <c r="BH57">
        <f>Übersicht!N67</f>
        <v>0</v>
      </c>
      <c r="BI57">
        <f>Übersicht!O67</f>
        <v>0</v>
      </c>
      <c r="BJ57">
        <f>Übersicht!P67</f>
        <v>0</v>
      </c>
      <c r="BK57">
        <f>Übersicht!Q67</f>
        <v>0</v>
      </c>
      <c r="BL57">
        <f>Übersicht!R67</f>
        <v>0</v>
      </c>
      <c r="BM57">
        <f>Übersicht!S67</f>
        <v>0</v>
      </c>
      <c r="BN57">
        <f>Übersicht!T67</f>
        <v>0</v>
      </c>
      <c r="BO57">
        <f>Übersicht!U67</f>
        <v>0</v>
      </c>
      <c r="BP57">
        <f>Übersicht!V67</f>
        <v>0</v>
      </c>
      <c r="BQ57">
        <f>Übersicht!W67</f>
        <v>0</v>
      </c>
      <c r="BR57">
        <f>Übersicht!X67</f>
        <v>0</v>
      </c>
      <c r="BS57" t="str">
        <f>Übersicht!Y67</f>
        <v>Recherche und inhaltliche Analyse von Informationen und Daten</v>
      </c>
      <c r="BT57" t="str">
        <f>Übersicht!Z67</f>
        <v>Analyse- und Rechercheaufwand</v>
      </c>
      <c r="BU57" t="str">
        <f>Übersicht!AA67</f>
        <v>nicht anzeigen</v>
      </c>
      <c r="BV57" t="str">
        <f>Übersicht!AB67</f>
        <v>Verfassen des Berichts; Ausfüllen und Eingabe der Daten in technische Systeme (ohne Analyse)</v>
      </c>
      <c r="BW57" t="str">
        <f>Übersicht!AC67</f>
        <v>Bürokratieaufwand</v>
      </c>
      <c r="BX57" t="str">
        <f>Übersicht!AD67</f>
        <v>nicht anzeigen</v>
      </c>
      <c r="BY57" t="str">
        <f>Übersicht!AE67</f>
        <v>Abstimmung und/oder Qualitätssicherung intern</v>
      </c>
      <c r="BZ57" t="str">
        <f>Übersicht!AF67</f>
        <v>Bürokratieaufwand</v>
      </c>
      <c r="CA57" t="str">
        <f>Übersicht!AG67</f>
        <v>nicht anzeigen</v>
      </c>
      <c r="CB57" t="str">
        <f>Übersicht!AH67</f>
        <v>Abstimmung und/oder Qualitätssicherung mit externer Stelle (zB BMF/BKA); Übermittlung</v>
      </c>
      <c r="CC57" t="str">
        <f>Übersicht!AI67</f>
        <v>Bürokratieaufwand</v>
      </c>
      <c r="CD57" t="str">
        <f>Übersicht!AJ67</f>
        <v>nicht anzeigen</v>
      </c>
      <c r="CE57">
        <f>Übersicht!AK67</f>
        <v>0</v>
      </c>
      <c r="CF57">
        <f>Übersicht!AL67</f>
        <v>0</v>
      </c>
      <c r="CG57">
        <f>Übersicht!AM67</f>
        <v>0</v>
      </c>
      <c r="CH57">
        <f>Übersicht!AN67</f>
        <v>0</v>
      </c>
      <c r="CI57">
        <f>Übersicht!AO67</f>
        <v>0</v>
      </c>
      <c r="CJ57">
        <f>Übersicht!AP67</f>
        <v>0</v>
      </c>
      <c r="CK57">
        <f>Übersicht!AQ67</f>
        <v>0</v>
      </c>
      <c r="CL57">
        <f>Übersicht!AR67</f>
        <v>0</v>
      </c>
      <c r="CM57">
        <f>Übersicht!AS67</f>
        <v>0</v>
      </c>
      <c r="CN57">
        <f>Übersicht!AT67</f>
        <v>0</v>
      </c>
      <c r="CO57">
        <f>Übersicht!AU67</f>
        <v>0</v>
      </c>
      <c r="CP57">
        <f>Übersicht!AV67</f>
        <v>0</v>
      </c>
      <c r="CQ57">
        <f>Übersicht!AW67</f>
        <v>0</v>
      </c>
      <c r="CR57">
        <f>Übersicht!AX67</f>
        <v>0</v>
      </c>
      <c r="CS57">
        <f>Übersicht!AY67</f>
        <v>0</v>
      </c>
      <c r="CT57">
        <f>Übersicht!AZ67</f>
        <v>0</v>
      </c>
      <c r="CU57">
        <f>Übersicht!BA67</f>
        <v>0</v>
      </c>
      <c r="CV57">
        <f>Übersicht!BB67</f>
        <v>0</v>
      </c>
      <c r="CW57">
        <f>Übersicht!BC67</f>
        <v>0</v>
      </c>
      <c r="CX57">
        <f>Übersicht!BD67</f>
        <v>0</v>
      </c>
      <c r="CY57">
        <f>Übersicht!BE67</f>
        <v>0</v>
      </c>
      <c r="CZ57">
        <f>Übersicht!BF67</f>
        <v>0</v>
      </c>
      <c r="DA57">
        <f>Übersicht!BG67</f>
        <v>0</v>
      </c>
      <c r="DB57" t="str">
        <f>Übersicht!BH67</f>
        <v>nicht anzeigen</v>
      </c>
      <c r="DC57" t="str">
        <f>Übersicht!BI67</f>
        <v>nicht anzeigen</v>
      </c>
      <c r="DD57" t="str">
        <f>Übersicht!BJ67</f>
        <v>nicht anzeigen</v>
      </c>
      <c r="DE57" t="str">
        <f>Übersicht!BK67</f>
        <v>nicht anzeigen</v>
      </c>
      <c r="DF57" t="str">
        <f>Übersicht!BL67</f>
        <v>nicht anzeigen</v>
      </c>
      <c r="DG57">
        <f>Übersicht!BM67</f>
        <v>0</v>
      </c>
      <c r="DH57" t="str">
        <f>Übersicht!BN67</f>
        <v>nicht anzeigen</v>
      </c>
      <c r="DI57">
        <f>Übersicht!$D$5</f>
        <v>0</v>
      </c>
      <c r="DJ57">
        <f>Übersicht!E$5</f>
        <v>0</v>
      </c>
      <c r="DK57">
        <f>Übersicht!F$5</f>
        <v>0</v>
      </c>
      <c r="DL57">
        <f>Übersicht!BQ67</f>
        <v>0</v>
      </c>
    </row>
    <row r="58" spans="1:116" x14ac:dyDescent="0.25">
      <c r="A58" s="53" t="str">
        <f>Übersicht!$B$5</f>
        <v>---bitte auswählen---</v>
      </c>
      <c r="B58" s="53">
        <f>Übersicht!C68</f>
        <v>59</v>
      </c>
      <c r="C58" s="53" t="str">
        <f>Übersicht!D68</f>
        <v>Inventur der Vorratsverwaltung</v>
      </c>
      <c r="D58" s="53" t="str">
        <f>'B) Berichte'!F2247</f>
        <v>Zeit in h eingeben</v>
      </c>
      <c r="E58" s="53" t="str">
        <f>'B) Berichte'!F2248</f>
        <v>Zeit in h eingeben</v>
      </c>
      <c r="F58" s="53" t="str">
        <f>'B) Berichte'!F2249</f>
        <v>Zeit in h eingeben</v>
      </c>
      <c r="G58" s="53" t="str">
        <f>'B) Berichte'!F2250</f>
        <v>Zeit in h eingeben</v>
      </c>
      <c r="H58" s="53" t="str">
        <f>'B) Berichte'!F2251</f>
        <v>Zeit in h eingeben</v>
      </c>
      <c r="I58" s="53" t="str">
        <f>'B) Berichte'!F2252</f>
        <v>Zeit in h eingeben</v>
      </c>
      <c r="J58" s="53" t="str">
        <f>'B) Berichte'!F2253</f>
        <v>Zeit in h eingeben</v>
      </c>
      <c r="K58" s="53" t="str">
        <f>'B) Berichte'!F2254</f>
        <v>Zeit in h eingeben</v>
      </c>
      <c r="L58" s="53" t="str">
        <f>'B) Berichte'!F2255</f>
        <v>Zeit in h eingeben</v>
      </c>
      <c r="M58" s="53" t="str">
        <f>'B) Berichte'!F2256</f>
        <v>Zeit in h eingeben</v>
      </c>
      <c r="N58" s="53" t="str">
        <f>'B) Berichte'!F2259</f>
        <v>Anzahl eingeben</v>
      </c>
      <c r="O58" s="53" t="str">
        <f>'B) Berichte'!F2260</f>
        <v>Anzahl eingeben</v>
      </c>
      <c r="P58" s="52">
        <f>'B) Berichte'!E2261</f>
        <v>0</v>
      </c>
      <c r="Q58" s="53" t="str">
        <f>'B) Berichte'!F2264</f>
        <v>---bitte auswählen---</v>
      </c>
      <c r="R58" s="53" t="str">
        <f>'B) Berichte'!F2265</f>
        <v>---bitte auswählen---</v>
      </c>
      <c r="S58" t="str">
        <f>'B) Berichte'!F2266</f>
        <v>---bitte auswählen---</v>
      </c>
      <c r="T58" s="52">
        <f>'B) Berichte'!E2267</f>
        <v>0</v>
      </c>
      <c r="U58" t="str">
        <f>'B) Berichte'!D2271</f>
        <v xml:space="preserve">
</v>
      </c>
      <c r="V58" t="str">
        <f>'B) Berichte'!D2272</f>
        <v xml:space="preserve">
</v>
      </c>
      <c r="W58">
        <f>'B) Berichte'!D2273</f>
        <v>0</v>
      </c>
      <c r="X58">
        <f>'B) Berichte'!D2274</f>
        <v>0</v>
      </c>
      <c r="Y58">
        <f>'B) Berichte'!D2275</f>
        <v>0</v>
      </c>
      <c r="Z58">
        <f>'B) Berichte'!D2276</f>
        <v>0</v>
      </c>
      <c r="AA58">
        <f>'B) Berichte'!D2277</f>
        <v>0</v>
      </c>
      <c r="AB58">
        <f>'B) Berichte'!D2278</f>
        <v>0</v>
      </c>
      <c r="AC58">
        <f>'B) Berichte'!D2279</f>
        <v>0</v>
      </c>
      <c r="AD58">
        <f>'B) Berichte'!D2280</f>
        <v>0</v>
      </c>
      <c r="AE58" s="52" t="str">
        <f>'B) Berichte'!E2271</f>
        <v>Vorschlag 1</v>
      </c>
      <c r="AF58" s="52" t="str">
        <f>'B) Berichte'!E2272</f>
        <v>weitere Vorschäge</v>
      </c>
      <c r="AG58" s="52">
        <f>'B) Berichte'!E2273</f>
        <v>0</v>
      </c>
      <c r="AH58" s="52">
        <f>'B) Berichte'!E2274</f>
        <v>0</v>
      </c>
      <c r="AI58" s="52">
        <f>'B) Berichte'!E2275</f>
        <v>0</v>
      </c>
      <c r="AJ58" s="52">
        <f>'B) Berichte'!E2276</f>
        <v>0</v>
      </c>
      <c r="AK58" s="52">
        <f>'B) Berichte'!E2277</f>
        <v>0</v>
      </c>
      <c r="AL58" s="52">
        <f>'B) Berichte'!E2278</f>
        <v>0</v>
      </c>
      <c r="AM58" s="52">
        <f>'B) Berichte'!E2279</f>
        <v>0</v>
      </c>
      <c r="AN58" s="52">
        <f>'B) Berichte'!E2280</f>
        <v>0</v>
      </c>
      <c r="AO58" t="str">
        <f>'B) Berichte'!F2271</f>
        <v>---bitte auswählen---</v>
      </c>
      <c r="AP58">
        <f>'B) Berichte'!F2272</f>
        <v>0</v>
      </c>
      <c r="AQ58">
        <f>'B) Berichte'!F2273</f>
        <v>0</v>
      </c>
      <c r="AR58">
        <f>'B) Berichte'!F2274</f>
        <v>0</v>
      </c>
      <c r="AS58">
        <f>'B) Berichte'!F2275</f>
        <v>0</v>
      </c>
      <c r="AT58">
        <f>'B) Berichte'!F2276</f>
        <v>0</v>
      </c>
      <c r="AU58">
        <f>'B) Berichte'!F2277</f>
        <v>0</v>
      </c>
      <c r="AV58">
        <f>'B) Berichte'!F2278</f>
        <v>0</v>
      </c>
      <c r="AW58">
        <f>'B) Berichte'!F2279</f>
        <v>0</v>
      </c>
      <c r="AX58">
        <f>'B) Berichte'!F2280</f>
        <v>0</v>
      </c>
      <c r="AY58" t="str">
        <f>Übersicht!E68</f>
        <v>31.12.</v>
      </c>
      <c r="AZ58">
        <f>Übersicht!F68</f>
        <v>1</v>
      </c>
      <c r="BA58" t="str">
        <f>Übersicht!G68</f>
        <v xml:space="preserve">§ 24, 39/4, 50 Bundesvermögensverwaltungsverordnung </v>
      </c>
      <c r="BB58" t="str">
        <f>Übersicht!H68</f>
        <v>HHFSt</v>
      </c>
      <c r="BC58">
        <f>Übersicht!I68</f>
        <v>0</v>
      </c>
      <c r="BD58">
        <f>Übersicht!J68</f>
        <v>0</v>
      </c>
      <c r="BE58" t="str">
        <f>Übersicht!K68</f>
        <v>HHFSt</v>
      </c>
      <c r="BF58" t="str">
        <f>Übersicht!L68</f>
        <v>2. Etappe</v>
      </c>
      <c r="BG58">
        <f>Übersicht!M68</f>
        <v>0</v>
      </c>
      <c r="BH58">
        <f>Übersicht!N68</f>
        <v>0</v>
      </c>
      <c r="BI58">
        <f>Übersicht!O68</f>
        <v>0</v>
      </c>
      <c r="BJ58">
        <f>Übersicht!P68</f>
        <v>0</v>
      </c>
      <c r="BK58">
        <f>Übersicht!Q68</f>
        <v>0</v>
      </c>
      <c r="BL58">
        <f>Übersicht!R68</f>
        <v>0</v>
      </c>
      <c r="BM58">
        <f>Übersicht!S68</f>
        <v>0</v>
      </c>
      <c r="BN58">
        <f>Übersicht!T68</f>
        <v>0</v>
      </c>
      <c r="BO58">
        <f>Übersicht!U68</f>
        <v>0</v>
      </c>
      <c r="BP58">
        <f>Übersicht!V68</f>
        <v>0</v>
      </c>
      <c r="BQ58">
        <f>Übersicht!W68</f>
        <v>0</v>
      </c>
      <c r="BR58">
        <f>Übersicht!X68</f>
        <v>0</v>
      </c>
      <c r="BS58" t="str">
        <f>Übersicht!Y68</f>
        <v>Recherche und inhaltliche Analyse von Informationen und Daten</v>
      </c>
      <c r="BT58" t="str">
        <f>Übersicht!Z68</f>
        <v>Analyse- und Rechercheaufwand</v>
      </c>
      <c r="BU58" t="str">
        <f>Übersicht!AA68</f>
        <v>nicht anzeigen</v>
      </c>
      <c r="BV58" t="str">
        <f>Übersicht!AB68</f>
        <v>Verfassen des Berichts; Ausfüllen und Eingabe der Daten in technische Systeme (ohne Analyse)</v>
      </c>
      <c r="BW58" t="str">
        <f>Übersicht!AC68</f>
        <v>Bürokratieaufwand</v>
      </c>
      <c r="BX58" t="str">
        <f>Übersicht!AD68</f>
        <v>nicht anzeigen</v>
      </c>
      <c r="BY58" t="str">
        <f>Übersicht!AE68</f>
        <v>Abstimmung und/oder Qualitätssicherung intern</v>
      </c>
      <c r="BZ58" t="str">
        <f>Übersicht!AF68</f>
        <v>Bürokratieaufwand</v>
      </c>
      <c r="CA58" t="str">
        <f>Übersicht!AG68</f>
        <v>nicht anzeigen</v>
      </c>
      <c r="CB58" t="str">
        <f>Übersicht!AH68</f>
        <v>Abstimmung und/oder Qualitätssicherung mit externer Stelle (zB BMF/BKA); Übermittlung</v>
      </c>
      <c r="CC58" t="str">
        <f>Übersicht!AI68</f>
        <v>Bürokratieaufwand</v>
      </c>
      <c r="CD58" t="str">
        <f>Übersicht!AJ68</f>
        <v>nicht anzeigen</v>
      </c>
      <c r="CE58">
        <f>Übersicht!AK68</f>
        <v>0</v>
      </c>
      <c r="CF58">
        <f>Übersicht!AL68</f>
        <v>0</v>
      </c>
      <c r="CG58">
        <f>Übersicht!AM68</f>
        <v>0</v>
      </c>
      <c r="CH58">
        <f>Übersicht!AN68</f>
        <v>0</v>
      </c>
      <c r="CI58">
        <f>Übersicht!AO68</f>
        <v>0</v>
      </c>
      <c r="CJ58">
        <f>Übersicht!AP68</f>
        <v>0</v>
      </c>
      <c r="CK58">
        <f>Übersicht!AQ68</f>
        <v>0</v>
      </c>
      <c r="CL58">
        <f>Übersicht!AR68</f>
        <v>0</v>
      </c>
      <c r="CM58">
        <f>Übersicht!AS68</f>
        <v>0</v>
      </c>
      <c r="CN58">
        <f>Übersicht!AT68</f>
        <v>0</v>
      </c>
      <c r="CO58">
        <f>Übersicht!AU68</f>
        <v>0</v>
      </c>
      <c r="CP58">
        <f>Übersicht!AV68</f>
        <v>0</v>
      </c>
      <c r="CQ58">
        <f>Übersicht!AW68</f>
        <v>0</v>
      </c>
      <c r="CR58">
        <f>Übersicht!AX68</f>
        <v>0</v>
      </c>
      <c r="CS58">
        <f>Übersicht!AY68</f>
        <v>0</v>
      </c>
      <c r="CT58">
        <f>Übersicht!AZ68</f>
        <v>0</v>
      </c>
      <c r="CU58">
        <f>Übersicht!BA68</f>
        <v>0</v>
      </c>
      <c r="CV58">
        <f>Übersicht!BB68</f>
        <v>0</v>
      </c>
      <c r="CW58">
        <f>Übersicht!BC68</f>
        <v>0</v>
      </c>
      <c r="CX58">
        <f>Übersicht!BD68</f>
        <v>0</v>
      </c>
      <c r="CY58">
        <f>Übersicht!BE68</f>
        <v>0</v>
      </c>
      <c r="CZ58">
        <f>Übersicht!BF68</f>
        <v>0</v>
      </c>
      <c r="DA58">
        <f>Übersicht!BG68</f>
        <v>0</v>
      </c>
      <c r="DB58" t="str">
        <f>Übersicht!BH68</f>
        <v>nicht anzeigen</v>
      </c>
      <c r="DC58" t="str">
        <f>Übersicht!BI68</f>
        <v>nicht anzeigen</v>
      </c>
      <c r="DD58" t="str">
        <f>Übersicht!BJ68</f>
        <v>nicht anzeigen</v>
      </c>
      <c r="DE58" t="str">
        <f>Übersicht!BK68</f>
        <v>nicht anzeigen</v>
      </c>
      <c r="DF58" t="str">
        <f>Übersicht!BL68</f>
        <v>nicht anzeigen</v>
      </c>
      <c r="DG58">
        <f>Übersicht!BM68</f>
        <v>0</v>
      </c>
      <c r="DH58" t="str">
        <f>Übersicht!BN68</f>
        <v>nicht anzeigen</v>
      </c>
      <c r="DI58">
        <f>Übersicht!$D$5</f>
        <v>0</v>
      </c>
      <c r="DJ58">
        <f>Übersicht!E$5</f>
        <v>0</v>
      </c>
      <c r="DK58">
        <f>Übersicht!F$5</f>
        <v>0</v>
      </c>
      <c r="DL58">
        <f>Übersicht!BQ68</f>
        <v>0</v>
      </c>
    </row>
    <row r="59" spans="1:116" x14ac:dyDescent="0.25">
      <c r="A59" s="53" t="str">
        <f>Übersicht!$B$5</f>
        <v>---bitte auswählen---</v>
      </c>
      <c r="B59" s="53">
        <f>Übersicht!C69</f>
        <v>62</v>
      </c>
      <c r="C59" s="53" t="str">
        <f>Übersicht!D69</f>
        <v>Bericht der Ausgegliederten über eigenen Unternehmens- und Finanzbericht</v>
      </c>
      <c r="D59" s="53" t="str">
        <f>'B) Berichte'!F2287</f>
        <v>Zeit in h eingeben</v>
      </c>
      <c r="E59" s="53" t="str">
        <f>'B) Berichte'!F2288</f>
        <v>Zeit in h eingeben</v>
      </c>
      <c r="F59" s="53" t="str">
        <f>'B) Berichte'!F2289</f>
        <v>Zeit in h eingeben</v>
      </c>
      <c r="G59" s="53" t="str">
        <f>'B) Berichte'!F2290</f>
        <v>Zeit in h eingeben</v>
      </c>
      <c r="H59" s="53" t="str">
        <f>'B) Berichte'!F2291</f>
        <v>Zeit in h eingeben</v>
      </c>
      <c r="I59" s="53" t="str">
        <f>'B) Berichte'!F2292</f>
        <v>Zeit in h eingeben</v>
      </c>
      <c r="J59" s="53" t="str">
        <f>'B) Berichte'!F2293</f>
        <v>Zeit in h eingeben</v>
      </c>
      <c r="K59" s="53" t="str">
        <f>'B) Berichte'!F2294</f>
        <v>Zeit in h eingeben</v>
      </c>
      <c r="L59" s="53" t="str">
        <f>'B) Berichte'!F2295</f>
        <v>Zeit in h eingeben</v>
      </c>
      <c r="M59" s="53" t="str">
        <f>'B) Berichte'!F2296</f>
        <v>Zeit in h eingeben</v>
      </c>
      <c r="N59" s="53" t="str">
        <f>'B) Berichte'!F2299</f>
        <v>Anzahl eingeben</v>
      </c>
      <c r="O59" s="53" t="str">
        <f>'B) Berichte'!F2300</f>
        <v>Anzahl eingeben</v>
      </c>
      <c r="P59" s="52">
        <f>'B) Berichte'!E2301</f>
        <v>0</v>
      </c>
      <c r="Q59" s="53" t="str">
        <f>'B) Berichte'!F2304</f>
        <v>---bitte auswählen---</v>
      </c>
      <c r="R59" s="53" t="str">
        <f>'B) Berichte'!F2305</f>
        <v>---bitte auswählen---</v>
      </c>
      <c r="S59" t="str">
        <f>'B) Berichte'!F2306</f>
        <v>---bitte auswählen---</v>
      </c>
      <c r="T59" s="52">
        <f>'B) Berichte'!E2307</f>
        <v>0</v>
      </c>
      <c r="U59" t="str">
        <f>'B) Berichte'!D2311</f>
        <v xml:space="preserve">
</v>
      </c>
      <c r="V59" t="str">
        <f>'B) Berichte'!D2312</f>
        <v xml:space="preserve">
</v>
      </c>
      <c r="W59">
        <f>'B) Berichte'!D2313</f>
        <v>0</v>
      </c>
      <c r="X59">
        <f>'B) Berichte'!D2314</f>
        <v>0</v>
      </c>
      <c r="Y59">
        <f>'B) Berichte'!D2315</f>
        <v>0</v>
      </c>
      <c r="Z59">
        <f>'B) Berichte'!D2316</f>
        <v>0</v>
      </c>
      <c r="AA59">
        <f>'B) Berichte'!D2317</f>
        <v>0</v>
      </c>
      <c r="AB59">
        <f>'B) Berichte'!D2318</f>
        <v>0</v>
      </c>
      <c r="AC59">
        <f>'B) Berichte'!D2319</f>
        <v>0</v>
      </c>
      <c r="AD59">
        <f>'B) Berichte'!D2320</f>
        <v>0</v>
      </c>
      <c r="AE59" s="52" t="str">
        <f>'B) Berichte'!E2311</f>
        <v>Vorschlag 1</v>
      </c>
      <c r="AF59" s="52" t="str">
        <f>'B) Berichte'!E2312</f>
        <v>weitere Vorschäge</v>
      </c>
      <c r="AG59" s="52">
        <f>'B) Berichte'!E2313</f>
        <v>0</v>
      </c>
      <c r="AH59" s="52">
        <f>'B) Berichte'!E2314</f>
        <v>0</v>
      </c>
      <c r="AI59" s="52">
        <f>'B) Berichte'!E2315</f>
        <v>0</v>
      </c>
      <c r="AJ59" s="52">
        <f>'B) Berichte'!E2316</f>
        <v>0</v>
      </c>
      <c r="AK59" s="52">
        <f>'B) Berichte'!E2317</f>
        <v>0</v>
      </c>
      <c r="AL59" s="52">
        <f>'B) Berichte'!E2318</f>
        <v>0</v>
      </c>
      <c r="AM59" s="52">
        <f>'B) Berichte'!E2319</f>
        <v>0</v>
      </c>
      <c r="AN59" s="52">
        <f>'B) Berichte'!E2320</f>
        <v>0</v>
      </c>
      <c r="AO59" t="str">
        <f>'B) Berichte'!F2311</f>
        <v>---bitte auswählen---</v>
      </c>
      <c r="AP59">
        <f>'B) Berichte'!F2312</f>
        <v>0</v>
      </c>
      <c r="AQ59">
        <f>'B) Berichte'!F2313</f>
        <v>0</v>
      </c>
      <c r="AR59">
        <f>'B) Berichte'!F2314</f>
        <v>0</v>
      </c>
      <c r="AS59">
        <f>'B) Berichte'!F2315</f>
        <v>0</v>
      </c>
      <c r="AT59">
        <f>'B) Berichte'!F2316</f>
        <v>0</v>
      </c>
      <c r="AU59">
        <f>'B) Berichte'!F2317</f>
        <v>0</v>
      </c>
      <c r="AV59">
        <f>'B) Berichte'!F2318</f>
        <v>0</v>
      </c>
      <c r="AW59">
        <f>'B) Berichte'!F2319</f>
        <v>0</v>
      </c>
      <c r="AX59">
        <f>'B) Berichte'!F2320</f>
        <v>0</v>
      </c>
      <c r="AY59" t="str">
        <f>Übersicht!E69</f>
        <v>Quartalsende</v>
      </c>
      <c r="AZ59">
        <f>Übersicht!F69</f>
        <v>4</v>
      </c>
      <c r="BA59" t="str">
        <f>Übersicht!G69</f>
        <v>§ 4 (7) Beteiligungs- und Finanzcontrolling-Verordnung</v>
      </c>
      <c r="BB59" t="str">
        <f>Übersicht!H69</f>
        <v>Gesellschaften</v>
      </c>
      <c r="BC59">
        <f>Übersicht!I69</f>
        <v>0</v>
      </c>
      <c r="BD59">
        <f>Übersicht!J69</f>
        <v>0</v>
      </c>
      <c r="BE59" t="str">
        <f>Übersicht!K69</f>
        <v>sachlich zuständiges BM und BMF</v>
      </c>
      <c r="BF59">
        <f>Übersicht!L69</f>
        <v>0</v>
      </c>
      <c r="BG59">
        <f>Übersicht!M69</f>
        <v>0</v>
      </c>
      <c r="BH59">
        <f>Übersicht!N69</f>
        <v>0</v>
      </c>
      <c r="BI59">
        <f>Übersicht!O69</f>
        <v>0</v>
      </c>
      <c r="BJ59">
        <f>Übersicht!P69</f>
        <v>0</v>
      </c>
      <c r="BK59">
        <f>Übersicht!Q69</f>
        <v>0</v>
      </c>
      <c r="BL59">
        <f>Übersicht!R69</f>
        <v>0</v>
      </c>
      <c r="BM59">
        <f>Übersicht!S69</f>
        <v>0</v>
      </c>
      <c r="BN59">
        <f>Übersicht!T69</f>
        <v>0</v>
      </c>
      <c r="BO59">
        <f>Übersicht!U69</f>
        <v>0</v>
      </c>
      <c r="BP59">
        <f>Übersicht!V69</f>
        <v>0</v>
      </c>
      <c r="BQ59">
        <f>Übersicht!W69</f>
        <v>0</v>
      </c>
      <c r="BR59">
        <f>Übersicht!X69</f>
        <v>0</v>
      </c>
      <c r="BS59" t="str">
        <f>Übersicht!Y69</f>
        <v>Recherche und inhaltliche Analyse von Informationen und Daten</v>
      </c>
      <c r="BT59" t="str">
        <f>Übersicht!Z69</f>
        <v>Analyse- und Rechercheaufwand</v>
      </c>
      <c r="BU59" t="str">
        <f>Übersicht!AA69</f>
        <v>nicht anzeigen</v>
      </c>
      <c r="BV59" t="str">
        <f>Übersicht!AB69</f>
        <v>Verfassen des Berichts; Ausfüllen und Eingabe der Daten in technische Systeme (ohne Analyse)</v>
      </c>
      <c r="BW59" t="str">
        <f>Übersicht!AC69</f>
        <v>Bürokratieaufwand</v>
      </c>
      <c r="BX59" t="str">
        <f>Übersicht!AD69</f>
        <v>nicht anzeigen</v>
      </c>
      <c r="BY59" t="str">
        <f>Übersicht!AE69</f>
        <v>Abstimmung und/oder Qualitätssicherung intern</v>
      </c>
      <c r="BZ59" t="str">
        <f>Übersicht!AF69</f>
        <v>Bürokratieaufwand</v>
      </c>
      <c r="CA59" t="str">
        <f>Übersicht!AG69</f>
        <v>nicht anzeigen</v>
      </c>
      <c r="CB59" t="str">
        <f>Übersicht!AH69</f>
        <v>Abstimmung und/oder Qualitätssicherung mit externer Stelle (zB BMF/BKA); Übermittlung</v>
      </c>
      <c r="CC59" t="str">
        <f>Übersicht!AI69</f>
        <v>Bürokratieaufwand</v>
      </c>
      <c r="CD59" t="str">
        <f>Übersicht!AJ69</f>
        <v>nicht anzeigen</v>
      </c>
      <c r="CE59">
        <f>Übersicht!AK69</f>
        <v>0</v>
      </c>
      <c r="CF59">
        <f>Übersicht!AL69</f>
        <v>0</v>
      </c>
      <c r="CG59">
        <f>Übersicht!AM69</f>
        <v>0</v>
      </c>
      <c r="CH59">
        <f>Übersicht!AN69</f>
        <v>0</v>
      </c>
      <c r="CI59">
        <f>Übersicht!AO69</f>
        <v>0</v>
      </c>
      <c r="CJ59">
        <f>Übersicht!AP69</f>
        <v>0</v>
      </c>
      <c r="CK59">
        <f>Übersicht!AQ69</f>
        <v>0</v>
      </c>
      <c r="CL59">
        <f>Übersicht!AR69</f>
        <v>0</v>
      </c>
      <c r="CM59">
        <f>Übersicht!AS69</f>
        <v>0</v>
      </c>
      <c r="CN59">
        <f>Übersicht!AT69</f>
        <v>0</v>
      </c>
      <c r="CO59">
        <f>Übersicht!AU69</f>
        <v>0</v>
      </c>
      <c r="CP59">
        <f>Übersicht!AV69</f>
        <v>0</v>
      </c>
      <c r="CQ59">
        <f>Übersicht!AW69</f>
        <v>0</v>
      </c>
      <c r="CR59">
        <f>Übersicht!AX69</f>
        <v>0</v>
      </c>
      <c r="CS59">
        <f>Übersicht!AY69</f>
        <v>0</v>
      </c>
      <c r="CT59">
        <f>Übersicht!AZ69</f>
        <v>0</v>
      </c>
      <c r="CU59">
        <f>Übersicht!BA69</f>
        <v>0</v>
      </c>
      <c r="CV59">
        <f>Übersicht!BB69</f>
        <v>0</v>
      </c>
      <c r="CW59">
        <f>Übersicht!BC69</f>
        <v>0</v>
      </c>
      <c r="CX59">
        <f>Übersicht!BD69</f>
        <v>0</v>
      </c>
      <c r="CY59">
        <f>Übersicht!BE69</f>
        <v>0</v>
      </c>
      <c r="CZ59">
        <f>Übersicht!BF69</f>
        <v>0</v>
      </c>
      <c r="DA59">
        <f>Übersicht!BG69</f>
        <v>0</v>
      </c>
      <c r="DB59" t="str">
        <f>Übersicht!BH69</f>
        <v>nicht anzeigen</v>
      </c>
      <c r="DC59" t="str">
        <f>Übersicht!BI69</f>
        <v>nicht anzeigen</v>
      </c>
      <c r="DD59" t="str">
        <f>Übersicht!BJ69</f>
        <v>nicht anzeigen</v>
      </c>
      <c r="DE59" t="str">
        <f>Übersicht!BK69</f>
        <v>nicht anzeigen</v>
      </c>
      <c r="DF59" t="str">
        <f>Übersicht!BL69</f>
        <v>nicht anzeigen</v>
      </c>
      <c r="DG59">
        <f>Übersicht!BM69</f>
        <v>0</v>
      </c>
      <c r="DH59" t="str">
        <f>Übersicht!BN69</f>
        <v>nicht anzeigen</v>
      </c>
      <c r="DI59">
        <f>Übersicht!$D$5</f>
        <v>0</v>
      </c>
      <c r="DJ59">
        <f>Übersicht!E$5</f>
        <v>0</v>
      </c>
      <c r="DK59">
        <f>Übersicht!F$5</f>
        <v>0</v>
      </c>
      <c r="DL59">
        <f>Übersicht!BQ69</f>
        <v>0</v>
      </c>
    </row>
    <row r="60" spans="1:116" x14ac:dyDescent="0.25">
      <c r="A60" s="53" t="str">
        <f>Übersicht!$B$5</f>
        <v>---bitte auswählen---</v>
      </c>
      <c r="B60" s="53">
        <f>Übersicht!C70</f>
        <v>63</v>
      </c>
      <c r="C60" s="53" t="str">
        <f>Übersicht!D70</f>
        <v>Ermittlung des tatsächlichen strukturellen Haushaltssaldos einschließlich Sozialversicherung</v>
      </c>
      <c r="D60" s="53" t="str">
        <f>'B) Berichte'!F2327</f>
        <v>Zeit in h eingeben</v>
      </c>
      <c r="E60" s="53" t="str">
        <f>'B) Berichte'!F2328</f>
        <v>Zeit in h eingeben</v>
      </c>
      <c r="F60" s="53" t="str">
        <f>'B) Berichte'!F2329</f>
        <v>Zeit in h eingeben</v>
      </c>
      <c r="G60" s="53" t="str">
        <f>'B) Berichte'!F2330</f>
        <v>Zeit in h eingeben</v>
      </c>
      <c r="H60" s="53" t="str">
        <f>'B) Berichte'!F2331</f>
        <v>Zeit in h eingeben</v>
      </c>
      <c r="I60" s="53" t="str">
        <f>'B) Berichte'!F2332</f>
        <v>Zeit in h eingeben</v>
      </c>
      <c r="J60" s="53" t="str">
        <f>'B) Berichte'!F2333</f>
        <v>Zeit in h eingeben</v>
      </c>
      <c r="K60" s="53" t="str">
        <f>'B) Berichte'!F2334</f>
        <v>Zeit in h eingeben</v>
      </c>
      <c r="L60" s="53" t="str">
        <f>'B) Berichte'!F2335</f>
        <v>Zeit in h eingeben</v>
      </c>
      <c r="M60" s="53" t="str">
        <f>'B) Berichte'!F2336</f>
        <v>Zeit in h eingeben</v>
      </c>
      <c r="N60" s="53" t="str">
        <f>'B) Berichte'!F2339</f>
        <v>Anzahl eingeben</v>
      </c>
      <c r="O60" s="53" t="str">
        <f>'B) Berichte'!F2340</f>
        <v>Anzahl eingeben</v>
      </c>
      <c r="P60" s="52">
        <f>'B) Berichte'!E2341</f>
        <v>0</v>
      </c>
      <c r="Q60" s="53" t="str">
        <f>'B) Berichte'!F2344</f>
        <v>---bitte auswählen---</v>
      </c>
      <c r="R60" s="53" t="str">
        <f>'B) Berichte'!F2345</f>
        <v>---bitte auswählen---</v>
      </c>
      <c r="S60" t="str">
        <f>'B) Berichte'!F2346</f>
        <v>---bitte auswählen---</v>
      </c>
      <c r="T60" s="52">
        <f>'B) Berichte'!E2347</f>
        <v>0</v>
      </c>
      <c r="U60" t="str">
        <f>'B) Berichte'!D2351</f>
        <v xml:space="preserve">
</v>
      </c>
      <c r="V60" t="str">
        <f>'B) Berichte'!D2352</f>
        <v xml:space="preserve">
</v>
      </c>
      <c r="W60">
        <f>'B) Berichte'!D2353</f>
        <v>0</v>
      </c>
      <c r="X60">
        <f>'B) Berichte'!D2354</f>
        <v>0</v>
      </c>
      <c r="Y60">
        <f>'B) Berichte'!D2355</f>
        <v>0</v>
      </c>
      <c r="Z60">
        <f>'B) Berichte'!D2356</f>
        <v>0</v>
      </c>
      <c r="AA60">
        <f>'B) Berichte'!D2357</f>
        <v>0</v>
      </c>
      <c r="AB60">
        <f>'B) Berichte'!D2358</f>
        <v>0</v>
      </c>
      <c r="AC60">
        <f>'B) Berichte'!D2359</f>
        <v>0</v>
      </c>
      <c r="AD60">
        <f>'B) Berichte'!D2360</f>
        <v>0</v>
      </c>
      <c r="AE60" s="52" t="str">
        <f>'B) Berichte'!E2351</f>
        <v>Vorschlag 1</v>
      </c>
      <c r="AF60" s="52" t="str">
        <f>'B) Berichte'!E2352</f>
        <v>weitere Vorschäge</v>
      </c>
      <c r="AG60" s="52">
        <f>'B) Berichte'!E2353</f>
        <v>0</v>
      </c>
      <c r="AH60" s="52">
        <f>'B) Berichte'!E2354</f>
        <v>0</v>
      </c>
      <c r="AI60" s="52">
        <f>'B) Berichte'!E2355</f>
        <v>0</v>
      </c>
      <c r="AJ60" s="52">
        <f>'B) Berichte'!E2356</f>
        <v>0</v>
      </c>
      <c r="AK60" s="52">
        <f>'B) Berichte'!E2357</f>
        <v>0</v>
      </c>
      <c r="AL60" s="52">
        <f>'B) Berichte'!E2358</f>
        <v>0</v>
      </c>
      <c r="AM60" s="52">
        <f>'B) Berichte'!E2359</f>
        <v>0</v>
      </c>
      <c r="AN60" s="52">
        <f>'B) Berichte'!E2360</f>
        <v>0</v>
      </c>
      <c r="AO60" t="str">
        <f>'B) Berichte'!F2351</f>
        <v>---bitte auswählen---</v>
      </c>
      <c r="AP60">
        <f>'B) Berichte'!F2352</f>
        <v>0</v>
      </c>
      <c r="AQ60">
        <f>'B) Berichte'!F2353</f>
        <v>0</v>
      </c>
      <c r="AR60">
        <f>'B) Berichte'!F2354</f>
        <v>0</v>
      </c>
      <c r="AS60">
        <f>'B) Berichte'!F2355</f>
        <v>0</v>
      </c>
      <c r="AT60">
        <f>'B) Berichte'!F2356</f>
        <v>0</v>
      </c>
      <c r="AU60">
        <f>'B) Berichte'!F2357</f>
        <v>0</v>
      </c>
      <c r="AV60">
        <f>'B) Berichte'!F2358</f>
        <v>0</v>
      </c>
      <c r="AW60">
        <f>'B) Berichte'!F2359</f>
        <v>0</v>
      </c>
      <c r="AX60">
        <f>'B) Berichte'!F2360</f>
        <v>0</v>
      </c>
      <c r="AY60" t="str">
        <f>Übersicht!E70</f>
        <v>30.9.</v>
      </c>
      <c r="AZ60">
        <f>Übersicht!F70</f>
        <v>1</v>
      </c>
      <c r="BA60" t="str">
        <f>Übersicht!G70</f>
        <v>§ 8 (2) SchuldenbremsenVO iVM § 18 Ö. Stabilitätspakt 2012</v>
      </c>
      <c r="BB60" t="str">
        <f>Übersicht!H70</f>
        <v>Statistik Austria</v>
      </c>
      <c r="BC60">
        <f>Übersicht!I70</f>
        <v>0</v>
      </c>
      <c r="BD60">
        <f>Übersicht!J70</f>
        <v>0</v>
      </c>
      <c r="BE60" t="str">
        <f>Übersicht!K70</f>
        <v>Österreichisches Koordinationskomitee und RH</v>
      </c>
      <c r="BF60" t="str">
        <f>Übersicht!L70</f>
        <v>2. Etappe</v>
      </c>
      <c r="BG60">
        <f>Übersicht!M70</f>
        <v>0</v>
      </c>
      <c r="BH60">
        <f>Übersicht!N70</f>
        <v>0</v>
      </c>
      <c r="BI60">
        <f>Übersicht!O70</f>
        <v>0</v>
      </c>
      <c r="BJ60">
        <f>Übersicht!P70</f>
        <v>0</v>
      </c>
      <c r="BK60">
        <f>Übersicht!Q70</f>
        <v>0</v>
      </c>
      <c r="BL60">
        <f>Übersicht!R70</f>
        <v>0</v>
      </c>
      <c r="BM60">
        <f>Übersicht!S70</f>
        <v>0</v>
      </c>
      <c r="BN60">
        <f>Übersicht!T70</f>
        <v>0</v>
      </c>
      <c r="BO60">
        <f>Übersicht!U70</f>
        <v>0</v>
      </c>
      <c r="BP60">
        <f>Übersicht!V70</f>
        <v>0</v>
      </c>
      <c r="BQ60">
        <f>Übersicht!W70</f>
        <v>0</v>
      </c>
      <c r="BR60">
        <f>Übersicht!X70</f>
        <v>0</v>
      </c>
      <c r="BS60" t="str">
        <f>Übersicht!Y70</f>
        <v>Recherche und inhaltliche Analyse von Informationen und Daten</v>
      </c>
      <c r="BT60" t="str">
        <f>Übersicht!Z70</f>
        <v>Analyse- und Rechercheaufwand</v>
      </c>
      <c r="BU60" t="str">
        <f>Übersicht!AA70</f>
        <v>nicht anzeigen</v>
      </c>
      <c r="BV60" t="str">
        <f>Übersicht!AB70</f>
        <v>Verfassen des Berichts; Ausfüllen und Eingabe der Daten in technische Systeme (ohne Analyse)</v>
      </c>
      <c r="BW60" t="str">
        <f>Übersicht!AC70</f>
        <v>Bürokratieaufwand</v>
      </c>
      <c r="BX60" t="str">
        <f>Übersicht!AD70</f>
        <v>nicht anzeigen</v>
      </c>
      <c r="BY60" t="str">
        <f>Übersicht!AE70</f>
        <v>Abstimmung und/oder Qualitätssicherung intern</v>
      </c>
      <c r="BZ60" t="str">
        <f>Übersicht!AF70</f>
        <v>Bürokratieaufwand</v>
      </c>
      <c r="CA60" t="str">
        <f>Übersicht!AG70</f>
        <v>nicht anzeigen</v>
      </c>
      <c r="CB60" t="str">
        <f>Übersicht!AH70</f>
        <v>Abstimmung und/oder Qualitätssicherung mit externer Stelle (zB BMF/BKA); Übermittlung</v>
      </c>
      <c r="CC60" t="str">
        <f>Übersicht!AI70</f>
        <v>Bürokratieaufwand</v>
      </c>
      <c r="CD60" t="str">
        <f>Übersicht!AJ70</f>
        <v>nicht anzeigen</v>
      </c>
      <c r="CE60">
        <f>Übersicht!AK70</f>
        <v>0</v>
      </c>
      <c r="CF60">
        <f>Übersicht!AL70</f>
        <v>0</v>
      </c>
      <c r="CG60">
        <f>Übersicht!AM70</f>
        <v>0</v>
      </c>
      <c r="CH60">
        <f>Übersicht!AN70</f>
        <v>0</v>
      </c>
      <c r="CI60">
        <f>Übersicht!AO70</f>
        <v>0</v>
      </c>
      <c r="CJ60">
        <f>Übersicht!AP70</f>
        <v>0</v>
      </c>
      <c r="CK60">
        <f>Übersicht!AQ70</f>
        <v>0</v>
      </c>
      <c r="CL60">
        <f>Übersicht!AR70</f>
        <v>0</v>
      </c>
      <c r="CM60">
        <f>Übersicht!AS70</f>
        <v>0</v>
      </c>
      <c r="CN60">
        <f>Übersicht!AT70</f>
        <v>0</v>
      </c>
      <c r="CO60">
        <f>Übersicht!AU70</f>
        <v>0</v>
      </c>
      <c r="CP60">
        <f>Übersicht!AV70</f>
        <v>0</v>
      </c>
      <c r="CQ60">
        <f>Übersicht!AW70</f>
        <v>0</v>
      </c>
      <c r="CR60">
        <f>Übersicht!AX70</f>
        <v>0</v>
      </c>
      <c r="CS60">
        <f>Übersicht!AY70</f>
        <v>0</v>
      </c>
      <c r="CT60">
        <f>Übersicht!AZ70</f>
        <v>0</v>
      </c>
      <c r="CU60">
        <f>Übersicht!BA70</f>
        <v>0</v>
      </c>
      <c r="CV60">
        <f>Übersicht!BB70</f>
        <v>0</v>
      </c>
      <c r="CW60">
        <f>Übersicht!BC70</f>
        <v>0</v>
      </c>
      <c r="CX60">
        <f>Übersicht!BD70</f>
        <v>0</v>
      </c>
      <c r="CY60">
        <f>Übersicht!BE70</f>
        <v>0</v>
      </c>
      <c r="CZ60">
        <f>Übersicht!BF70</f>
        <v>0</v>
      </c>
      <c r="DA60">
        <f>Übersicht!BG70</f>
        <v>0</v>
      </c>
      <c r="DB60" t="str">
        <f>Übersicht!BH70</f>
        <v>nicht anzeigen</v>
      </c>
      <c r="DC60" t="str">
        <f>Übersicht!BI70</f>
        <v>nicht anzeigen</v>
      </c>
      <c r="DD60" t="str">
        <f>Übersicht!BJ70</f>
        <v>nicht anzeigen</v>
      </c>
      <c r="DE60" t="str">
        <f>Übersicht!BK70</f>
        <v>nicht anzeigen</v>
      </c>
      <c r="DF60" t="str">
        <f>Übersicht!BL70</f>
        <v>nicht anzeigen</v>
      </c>
      <c r="DG60">
        <f>Übersicht!BM70</f>
        <v>0</v>
      </c>
      <c r="DH60" t="str">
        <f>Übersicht!BN70</f>
        <v>nicht anzeigen</v>
      </c>
      <c r="DI60">
        <f>Übersicht!$D$5</f>
        <v>0</v>
      </c>
      <c r="DJ60">
        <f>Übersicht!E$5</f>
        <v>0</v>
      </c>
      <c r="DK60">
        <f>Übersicht!F$5</f>
        <v>0</v>
      </c>
      <c r="DL60">
        <f>Übersicht!BQ70</f>
        <v>0</v>
      </c>
    </row>
    <row r="61" spans="1:116" x14ac:dyDescent="0.25">
      <c r="A61" s="53" t="str">
        <f>Übersicht!$B$5</f>
        <v>---bitte auswählen---</v>
      </c>
      <c r="B61" s="53">
        <f>Übersicht!C71</f>
        <v>64</v>
      </c>
      <c r="C61" s="53" t="str">
        <f>Übersicht!D71</f>
        <v>Ermittlung des Konjunktureffekts</v>
      </c>
      <c r="D61" s="53" t="str">
        <f>'B) Berichte'!F2367</f>
        <v>Zeit in h eingeben</v>
      </c>
      <c r="E61" s="53" t="str">
        <f>'B) Berichte'!F2368</f>
        <v>Zeit in h eingeben</v>
      </c>
      <c r="F61" s="53" t="str">
        <f>'B) Berichte'!F2369</f>
        <v>Zeit in h eingeben</v>
      </c>
      <c r="G61" s="53" t="str">
        <f>'B) Berichte'!F2370</f>
        <v>Zeit in h eingeben</v>
      </c>
      <c r="H61" s="53" t="str">
        <f>'B) Berichte'!F2371</f>
        <v>Zeit in h eingeben</v>
      </c>
      <c r="I61" s="53" t="str">
        <f>'B) Berichte'!F2372</f>
        <v>Zeit in h eingeben</v>
      </c>
      <c r="J61" s="53" t="str">
        <f>'B) Berichte'!F2373</f>
        <v>Zeit in h eingeben</v>
      </c>
      <c r="K61" s="53" t="str">
        <f>'B) Berichte'!F2374</f>
        <v>Zeit in h eingeben</v>
      </c>
      <c r="L61" s="53" t="str">
        <f>'B) Berichte'!F2375</f>
        <v>Zeit in h eingeben</v>
      </c>
      <c r="M61" s="53" t="str">
        <f>'B) Berichte'!F2376</f>
        <v>Zeit in h eingeben</v>
      </c>
      <c r="N61" s="53" t="str">
        <f>'B) Berichte'!F2379</f>
        <v>Anzahl eingeben</v>
      </c>
      <c r="O61" s="53" t="str">
        <f>'B) Berichte'!F2380</f>
        <v>Anzahl eingeben</v>
      </c>
      <c r="P61" s="52">
        <f>'B) Berichte'!E2381</f>
        <v>0</v>
      </c>
      <c r="Q61" s="53" t="str">
        <f>'B) Berichte'!F2384</f>
        <v>---bitte auswählen---</v>
      </c>
      <c r="R61" s="53" t="str">
        <f>'B) Berichte'!F2385</f>
        <v>---bitte auswählen---</v>
      </c>
      <c r="S61" t="str">
        <f>'B) Berichte'!F2386</f>
        <v>---bitte auswählen---</v>
      </c>
      <c r="T61" s="52">
        <f>'B) Berichte'!E2387</f>
        <v>0</v>
      </c>
      <c r="U61" t="str">
        <f>'B) Berichte'!D2391</f>
        <v xml:space="preserve">
</v>
      </c>
      <c r="V61" t="str">
        <f>'B) Berichte'!D2392</f>
        <v xml:space="preserve">
</v>
      </c>
      <c r="W61">
        <f>'B) Berichte'!D2393</f>
        <v>0</v>
      </c>
      <c r="X61">
        <f>'B) Berichte'!D2394</f>
        <v>0</v>
      </c>
      <c r="Y61">
        <f>'B) Berichte'!D2395</f>
        <v>0</v>
      </c>
      <c r="Z61">
        <f>'B) Berichte'!D2396</f>
        <v>0</v>
      </c>
      <c r="AA61">
        <f>'B) Berichte'!D2397</f>
        <v>0</v>
      </c>
      <c r="AB61">
        <f>'B) Berichte'!D2398</f>
        <v>0</v>
      </c>
      <c r="AC61">
        <f>'B) Berichte'!D2399</f>
        <v>0</v>
      </c>
      <c r="AD61">
        <f>'B) Berichte'!D2400</f>
        <v>0</v>
      </c>
      <c r="AE61" s="52" t="str">
        <f>'B) Berichte'!E2391</f>
        <v>Vorschlag 1</v>
      </c>
      <c r="AF61" s="52" t="str">
        <f>'B) Berichte'!E2392</f>
        <v>weitere Vorschäge</v>
      </c>
      <c r="AG61" s="52">
        <f>'B) Berichte'!E2393</f>
        <v>0</v>
      </c>
      <c r="AH61" s="52">
        <f>'B) Berichte'!E2394</f>
        <v>0</v>
      </c>
      <c r="AI61" s="52">
        <f>'B) Berichte'!E2395</f>
        <v>0</v>
      </c>
      <c r="AJ61" s="52">
        <f>'B) Berichte'!E2396</f>
        <v>0</v>
      </c>
      <c r="AK61" s="52">
        <f>'B) Berichte'!E2397</f>
        <v>0</v>
      </c>
      <c r="AL61" s="52">
        <f>'B) Berichte'!E2398</f>
        <v>0</v>
      </c>
      <c r="AM61" s="52">
        <f>'B) Berichte'!E2399</f>
        <v>0</v>
      </c>
      <c r="AN61" s="52">
        <f>'B) Berichte'!E2400</f>
        <v>0</v>
      </c>
      <c r="AO61" t="str">
        <f>'B) Berichte'!F2391</f>
        <v>---bitte auswählen---</v>
      </c>
      <c r="AP61">
        <f>'B) Berichte'!F2392</f>
        <v>0</v>
      </c>
      <c r="AQ61">
        <f>'B) Berichte'!F2393</f>
        <v>0</v>
      </c>
      <c r="AR61">
        <f>'B) Berichte'!F2394</f>
        <v>0</v>
      </c>
      <c r="AS61">
        <f>'B) Berichte'!F2395</f>
        <v>0</v>
      </c>
      <c r="AT61">
        <f>'B) Berichte'!F2396</f>
        <v>0</v>
      </c>
      <c r="AU61">
        <f>'B) Berichte'!F2397</f>
        <v>0</v>
      </c>
      <c r="AV61">
        <f>'B) Berichte'!F2398</f>
        <v>0</v>
      </c>
      <c r="AW61">
        <f>'B) Berichte'!F2399</f>
        <v>0</v>
      </c>
      <c r="AX61">
        <f>'B) Berichte'!F2400</f>
        <v>0</v>
      </c>
      <c r="AY61" t="str">
        <f>Übersicht!E71</f>
        <v>auch bis 30.9.?</v>
      </c>
      <c r="AZ61">
        <f>Übersicht!F71</f>
        <v>1</v>
      </c>
      <c r="BA61" t="str">
        <f>Übersicht!G71</f>
        <v>§ 5 (6) SchuldenbremsenVO</v>
      </c>
      <c r="BB61" t="str">
        <f>Übersicht!H71</f>
        <v>unabhängige wissenschaftliche Institution</v>
      </c>
      <c r="BC61">
        <f>Übersicht!I71</f>
        <v>0</v>
      </c>
      <c r="BD61">
        <f>Übersicht!J71</f>
        <v>0</v>
      </c>
      <c r="BE61" t="str">
        <f>Übersicht!K71</f>
        <v>Rechnungshof</v>
      </c>
      <c r="BF61" t="str">
        <f>Übersicht!L71</f>
        <v>2. Etappe</v>
      </c>
      <c r="BG61">
        <f>Übersicht!M71</f>
        <v>0</v>
      </c>
      <c r="BH61">
        <f>Übersicht!N71</f>
        <v>0</v>
      </c>
      <c r="BI61">
        <f>Übersicht!O71</f>
        <v>0</v>
      </c>
      <c r="BJ61">
        <f>Übersicht!P71</f>
        <v>0</v>
      </c>
      <c r="BK61">
        <f>Übersicht!Q71</f>
        <v>0</v>
      </c>
      <c r="BL61">
        <f>Übersicht!R71</f>
        <v>0</v>
      </c>
      <c r="BM61">
        <f>Übersicht!S71</f>
        <v>0</v>
      </c>
      <c r="BN61">
        <f>Übersicht!T71</f>
        <v>0</v>
      </c>
      <c r="BO61">
        <f>Übersicht!U71</f>
        <v>0</v>
      </c>
      <c r="BP61">
        <f>Übersicht!V71</f>
        <v>0</v>
      </c>
      <c r="BQ61">
        <f>Übersicht!W71</f>
        <v>0</v>
      </c>
      <c r="BR61">
        <f>Übersicht!X71</f>
        <v>0</v>
      </c>
      <c r="BS61" t="str">
        <f>Übersicht!Y71</f>
        <v>Recherche und inhaltliche Analyse von Informationen und Daten</v>
      </c>
      <c r="BT61" t="str">
        <f>Übersicht!Z71</f>
        <v>Analyse- und Rechercheaufwand</v>
      </c>
      <c r="BU61" t="str">
        <f>Übersicht!AA71</f>
        <v>nicht anzeigen</v>
      </c>
      <c r="BV61" t="str">
        <f>Übersicht!AB71</f>
        <v>Verfassen des Berichts; Ausfüllen und Eingabe der Daten in technische Systeme (ohne Analyse)</v>
      </c>
      <c r="BW61" t="str">
        <f>Übersicht!AC71</f>
        <v>Bürokratieaufwand</v>
      </c>
      <c r="BX61" t="str">
        <f>Übersicht!AD71</f>
        <v>nicht anzeigen</v>
      </c>
      <c r="BY61" t="str">
        <f>Übersicht!AE71</f>
        <v>Abstimmung und/oder Qualitätssicherung intern</v>
      </c>
      <c r="BZ61" t="str">
        <f>Übersicht!AF71</f>
        <v>Bürokratieaufwand</v>
      </c>
      <c r="CA61" t="str">
        <f>Übersicht!AG71</f>
        <v>nicht anzeigen</v>
      </c>
      <c r="CB61" t="str">
        <f>Übersicht!AH71</f>
        <v>Abstimmung und/oder Qualitätssicherung mit externer Stelle (zB BMF/BKA); Übermittlung</v>
      </c>
      <c r="CC61" t="str">
        <f>Übersicht!AI71</f>
        <v>Bürokratieaufwand</v>
      </c>
      <c r="CD61" t="str">
        <f>Übersicht!AJ71</f>
        <v>nicht anzeigen</v>
      </c>
      <c r="CE61">
        <f>Übersicht!AK71</f>
        <v>0</v>
      </c>
      <c r="CF61">
        <f>Übersicht!AL71</f>
        <v>0</v>
      </c>
      <c r="CG61">
        <f>Übersicht!AM71</f>
        <v>0</v>
      </c>
      <c r="CH61">
        <f>Übersicht!AN71</f>
        <v>0</v>
      </c>
      <c r="CI61">
        <f>Übersicht!AO71</f>
        <v>0</v>
      </c>
      <c r="CJ61">
        <f>Übersicht!AP71</f>
        <v>0</v>
      </c>
      <c r="CK61">
        <f>Übersicht!AQ71</f>
        <v>0</v>
      </c>
      <c r="CL61">
        <f>Übersicht!AR71</f>
        <v>0</v>
      </c>
      <c r="CM61">
        <f>Übersicht!AS71</f>
        <v>0</v>
      </c>
      <c r="CN61">
        <f>Übersicht!AT71</f>
        <v>0</v>
      </c>
      <c r="CO61">
        <f>Übersicht!AU71</f>
        <v>0</v>
      </c>
      <c r="CP61">
        <f>Übersicht!AV71</f>
        <v>0</v>
      </c>
      <c r="CQ61">
        <f>Übersicht!AW71</f>
        <v>0</v>
      </c>
      <c r="CR61">
        <f>Übersicht!AX71</f>
        <v>0</v>
      </c>
      <c r="CS61">
        <f>Übersicht!AY71</f>
        <v>0</v>
      </c>
      <c r="CT61">
        <f>Übersicht!AZ71</f>
        <v>0</v>
      </c>
      <c r="CU61">
        <f>Übersicht!BA71</f>
        <v>0</v>
      </c>
      <c r="CV61">
        <f>Übersicht!BB71</f>
        <v>0</v>
      </c>
      <c r="CW61">
        <f>Übersicht!BC71</f>
        <v>0</v>
      </c>
      <c r="CX61">
        <f>Übersicht!BD71</f>
        <v>0</v>
      </c>
      <c r="CY61">
        <f>Übersicht!BE71</f>
        <v>0</v>
      </c>
      <c r="CZ61">
        <f>Übersicht!BF71</f>
        <v>0</v>
      </c>
      <c r="DA61">
        <f>Übersicht!BG71</f>
        <v>0</v>
      </c>
      <c r="DB61" t="str">
        <f>Übersicht!BH71</f>
        <v>nicht anzeigen</v>
      </c>
      <c r="DC61" t="str">
        <f>Übersicht!BI71</f>
        <v>nicht anzeigen</v>
      </c>
      <c r="DD61" t="str">
        <f>Übersicht!BJ71</f>
        <v>nicht anzeigen</v>
      </c>
      <c r="DE61" t="str">
        <f>Übersicht!BK71</f>
        <v>nicht anzeigen</v>
      </c>
      <c r="DF61" t="str">
        <f>Übersicht!BL71</f>
        <v>nicht anzeigen</v>
      </c>
      <c r="DG61">
        <f>Übersicht!BM71</f>
        <v>0</v>
      </c>
      <c r="DH61" t="str">
        <f>Übersicht!BN71</f>
        <v>nicht anzeigen</v>
      </c>
      <c r="DI61">
        <f>Übersicht!$D$5</f>
        <v>0</v>
      </c>
      <c r="DJ61">
        <f>Übersicht!E$5</f>
        <v>0</v>
      </c>
      <c r="DK61">
        <f>Übersicht!F$5</f>
        <v>0</v>
      </c>
      <c r="DL61">
        <f>Übersicht!BQ71</f>
        <v>0</v>
      </c>
    </row>
    <row r="62" spans="1:116" x14ac:dyDescent="0.25">
      <c r="A62" s="53" t="str">
        <f>Übersicht!$B$5</f>
        <v>---bitte auswählen---</v>
      </c>
      <c r="B62" s="53">
        <f>Übersicht!C72</f>
        <v>40</v>
      </c>
      <c r="C62" s="53" t="str">
        <f>Übersicht!D72</f>
        <v>Monatsberichte Personalstand</v>
      </c>
      <c r="D62" s="53" t="str">
        <f>'B) Berichte'!F2407</f>
        <v>Zeit in h eingeben</v>
      </c>
      <c r="E62" s="53" t="str">
        <f>'B) Berichte'!F2408</f>
        <v>Zeit in h eingeben</v>
      </c>
      <c r="F62" s="53" t="str">
        <f>'B) Berichte'!F2409</f>
        <v>Zeit in h eingeben</v>
      </c>
      <c r="G62" s="53" t="str">
        <f>'B) Berichte'!F2410</f>
        <v>Zeit in h eingeben</v>
      </c>
      <c r="H62" s="53" t="str">
        <f>'B) Berichte'!F2411</f>
        <v>Zeit in h eingeben</v>
      </c>
      <c r="I62" s="53" t="str">
        <f>'B) Berichte'!F2412</f>
        <v>Zeit in h eingeben</v>
      </c>
      <c r="J62" s="53" t="str">
        <f>'B) Berichte'!F2413</f>
        <v>Zeit in h eingeben</v>
      </c>
      <c r="K62" s="53" t="str">
        <f>'B) Berichte'!F2414</f>
        <v>Zeit in h eingeben</v>
      </c>
      <c r="L62" s="53" t="str">
        <f>'B) Berichte'!F2415</f>
        <v>Zeit in h eingeben</v>
      </c>
      <c r="M62" s="53" t="str">
        <f>'B) Berichte'!F2416</f>
        <v>Zeit in h eingeben</v>
      </c>
      <c r="N62" s="53" t="str">
        <f>'B) Berichte'!F2419</f>
        <v>Anzahl eingeben</v>
      </c>
      <c r="O62" s="53" t="str">
        <f>'B) Berichte'!F2420</f>
        <v>Anzahl eingeben</v>
      </c>
      <c r="P62" s="52">
        <f>'B) Berichte'!E2421</f>
        <v>0</v>
      </c>
      <c r="Q62" s="53" t="str">
        <f>'B) Berichte'!F2424</f>
        <v>---bitte auswählen---</v>
      </c>
      <c r="R62" s="53" t="str">
        <f>'B) Berichte'!F2425</f>
        <v>---bitte auswählen---</v>
      </c>
      <c r="S62" t="str">
        <f>'B) Berichte'!F2426</f>
        <v>---bitte auswählen---</v>
      </c>
      <c r="T62" s="52">
        <f>'B) Berichte'!E2427</f>
        <v>0</v>
      </c>
      <c r="U62" t="str">
        <f>'B) Berichte'!D2431</f>
        <v xml:space="preserve">
</v>
      </c>
      <c r="V62" t="str">
        <f>'B) Berichte'!D2432</f>
        <v xml:space="preserve">
</v>
      </c>
      <c r="W62">
        <f>'B) Berichte'!D2433</f>
        <v>0</v>
      </c>
      <c r="X62">
        <f>'B) Berichte'!D2434</f>
        <v>0</v>
      </c>
      <c r="Y62">
        <f>'B) Berichte'!D2435</f>
        <v>0</v>
      </c>
      <c r="Z62">
        <f>'B) Berichte'!D2436</f>
        <v>0</v>
      </c>
      <c r="AA62">
        <f>'B) Berichte'!D2437</f>
        <v>0</v>
      </c>
      <c r="AB62">
        <f>'B) Berichte'!D2438</f>
        <v>0</v>
      </c>
      <c r="AC62">
        <f>'B) Berichte'!D2439</f>
        <v>0</v>
      </c>
      <c r="AD62">
        <f>'B) Berichte'!D2440</f>
        <v>0</v>
      </c>
      <c r="AE62" s="52" t="str">
        <f>'B) Berichte'!E2431</f>
        <v>Vorschlag 1</v>
      </c>
      <c r="AF62" s="52" t="str">
        <f>'B) Berichte'!E2432</f>
        <v>weitere Vorschäge</v>
      </c>
      <c r="AG62" s="52">
        <f>'B) Berichte'!E2433</f>
        <v>0</v>
      </c>
      <c r="AH62" s="52">
        <f>'B) Berichte'!E2434</f>
        <v>0</v>
      </c>
      <c r="AI62" s="52">
        <f>'B) Berichte'!E2435</f>
        <v>0</v>
      </c>
      <c r="AJ62" s="52">
        <f>'B) Berichte'!E2436</f>
        <v>0</v>
      </c>
      <c r="AK62" s="52">
        <f>'B) Berichte'!E2437</f>
        <v>0</v>
      </c>
      <c r="AL62" s="52">
        <f>'B) Berichte'!E2438</f>
        <v>0</v>
      </c>
      <c r="AM62" s="52">
        <f>'B) Berichte'!E2439</f>
        <v>0</v>
      </c>
      <c r="AN62" s="52">
        <f>'B) Berichte'!E2440</f>
        <v>0</v>
      </c>
      <c r="AO62" t="str">
        <f>'B) Berichte'!F2431</f>
        <v>---bitte auswählen---</v>
      </c>
      <c r="AP62">
        <f>'B) Berichte'!F2432</f>
        <v>0</v>
      </c>
      <c r="AQ62">
        <f>'B) Berichte'!F2433</f>
        <v>0</v>
      </c>
      <c r="AR62">
        <f>'B) Berichte'!F2434</f>
        <v>0</v>
      </c>
      <c r="AS62">
        <f>'B) Berichte'!F2435</f>
        <v>0</v>
      </c>
      <c r="AT62">
        <f>'B) Berichte'!F2436</f>
        <v>0</v>
      </c>
      <c r="AU62">
        <f>'B) Berichte'!F2437</f>
        <v>0</v>
      </c>
      <c r="AV62">
        <f>'B) Berichte'!F2438</f>
        <v>0</v>
      </c>
      <c r="AW62">
        <f>'B) Berichte'!F2439</f>
        <v>0</v>
      </c>
      <c r="AX62">
        <f>'B) Berichte'!F2440</f>
        <v>0</v>
      </c>
      <c r="AY62" t="str">
        <f>Übersicht!E72</f>
        <v>5. des Folgemonats (Feb, Apr, Mai, Juli, Aug, Okt, Nov)</v>
      </c>
      <c r="AZ62">
        <f>Übersicht!F72</f>
        <v>7</v>
      </c>
      <c r="BA62" t="str">
        <f>Übersicht!G72</f>
        <v>§ 44 (10) +  § 4 (3) PersKapCoVo 2013</v>
      </c>
      <c r="BB62" t="str">
        <f>Übersicht!H72</f>
        <v>BMF, BKA</v>
      </c>
      <c r="BC62">
        <f>Übersicht!I72</f>
        <v>0</v>
      </c>
      <c r="BD62">
        <f>Übersicht!J72</f>
        <v>0</v>
      </c>
      <c r="BE62" t="str">
        <f>Übersicht!K72</f>
        <v>hhlO</v>
      </c>
      <c r="BF62" t="str">
        <f>Übersicht!L72</f>
        <v>BHG 1986</v>
      </c>
      <c r="BG62">
        <f>Übersicht!M72</f>
        <v>0</v>
      </c>
      <c r="BH62">
        <f>Übersicht!N72</f>
        <v>0</v>
      </c>
      <c r="BI62">
        <f>Übersicht!O72</f>
        <v>0</v>
      </c>
      <c r="BJ62">
        <f>Übersicht!P72</f>
        <v>0</v>
      </c>
      <c r="BK62">
        <f>Übersicht!Q72</f>
        <v>0</v>
      </c>
      <c r="BL62">
        <f>Übersicht!R72</f>
        <v>0</v>
      </c>
      <c r="BM62">
        <f>Übersicht!S72</f>
        <v>0</v>
      </c>
      <c r="BN62">
        <f>Übersicht!T72</f>
        <v>0</v>
      </c>
      <c r="BO62">
        <f>Übersicht!U72</f>
        <v>0</v>
      </c>
      <c r="BP62">
        <f>Übersicht!V72</f>
        <v>0</v>
      </c>
      <c r="BQ62">
        <f>Übersicht!W72</f>
        <v>0</v>
      </c>
      <c r="BR62">
        <f>Übersicht!X72</f>
        <v>0</v>
      </c>
      <c r="BS62" t="str">
        <f>Übersicht!Y72</f>
        <v>Recherche und inhaltliche Analyse von Informationen und Daten</v>
      </c>
      <c r="BT62" t="str">
        <f>Übersicht!Z72</f>
        <v>Analyse- und Rechercheaufwand</v>
      </c>
      <c r="BU62" t="str">
        <f>Übersicht!AA72</f>
        <v>BKA</v>
      </c>
      <c r="BV62" t="str">
        <f>Übersicht!AB72</f>
        <v>Verfassen des Berichts; Ausfüllen und Eingabe der Daten in technische Systeme (ohne Analyse)</v>
      </c>
      <c r="BW62" t="str">
        <f>Übersicht!AC72</f>
        <v>Bürokratieaufwand</v>
      </c>
      <c r="BX62" t="str">
        <f>Übersicht!AD72</f>
        <v>BKA</v>
      </c>
      <c r="BY62" t="str">
        <f>Übersicht!AE72</f>
        <v>Abstimmung und/oder Qualitätssicherung intern</v>
      </c>
      <c r="BZ62" t="str">
        <f>Übersicht!AF72</f>
        <v>Bürokratieaufwand</v>
      </c>
      <c r="CA62" t="str">
        <f>Übersicht!AG72</f>
        <v>BKA</v>
      </c>
      <c r="CB62" t="str">
        <f>Übersicht!AH72</f>
        <v>Abstimmung und/oder Qualitätssicherung mit externer Stelle (zB BMF/BKA); Übermittlung</v>
      </c>
      <c r="CC62" t="str">
        <f>Übersicht!AI72</f>
        <v>Bürokratieaufwand</v>
      </c>
      <c r="CD62" t="str">
        <f>Übersicht!AJ72</f>
        <v>BKA</v>
      </c>
      <c r="CE62" t="str">
        <f>Übersicht!AK72</f>
        <v>ZUSÄTZLICH: Analyse- und Rechercheaufwand der HHLOs</v>
      </c>
      <c r="CF62" t="str">
        <f>Übersicht!AL72</f>
        <v>Analyse- und Rechercheaufwand</v>
      </c>
      <c r="CG62" t="str">
        <f>Übersicht!AM72</f>
        <v>BKA</v>
      </c>
      <c r="CH62" t="str">
        <f>Übersicht!AN72</f>
        <v>ZUSÄTZLICH: Bürokratieaufwand (Übermittlung, Abstimmung etc.) der HHLOs</v>
      </c>
      <c r="CI62" t="str">
        <f>Übersicht!AO72</f>
        <v>Bürokratieaufwand</v>
      </c>
      <c r="CJ62" t="str">
        <f>Übersicht!AP72</f>
        <v>BKA</v>
      </c>
      <c r="CK62" t="str">
        <f>Übersicht!AQ72</f>
        <v>Analyse- und Rechercheaufwand im BMF</v>
      </c>
      <c r="CL62" t="str">
        <f>Übersicht!AR72</f>
        <v>Analyse- und Rechercheaufwand</v>
      </c>
      <c r="CM62" t="str">
        <f>Übersicht!AS72</f>
        <v>S_II</v>
      </c>
      <c r="CN62" t="str">
        <f>Übersicht!AT72</f>
        <v>Bürokratieaufwand (Abstimmung, Qualitätssicherung etc.) im BMF</v>
      </c>
      <c r="CO62" t="str">
        <f>Übersicht!AU72</f>
        <v>Bürokratieaufwand</v>
      </c>
      <c r="CP62" t="str">
        <f>Übersicht!AV72</f>
        <v>S_II</v>
      </c>
      <c r="CQ62">
        <f>Übersicht!AW72</f>
        <v>0</v>
      </c>
      <c r="CR62">
        <f>Übersicht!AX72</f>
        <v>0</v>
      </c>
      <c r="CS62">
        <f>Übersicht!AY72</f>
        <v>0</v>
      </c>
      <c r="CT62">
        <f>Übersicht!AZ72</f>
        <v>0</v>
      </c>
      <c r="CU62">
        <f>Übersicht!BA72</f>
        <v>0</v>
      </c>
      <c r="CV62">
        <f>Übersicht!BB72</f>
        <v>0</v>
      </c>
      <c r="CW62">
        <f>Übersicht!BC72</f>
        <v>0</v>
      </c>
      <c r="CX62">
        <f>Übersicht!BD72</f>
        <v>0</v>
      </c>
      <c r="CY62">
        <f>Übersicht!BE72</f>
        <v>0</v>
      </c>
      <c r="CZ62">
        <f>Übersicht!BF72</f>
        <v>0</v>
      </c>
      <c r="DA62">
        <f>Übersicht!BG72</f>
        <v>0</v>
      </c>
      <c r="DB62" t="str">
        <f>Übersicht!BH72</f>
        <v>BKA; S_II; HHLO_alle</v>
      </c>
      <c r="DC62" t="str">
        <f>Übersicht!BI72</f>
        <v>BKA; S_II</v>
      </c>
      <c r="DD62" t="str">
        <f>Übersicht!BJ72</f>
        <v>HHLO_alle</v>
      </c>
      <c r="DE62" t="str">
        <f>Übersicht!BK72</f>
        <v>BKA; HHLO_alle</v>
      </c>
      <c r="DF62" t="str">
        <f>Übersicht!BL72</f>
        <v>Ja (BKA; S_II)</v>
      </c>
      <c r="DG62">
        <f>Übersicht!BM72</f>
        <v>0</v>
      </c>
      <c r="DH62" t="str">
        <f>Übersicht!BN72</f>
        <v>Personal</v>
      </c>
      <c r="DI62">
        <f>Übersicht!$D$5</f>
        <v>0</v>
      </c>
      <c r="DJ62">
        <f>Übersicht!E$5</f>
        <v>0</v>
      </c>
      <c r="DK62">
        <f>Übersicht!F$5</f>
        <v>0</v>
      </c>
      <c r="DL62">
        <f>Übersicht!BQ72</f>
        <v>0</v>
      </c>
    </row>
    <row r="63" spans="1:116" x14ac:dyDescent="0.25">
      <c r="A63" s="53" t="str">
        <f>Übersicht!$B$5</f>
        <v>---bitte auswählen---</v>
      </c>
      <c r="B63" s="53">
        <f>Übersicht!C73</f>
        <v>41</v>
      </c>
      <c r="C63" s="53" t="str">
        <f>Übersicht!D73</f>
        <v>Bericht über die Aufnahme- und Pragmatisierungspolitik des Bundes (Halbjahres- und Jahresbericht)</v>
      </c>
      <c r="D63" s="53" t="str">
        <f>'B) Berichte'!F2447</f>
        <v>Zeit in h eingeben</v>
      </c>
      <c r="E63" s="53" t="str">
        <f>'B) Berichte'!F2448</f>
        <v>Zeit in h eingeben</v>
      </c>
      <c r="F63" s="53" t="str">
        <f>'B) Berichte'!F2449</f>
        <v>Zeit in h eingeben</v>
      </c>
      <c r="G63" s="53" t="str">
        <f>'B) Berichte'!F2450</f>
        <v>Zeit in h eingeben</v>
      </c>
      <c r="H63" s="53" t="str">
        <f>'B) Berichte'!F2451</f>
        <v>Zeit in h eingeben</v>
      </c>
      <c r="I63" s="53" t="str">
        <f>'B) Berichte'!F2452</f>
        <v>Zeit in h eingeben</v>
      </c>
      <c r="J63" s="53" t="str">
        <f>'B) Berichte'!F2453</f>
        <v>Zeit in h eingeben</v>
      </c>
      <c r="K63" s="53" t="str">
        <f>'B) Berichte'!F2454</f>
        <v>Zeit in h eingeben</v>
      </c>
      <c r="L63" s="53" t="str">
        <f>'B) Berichte'!F2455</f>
        <v>Zeit in h eingeben</v>
      </c>
      <c r="M63" s="53" t="str">
        <f>'B) Berichte'!F2456</f>
        <v>Zeit in h eingeben</v>
      </c>
      <c r="N63" s="53" t="str">
        <f>'B) Berichte'!F2459</f>
        <v>Anzahl eingeben</v>
      </c>
      <c r="O63" s="53" t="str">
        <f>'B) Berichte'!F2460</f>
        <v>Anzahl eingeben</v>
      </c>
      <c r="P63" s="52">
        <f>'B) Berichte'!E2461</f>
        <v>0</v>
      </c>
      <c r="Q63" s="53" t="str">
        <f>'B) Berichte'!F2464</f>
        <v>---bitte auswählen---</v>
      </c>
      <c r="R63" s="53" t="str">
        <f>'B) Berichte'!F2465</f>
        <v>---bitte auswählen---</v>
      </c>
      <c r="S63" t="str">
        <f>'B) Berichte'!F2466</f>
        <v>---bitte auswählen---</v>
      </c>
      <c r="T63" s="52">
        <f>'B) Berichte'!E2467</f>
        <v>0</v>
      </c>
      <c r="U63" t="str">
        <f>'B) Berichte'!D2471</f>
        <v xml:space="preserve">
</v>
      </c>
      <c r="V63" t="str">
        <f>'B) Berichte'!D2472</f>
        <v xml:space="preserve">
</v>
      </c>
      <c r="W63">
        <f>'B) Berichte'!D2473</f>
        <v>0</v>
      </c>
      <c r="X63">
        <f>'B) Berichte'!D2474</f>
        <v>0</v>
      </c>
      <c r="Y63">
        <f>'B) Berichte'!D2475</f>
        <v>0</v>
      </c>
      <c r="Z63">
        <f>'B) Berichte'!D2476</f>
        <v>0</v>
      </c>
      <c r="AA63">
        <f>'B) Berichte'!D2477</f>
        <v>0</v>
      </c>
      <c r="AB63">
        <f>'B) Berichte'!D2478</f>
        <v>0</v>
      </c>
      <c r="AC63">
        <f>'B) Berichte'!D2479</f>
        <v>0</v>
      </c>
      <c r="AD63">
        <f>'B) Berichte'!D2480</f>
        <v>0</v>
      </c>
      <c r="AE63" s="52" t="str">
        <f>'B) Berichte'!E2471</f>
        <v>Vorschlag 1</v>
      </c>
      <c r="AF63" s="52" t="str">
        <f>'B) Berichte'!E2472</f>
        <v>weitere Vorschäge</v>
      </c>
      <c r="AG63" s="52">
        <f>'B) Berichte'!E2473</f>
        <v>0</v>
      </c>
      <c r="AH63" s="52">
        <f>'B) Berichte'!E2474</f>
        <v>0</v>
      </c>
      <c r="AI63" s="52">
        <f>'B) Berichte'!E2475</f>
        <v>0</v>
      </c>
      <c r="AJ63" s="52">
        <f>'B) Berichte'!E2476</f>
        <v>0</v>
      </c>
      <c r="AK63" s="52">
        <f>'B) Berichte'!E2477</f>
        <v>0</v>
      </c>
      <c r="AL63" s="52">
        <f>'B) Berichte'!E2478</f>
        <v>0</v>
      </c>
      <c r="AM63" s="52">
        <f>'B) Berichte'!E2479</f>
        <v>0</v>
      </c>
      <c r="AN63" s="52">
        <f>'B) Berichte'!E2480</f>
        <v>0</v>
      </c>
      <c r="AO63" t="str">
        <f>'B) Berichte'!F2471</f>
        <v>---bitte auswählen---</v>
      </c>
      <c r="AP63">
        <f>'B) Berichte'!F2472</f>
        <v>0</v>
      </c>
      <c r="AQ63">
        <f>'B) Berichte'!F2473</f>
        <v>0</v>
      </c>
      <c r="AR63">
        <f>'B) Berichte'!F2474</f>
        <v>0</v>
      </c>
      <c r="AS63">
        <f>'B) Berichte'!F2475</f>
        <v>0</v>
      </c>
      <c r="AT63">
        <f>'B) Berichte'!F2476</f>
        <v>0</v>
      </c>
      <c r="AU63">
        <f>'B) Berichte'!F2477</f>
        <v>0</v>
      </c>
      <c r="AV63">
        <f>'B) Berichte'!F2478</f>
        <v>0</v>
      </c>
      <c r="AW63">
        <f>'B) Berichte'!F2479</f>
        <v>0</v>
      </c>
      <c r="AX63">
        <f>'B) Berichte'!F2480</f>
        <v>0</v>
      </c>
      <c r="AY63" t="str">
        <f>Übersicht!E73</f>
        <v>31.3.</v>
      </c>
      <c r="AZ63" t="str">
        <f>Übersicht!F73</f>
        <v>2 (weil Zusammengefasst)</v>
      </c>
      <c r="BA63" t="str">
        <f>Übersicht!G73</f>
        <v>§ 44 (10) +  § 4 (2) und § 4 (5) lit a und b PersKapCoVo 2013</v>
      </c>
      <c r="BB63" t="str">
        <f>Übersicht!H73</f>
        <v>BKA</v>
      </c>
      <c r="BC63">
        <f>Übersicht!I73</f>
        <v>0</v>
      </c>
      <c r="BD63">
        <f>Übersicht!J73</f>
        <v>0</v>
      </c>
      <c r="BE63" t="str">
        <f>Übersicht!K73</f>
        <v>hhlO</v>
      </c>
      <c r="BF63" t="str">
        <f>Übersicht!L73</f>
        <v>BHG 1986</v>
      </c>
      <c r="BG63">
        <f>Übersicht!M73</f>
        <v>0</v>
      </c>
      <c r="BH63">
        <f>Übersicht!N73</f>
        <v>0</v>
      </c>
      <c r="BI63">
        <f>Übersicht!O73</f>
        <v>0</v>
      </c>
      <c r="BJ63">
        <f>Übersicht!P73</f>
        <v>0</v>
      </c>
      <c r="BK63">
        <f>Übersicht!Q73</f>
        <v>0</v>
      </c>
      <c r="BL63">
        <f>Übersicht!R73</f>
        <v>0</v>
      </c>
      <c r="BM63">
        <f>Übersicht!S73</f>
        <v>0</v>
      </c>
      <c r="BN63">
        <f>Übersicht!T73</f>
        <v>0</v>
      </c>
      <c r="BO63">
        <f>Übersicht!U73</f>
        <v>0</v>
      </c>
      <c r="BP63">
        <f>Übersicht!V73</f>
        <v>0</v>
      </c>
      <c r="BQ63">
        <f>Übersicht!W73</f>
        <v>0</v>
      </c>
      <c r="BR63">
        <f>Übersicht!X73</f>
        <v>0</v>
      </c>
      <c r="BS63" t="str">
        <f>Übersicht!Y73</f>
        <v>Recherche und inhaltliche Analyse von Informationen und Daten</v>
      </c>
      <c r="BT63" t="str">
        <f>Übersicht!Z73</f>
        <v>Analyse- und Rechercheaufwand</v>
      </c>
      <c r="BU63" t="str">
        <f>Übersicht!AA73</f>
        <v>BKA</v>
      </c>
      <c r="BV63" t="str">
        <f>Übersicht!AB73</f>
        <v>Verfassen des Berichts; Ausfüllen und Eingabe der Daten in technische Systeme (ohne Analyse)</v>
      </c>
      <c r="BW63" t="str">
        <f>Übersicht!AC73</f>
        <v>Bürokratieaufwand</v>
      </c>
      <c r="BX63" t="str">
        <f>Übersicht!AD73</f>
        <v>BKA</v>
      </c>
      <c r="BY63" t="str">
        <f>Übersicht!AE73</f>
        <v>Abstimmung und/oder Qualitätssicherung intern</v>
      </c>
      <c r="BZ63" t="str">
        <f>Übersicht!AF73</f>
        <v>Bürokratieaufwand</v>
      </c>
      <c r="CA63" t="str">
        <f>Übersicht!AG73</f>
        <v>BKA</v>
      </c>
      <c r="CB63" t="str">
        <f>Übersicht!AH73</f>
        <v>Abstimmung und/oder Qualitätssicherung mit externer Stelle (zB BMF/BKA); Übermittlung</v>
      </c>
      <c r="CC63" t="str">
        <f>Übersicht!AI73</f>
        <v>Bürokratieaufwand</v>
      </c>
      <c r="CD63" t="str">
        <f>Übersicht!AJ73</f>
        <v>BKA</v>
      </c>
      <c r="CE63" t="str">
        <f>Übersicht!AK73</f>
        <v>ZUSÄTZLICH: Analyse- und Rechercheaufwand der HHLOs</v>
      </c>
      <c r="CF63" t="str">
        <f>Übersicht!AL73</f>
        <v>Analyse- und Rechercheaufwand</v>
      </c>
      <c r="CG63" t="str">
        <f>Übersicht!AM73</f>
        <v>BKA</v>
      </c>
      <c r="CH63" t="str">
        <f>Übersicht!AN73</f>
        <v>ZUSÄTZLICH: Bürokratieaufwand (Übermittlung, Abstimmung etc.) der HHLOs</v>
      </c>
      <c r="CI63" t="str">
        <f>Übersicht!AO73</f>
        <v>Bürokratieaufwand</v>
      </c>
      <c r="CJ63" t="str">
        <f>Übersicht!AP73</f>
        <v>BKA</v>
      </c>
      <c r="CK63" t="str">
        <f>Übersicht!AQ73</f>
        <v>Analyse- und Rechercheaufwand im BMF</v>
      </c>
      <c r="CL63" t="str">
        <f>Übersicht!AR73</f>
        <v>Analyse- und Rechercheaufwand</v>
      </c>
      <c r="CM63" t="str">
        <f>Übersicht!AS73</f>
        <v>S_II</v>
      </c>
      <c r="CN63" t="str">
        <f>Übersicht!AT73</f>
        <v>Bürokratieaufwand (Abstimmung, Qualitätssicherung etc.) im BMF</v>
      </c>
      <c r="CO63" t="str">
        <f>Übersicht!AU73</f>
        <v>Bürokratieaufwand</v>
      </c>
      <c r="CP63" t="str">
        <f>Übersicht!AV73</f>
        <v>S_II</v>
      </c>
      <c r="CQ63">
        <f>Übersicht!AW73</f>
        <v>0</v>
      </c>
      <c r="CR63">
        <f>Übersicht!AX73</f>
        <v>0</v>
      </c>
      <c r="CS63">
        <f>Übersicht!AY73</f>
        <v>0</v>
      </c>
      <c r="CT63">
        <f>Übersicht!AZ73</f>
        <v>0</v>
      </c>
      <c r="CU63">
        <f>Übersicht!BA73</f>
        <v>0</v>
      </c>
      <c r="CV63">
        <f>Übersicht!BB73</f>
        <v>0</v>
      </c>
      <c r="CW63">
        <f>Übersicht!BC73</f>
        <v>0</v>
      </c>
      <c r="CX63">
        <f>Übersicht!BD73</f>
        <v>0</v>
      </c>
      <c r="CY63">
        <f>Übersicht!BE73</f>
        <v>0</v>
      </c>
      <c r="CZ63">
        <f>Übersicht!BF73</f>
        <v>0</v>
      </c>
      <c r="DA63">
        <f>Übersicht!BG73</f>
        <v>0</v>
      </c>
      <c r="DB63" t="str">
        <f>Übersicht!BH73</f>
        <v>BKA; S_II; HHLO_alle</v>
      </c>
      <c r="DC63" t="str">
        <f>Übersicht!BI73</f>
        <v>BKA; S_II</v>
      </c>
      <c r="DD63" t="str">
        <f>Übersicht!BJ73</f>
        <v>HHLO_alle</v>
      </c>
      <c r="DE63" t="str">
        <f>Übersicht!BK73</f>
        <v>BKA; HHLO_alle</v>
      </c>
      <c r="DF63" t="str">
        <f>Übersicht!BL73</f>
        <v>Ja (BKA; S_II)</v>
      </c>
      <c r="DG63">
        <f>Übersicht!BM73</f>
        <v>0</v>
      </c>
      <c r="DH63" t="str">
        <f>Übersicht!BN73</f>
        <v>Personal</v>
      </c>
      <c r="DI63">
        <f>Übersicht!$D$5</f>
        <v>0</v>
      </c>
      <c r="DJ63">
        <f>Übersicht!E$5</f>
        <v>0</v>
      </c>
      <c r="DK63">
        <f>Übersicht!F$5</f>
        <v>0</v>
      </c>
      <c r="DL63">
        <f>Übersicht!BQ73</f>
        <v>0</v>
      </c>
    </row>
    <row r="64" spans="1:116" x14ac:dyDescent="0.25">
      <c r="A64" s="53" t="str">
        <f>Übersicht!$B$5</f>
        <v>---bitte auswählen---</v>
      </c>
      <c r="B64" s="53">
        <f>Übersicht!C74</f>
        <v>42</v>
      </c>
      <c r="C64" s="53" t="str">
        <f>Übersicht!D74</f>
        <v>Halbjahresbericht Aufnahme- und Pragmatisierungspolitik</v>
      </c>
      <c r="D64" s="53" t="str">
        <f>'B) Berichte'!F2487</f>
        <v>Zeit in h eingeben</v>
      </c>
      <c r="E64" s="53" t="str">
        <f>'B) Berichte'!F2488</f>
        <v>Zeit in h eingeben</v>
      </c>
      <c r="F64" s="53" t="str">
        <f>'B) Berichte'!F2489</f>
        <v>Zeit in h eingeben</v>
      </c>
      <c r="G64" s="53" t="str">
        <f>'B) Berichte'!F2490</f>
        <v>Zeit in h eingeben</v>
      </c>
      <c r="H64" s="53" t="str">
        <f>'B) Berichte'!F2491</f>
        <v>Zeit in h eingeben</v>
      </c>
      <c r="I64" s="53" t="str">
        <f>'B) Berichte'!F2492</f>
        <v>Zeit in h eingeben</v>
      </c>
      <c r="J64" s="53" t="str">
        <f>'B) Berichte'!F2493</f>
        <v>Zeit in h eingeben</v>
      </c>
      <c r="K64" s="53" t="str">
        <f>'B) Berichte'!F2494</f>
        <v>Zeit in h eingeben</v>
      </c>
      <c r="L64" s="53" t="str">
        <f>'B) Berichte'!F2495</f>
        <v>Zeit in h eingeben</v>
      </c>
      <c r="M64" s="53" t="str">
        <f>'B) Berichte'!F2496</f>
        <v>Zeit in h eingeben</v>
      </c>
      <c r="N64" s="53" t="str">
        <f>'B) Berichte'!F2499</f>
        <v>Anzahl eingeben</v>
      </c>
      <c r="O64" s="53" t="str">
        <f>'B) Berichte'!F2500</f>
        <v>Anzahl eingeben</v>
      </c>
      <c r="P64" s="52">
        <f>'B) Berichte'!E2501</f>
        <v>0</v>
      </c>
      <c r="Q64" s="53" t="str">
        <f>'B) Berichte'!F2504</f>
        <v>---bitte auswählen---</v>
      </c>
      <c r="R64" s="53" t="str">
        <f>'B) Berichte'!F2505</f>
        <v>---bitte auswählen---</v>
      </c>
      <c r="S64" t="str">
        <f>'B) Berichte'!F2506</f>
        <v>---bitte auswählen---</v>
      </c>
      <c r="T64" s="52">
        <f>'B) Berichte'!E2507</f>
        <v>0</v>
      </c>
      <c r="U64" t="str">
        <f>'B) Berichte'!D2511</f>
        <v xml:space="preserve">
</v>
      </c>
      <c r="V64" t="str">
        <f>'B) Berichte'!D2512</f>
        <v xml:space="preserve">
</v>
      </c>
      <c r="W64">
        <f>'B) Berichte'!D2513</f>
        <v>0</v>
      </c>
      <c r="X64">
        <f>'B) Berichte'!D2514</f>
        <v>0</v>
      </c>
      <c r="Y64">
        <f>'B) Berichte'!D2515</f>
        <v>0</v>
      </c>
      <c r="Z64">
        <f>'B) Berichte'!D2516</f>
        <v>0</v>
      </c>
      <c r="AA64">
        <f>'B) Berichte'!D2517</f>
        <v>0</v>
      </c>
      <c r="AB64">
        <f>'B) Berichte'!D2518</f>
        <v>0</v>
      </c>
      <c r="AC64">
        <f>'B) Berichte'!D2519</f>
        <v>0</v>
      </c>
      <c r="AD64">
        <f>'B) Berichte'!D2520</f>
        <v>0</v>
      </c>
      <c r="AE64" s="52" t="str">
        <f>'B) Berichte'!E2511</f>
        <v>Vorschlag 1</v>
      </c>
      <c r="AF64" s="52" t="str">
        <f>'B) Berichte'!E2512</f>
        <v>weitere Vorschäge</v>
      </c>
      <c r="AG64" s="52">
        <f>'B) Berichte'!E2513</f>
        <v>0</v>
      </c>
      <c r="AH64" s="52">
        <f>'B) Berichte'!E2514</f>
        <v>0</v>
      </c>
      <c r="AI64" s="52">
        <f>'B) Berichte'!E2515</f>
        <v>0</v>
      </c>
      <c r="AJ64" s="52">
        <f>'B) Berichte'!E2516</f>
        <v>0</v>
      </c>
      <c r="AK64" s="52">
        <f>'B) Berichte'!E2517</f>
        <v>0</v>
      </c>
      <c r="AL64" s="52">
        <f>'B) Berichte'!E2518</f>
        <v>0</v>
      </c>
      <c r="AM64" s="52">
        <f>'B) Berichte'!E2519</f>
        <v>0</v>
      </c>
      <c r="AN64" s="52">
        <f>'B) Berichte'!E2520</f>
        <v>0</v>
      </c>
      <c r="AO64" t="str">
        <f>'B) Berichte'!F2511</f>
        <v>---bitte auswählen---</v>
      </c>
      <c r="AP64">
        <f>'B) Berichte'!F2512</f>
        <v>0</v>
      </c>
      <c r="AQ64">
        <f>'B) Berichte'!F2513</f>
        <v>0</v>
      </c>
      <c r="AR64">
        <f>'B) Berichte'!F2514</f>
        <v>0</v>
      </c>
      <c r="AS64">
        <f>'B) Berichte'!F2515</f>
        <v>0</v>
      </c>
      <c r="AT64">
        <f>'B) Berichte'!F2516</f>
        <v>0</v>
      </c>
      <c r="AU64">
        <f>'B) Berichte'!F2517</f>
        <v>0</v>
      </c>
      <c r="AV64">
        <f>'B) Berichte'!F2518</f>
        <v>0</v>
      </c>
      <c r="AW64">
        <f>'B) Berichte'!F2519</f>
        <v>0</v>
      </c>
      <c r="AX64">
        <f>'B) Berichte'!F2520</f>
        <v>0</v>
      </c>
      <c r="AY64" t="str">
        <f>Übersicht!E74</f>
        <v>30.9.</v>
      </c>
      <c r="AZ64">
        <f>Übersicht!F74</f>
        <v>1</v>
      </c>
      <c r="BA64" t="str">
        <f>Übersicht!G74</f>
        <v>§ 44 (10) +  § 4 (2) und § 4 (5) lit a PersKapCoVo 2013</v>
      </c>
      <c r="BB64" t="str">
        <f>Übersicht!H74</f>
        <v>BKA</v>
      </c>
      <c r="BC64">
        <f>Übersicht!I74</f>
        <v>0</v>
      </c>
      <c r="BD64">
        <f>Übersicht!J74</f>
        <v>0</v>
      </c>
      <c r="BE64" t="str">
        <f>Übersicht!K74</f>
        <v>hhlO</v>
      </c>
      <c r="BF64" t="str">
        <f>Übersicht!L74</f>
        <v>2. Etappe</v>
      </c>
      <c r="BG64">
        <f>Übersicht!M74</f>
        <v>0</v>
      </c>
      <c r="BH64">
        <f>Übersicht!N74</f>
        <v>0</v>
      </c>
      <c r="BI64">
        <f>Übersicht!O74</f>
        <v>0</v>
      </c>
      <c r="BJ64">
        <f>Übersicht!P74</f>
        <v>0</v>
      </c>
      <c r="BK64">
        <f>Übersicht!Q74</f>
        <v>0</v>
      </c>
      <c r="BL64">
        <f>Übersicht!R74</f>
        <v>0</v>
      </c>
      <c r="BM64">
        <f>Übersicht!S74</f>
        <v>0</v>
      </c>
      <c r="BN64">
        <f>Übersicht!T74</f>
        <v>0</v>
      </c>
      <c r="BO64">
        <f>Übersicht!U74</f>
        <v>0</v>
      </c>
      <c r="BP64">
        <f>Übersicht!V74</f>
        <v>0</v>
      </c>
      <c r="BQ64">
        <f>Übersicht!W74</f>
        <v>0</v>
      </c>
      <c r="BR64">
        <f>Übersicht!X74</f>
        <v>0</v>
      </c>
      <c r="BS64" t="str">
        <f>Übersicht!Y74</f>
        <v>Recherche und inhaltliche Analyse von Informationen und Daten</v>
      </c>
      <c r="BT64" t="str">
        <f>Übersicht!Z74</f>
        <v>Analyse- und Rechercheaufwand</v>
      </c>
      <c r="BU64" t="str">
        <f>Übersicht!AA74</f>
        <v>nicht anzeigen</v>
      </c>
      <c r="BV64" t="str">
        <f>Übersicht!AB74</f>
        <v>Verfassen des Berichts; Ausfüllen und Eingabe der Daten in technische Systeme (ohne Analyse)</v>
      </c>
      <c r="BW64" t="str">
        <f>Übersicht!AC74</f>
        <v>Bürokratieaufwand</v>
      </c>
      <c r="BX64" t="str">
        <f>Übersicht!AD74</f>
        <v>nicht anzeigen</v>
      </c>
      <c r="BY64" t="str">
        <f>Übersicht!AE74</f>
        <v>Abstimmung und/oder Qualitätssicherung intern</v>
      </c>
      <c r="BZ64" t="str">
        <f>Übersicht!AF74</f>
        <v>Bürokratieaufwand</v>
      </c>
      <c r="CA64" t="str">
        <f>Übersicht!AG74</f>
        <v>nicht anzeigen</v>
      </c>
      <c r="CB64" t="str">
        <f>Übersicht!AH74</f>
        <v>Abstimmung und/oder Qualitätssicherung mit externer Stelle (zB BMF/BKA); Übermittlung</v>
      </c>
      <c r="CC64" t="str">
        <f>Übersicht!AI74</f>
        <v>Bürokratieaufwand</v>
      </c>
      <c r="CD64" t="str">
        <f>Übersicht!AJ74</f>
        <v>nicht anzeigen</v>
      </c>
      <c r="CE64">
        <f>Übersicht!AK74</f>
        <v>0</v>
      </c>
      <c r="CF64">
        <f>Übersicht!AL74</f>
        <v>0</v>
      </c>
      <c r="CG64">
        <f>Übersicht!AM74</f>
        <v>0</v>
      </c>
      <c r="CH64">
        <f>Übersicht!AN74</f>
        <v>0</v>
      </c>
      <c r="CI64">
        <f>Übersicht!AO74</f>
        <v>0</v>
      </c>
      <c r="CJ64">
        <f>Übersicht!AP74</f>
        <v>0</v>
      </c>
      <c r="CK64">
        <f>Übersicht!AQ74</f>
        <v>0</v>
      </c>
      <c r="CL64">
        <f>Übersicht!AR74</f>
        <v>0</v>
      </c>
      <c r="CM64">
        <f>Übersicht!AS74</f>
        <v>0</v>
      </c>
      <c r="CN64">
        <f>Übersicht!AT74</f>
        <v>0</v>
      </c>
      <c r="CO64">
        <f>Übersicht!AU74</f>
        <v>0</v>
      </c>
      <c r="CP64">
        <f>Übersicht!AV74</f>
        <v>0</v>
      </c>
      <c r="CQ64">
        <f>Übersicht!AW74</f>
        <v>0</v>
      </c>
      <c r="CR64">
        <f>Übersicht!AX74</f>
        <v>0</v>
      </c>
      <c r="CS64">
        <f>Übersicht!AY74</f>
        <v>0</v>
      </c>
      <c r="CT64">
        <f>Übersicht!AZ74</f>
        <v>0</v>
      </c>
      <c r="CU64">
        <f>Übersicht!BA74</f>
        <v>0</v>
      </c>
      <c r="CV64">
        <f>Übersicht!BB74</f>
        <v>0</v>
      </c>
      <c r="CW64">
        <f>Übersicht!BC74</f>
        <v>0</v>
      </c>
      <c r="CX64">
        <f>Übersicht!BD74</f>
        <v>0</v>
      </c>
      <c r="CY64">
        <f>Übersicht!BE74</f>
        <v>0</v>
      </c>
      <c r="CZ64">
        <f>Übersicht!BF74</f>
        <v>0</v>
      </c>
      <c r="DA64">
        <f>Übersicht!BG74</f>
        <v>0</v>
      </c>
      <c r="DB64" t="str">
        <f>Übersicht!BH74</f>
        <v>nicht anzeigen</v>
      </c>
      <c r="DC64" t="str">
        <f>Übersicht!BI74</f>
        <v>nicht anzeigen</v>
      </c>
      <c r="DD64" t="str">
        <f>Übersicht!BJ74</f>
        <v>nicht anzeigen</v>
      </c>
      <c r="DE64" t="str">
        <f>Übersicht!BK74</f>
        <v>nicht anzeigen</v>
      </c>
      <c r="DF64" t="str">
        <f>Übersicht!BL74</f>
        <v>nicht anzeigen</v>
      </c>
      <c r="DG64">
        <f>Übersicht!BM74</f>
        <v>0</v>
      </c>
      <c r="DH64" t="str">
        <f>Übersicht!BN74</f>
        <v>Personal</v>
      </c>
      <c r="DI64">
        <f>Übersicht!$D$5</f>
        <v>0</v>
      </c>
      <c r="DJ64">
        <f>Übersicht!E$5</f>
        <v>0</v>
      </c>
      <c r="DK64">
        <f>Übersicht!F$5</f>
        <v>0</v>
      </c>
      <c r="DL64">
        <f>Übersicht!BQ74</f>
        <v>0</v>
      </c>
    </row>
    <row r="65" spans="1:116" x14ac:dyDescent="0.25">
      <c r="A65" s="53" t="str">
        <f>Übersicht!$B$5</f>
        <v>---bitte auswählen---</v>
      </c>
      <c r="B65" s="53">
        <f>Übersicht!C75</f>
        <v>43</v>
      </c>
      <c r="C65" s="53" t="str">
        <f>Übersicht!D75</f>
        <v>Quartalsberichte Personalstand</v>
      </c>
      <c r="D65" s="53" t="str">
        <f>'B) Berichte'!F2527</f>
        <v>Zeit in h eingeben</v>
      </c>
      <c r="E65" s="53" t="str">
        <f>'B) Berichte'!F2528</f>
        <v>Zeit in h eingeben</v>
      </c>
      <c r="F65" s="53" t="str">
        <f>'B) Berichte'!F2529</f>
        <v>Zeit in h eingeben</v>
      </c>
      <c r="G65" s="53" t="str">
        <f>'B) Berichte'!F2530</f>
        <v>Zeit in h eingeben</v>
      </c>
      <c r="H65" s="53" t="str">
        <f>'B) Berichte'!F2531</f>
        <v>Zeit in h eingeben</v>
      </c>
      <c r="I65" s="53" t="str">
        <f>'B) Berichte'!F2532</f>
        <v>Zeit in h eingeben</v>
      </c>
      <c r="J65" s="53" t="str">
        <f>'B) Berichte'!F2533</f>
        <v>Zeit in h eingeben</v>
      </c>
      <c r="K65" s="53" t="str">
        <f>'B) Berichte'!F2534</f>
        <v>Zeit in h eingeben</v>
      </c>
      <c r="L65" s="53" t="str">
        <f>'B) Berichte'!F2535</f>
        <v>Zeit in h eingeben</v>
      </c>
      <c r="M65" s="53" t="str">
        <f>'B) Berichte'!F2536</f>
        <v>Zeit in h eingeben</v>
      </c>
      <c r="N65" s="53" t="str">
        <f>'B) Berichte'!F2539</f>
        <v>Anzahl eingeben</v>
      </c>
      <c r="O65" s="53" t="str">
        <f>'B) Berichte'!F2540</f>
        <v>Anzahl eingeben</v>
      </c>
      <c r="P65" s="52">
        <f>'B) Berichte'!E2541</f>
        <v>0</v>
      </c>
      <c r="Q65" s="53" t="str">
        <f>'B) Berichte'!F2544</f>
        <v>---bitte auswählen---</v>
      </c>
      <c r="R65" s="53" t="str">
        <f>'B) Berichte'!F2545</f>
        <v>---bitte auswählen---</v>
      </c>
      <c r="S65" t="str">
        <f>'B) Berichte'!F2546</f>
        <v>---bitte auswählen---</v>
      </c>
      <c r="T65" s="52">
        <f>'B) Berichte'!E2547</f>
        <v>0</v>
      </c>
      <c r="U65" t="str">
        <f>'B) Berichte'!D2551</f>
        <v xml:space="preserve">
</v>
      </c>
      <c r="V65" t="str">
        <f>'B) Berichte'!D2552</f>
        <v xml:space="preserve">
</v>
      </c>
      <c r="W65">
        <f>'B) Berichte'!D2553</f>
        <v>0</v>
      </c>
      <c r="X65">
        <f>'B) Berichte'!D2554</f>
        <v>0</v>
      </c>
      <c r="Y65">
        <f>'B) Berichte'!D2555</f>
        <v>0</v>
      </c>
      <c r="Z65">
        <f>'B) Berichte'!D2556</f>
        <v>0</v>
      </c>
      <c r="AA65">
        <f>'B) Berichte'!D2557</f>
        <v>0</v>
      </c>
      <c r="AB65">
        <f>'B) Berichte'!D2558</f>
        <v>0</v>
      </c>
      <c r="AC65">
        <f>'B) Berichte'!D2559</f>
        <v>0</v>
      </c>
      <c r="AD65">
        <f>'B) Berichte'!D2560</f>
        <v>0</v>
      </c>
      <c r="AE65" s="52" t="str">
        <f>'B) Berichte'!E2551</f>
        <v>Vorschlag 1</v>
      </c>
      <c r="AF65" s="52" t="str">
        <f>'B) Berichte'!E2552</f>
        <v>weitere Vorschäge</v>
      </c>
      <c r="AG65" s="52">
        <f>'B) Berichte'!E2553</f>
        <v>0</v>
      </c>
      <c r="AH65" s="52">
        <f>'B) Berichte'!E2554</f>
        <v>0</v>
      </c>
      <c r="AI65" s="52">
        <f>'B) Berichte'!E2555</f>
        <v>0</v>
      </c>
      <c r="AJ65" s="52">
        <f>'B) Berichte'!E2556</f>
        <v>0</v>
      </c>
      <c r="AK65" s="52">
        <f>'B) Berichte'!E2557</f>
        <v>0</v>
      </c>
      <c r="AL65" s="52">
        <f>'B) Berichte'!E2558</f>
        <v>0</v>
      </c>
      <c r="AM65" s="52">
        <f>'B) Berichte'!E2559</f>
        <v>0</v>
      </c>
      <c r="AN65" s="52">
        <f>'B) Berichte'!E2560</f>
        <v>0</v>
      </c>
      <c r="AO65" t="str">
        <f>'B) Berichte'!F2551</f>
        <v>---bitte auswählen---</v>
      </c>
      <c r="AP65">
        <f>'B) Berichte'!F2552</f>
        <v>0</v>
      </c>
      <c r="AQ65">
        <f>'B) Berichte'!F2553</f>
        <v>0</v>
      </c>
      <c r="AR65">
        <f>'B) Berichte'!F2554</f>
        <v>0</v>
      </c>
      <c r="AS65">
        <f>'B) Berichte'!F2555</f>
        <v>0</v>
      </c>
      <c r="AT65">
        <f>'B) Berichte'!F2556</f>
        <v>0</v>
      </c>
      <c r="AU65">
        <f>'B) Berichte'!F2557</f>
        <v>0</v>
      </c>
      <c r="AV65">
        <f>'B) Berichte'!F2558</f>
        <v>0</v>
      </c>
      <c r="AW65">
        <f>'B) Berichte'!F2559</f>
        <v>0</v>
      </c>
      <c r="AX65">
        <f>'B) Berichte'!F2560</f>
        <v>0</v>
      </c>
      <c r="AY65" t="str">
        <f>Übersicht!E75</f>
        <v>5. des Folgemonats (März, Juni, September)</v>
      </c>
      <c r="AZ65">
        <f>Übersicht!F75</f>
        <v>4</v>
      </c>
      <c r="BA65" t="str">
        <f>Übersicht!G75</f>
        <v>§ 44 (10) +  § 4 (4) PersKapCoVo 2013</v>
      </c>
      <c r="BB65" t="str">
        <f>Übersicht!H75</f>
        <v>BMF, BKA</v>
      </c>
      <c r="BC65">
        <f>Übersicht!I75</f>
        <v>0</v>
      </c>
      <c r="BD65">
        <f>Übersicht!J75</f>
        <v>0</v>
      </c>
      <c r="BE65" t="str">
        <f>Übersicht!K75</f>
        <v>BKA bzw. HHLOs</v>
      </c>
      <c r="BF65" t="str">
        <f>Übersicht!L75</f>
        <v>BHG 1986</v>
      </c>
      <c r="BG65">
        <f>Übersicht!M75</f>
        <v>0</v>
      </c>
      <c r="BH65">
        <f>Übersicht!N75</f>
        <v>0</v>
      </c>
      <c r="BI65">
        <f>Übersicht!O75</f>
        <v>0</v>
      </c>
      <c r="BJ65">
        <f>Übersicht!P75</f>
        <v>0</v>
      </c>
      <c r="BK65">
        <f>Übersicht!Q75</f>
        <v>0</v>
      </c>
      <c r="BL65">
        <f>Übersicht!R75</f>
        <v>0</v>
      </c>
      <c r="BM65">
        <f>Übersicht!S75</f>
        <v>0</v>
      </c>
      <c r="BN65">
        <f>Übersicht!T75</f>
        <v>0</v>
      </c>
      <c r="BO65">
        <f>Übersicht!U75</f>
        <v>0</v>
      </c>
      <c r="BP65">
        <f>Übersicht!V75</f>
        <v>0</v>
      </c>
      <c r="BQ65">
        <f>Übersicht!W75</f>
        <v>0</v>
      </c>
      <c r="BR65">
        <f>Übersicht!X75</f>
        <v>0</v>
      </c>
      <c r="BS65" t="str">
        <f>Übersicht!Y75</f>
        <v>Recherche und inhaltliche Analyse von Informationen und Daten</v>
      </c>
      <c r="BT65" t="str">
        <f>Übersicht!Z75</f>
        <v>Analyse- und Rechercheaufwand</v>
      </c>
      <c r="BU65" t="str">
        <f>Übersicht!AA75</f>
        <v>BKA</v>
      </c>
      <c r="BV65" t="str">
        <f>Übersicht!AB75</f>
        <v>Verfassen des Berichts; Ausfüllen und Eingabe der Daten in technische Systeme (ohne Analyse)</v>
      </c>
      <c r="BW65" t="str">
        <f>Übersicht!AC75</f>
        <v>Bürokratieaufwand</v>
      </c>
      <c r="BX65" t="str">
        <f>Übersicht!AD75</f>
        <v>BKA</v>
      </c>
      <c r="BY65" t="str">
        <f>Übersicht!AE75</f>
        <v>Abstimmung und/oder Qualitätssicherung intern</v>
      </c>
      <c r="BZ65" t="str">
        <f>Übersicht!AF75</f>
        <v>Bürokratieaufwand</v>
      </c>
      <c r="CA65" t="str">
        <f>Übersicht!AG75</f>
        <v>BKA</v>
      </c>
      <c r="CB65" t="str">
        <f>Übersicht!AH75</f>
        <v>Abstimmung und/oder Qualitätssicherung mit externer Stelle (zB BMF/BKA); Übermittlung</v>
      </c>
      <c r="CC65" t="str">
        <f>Übersicht!AI75</f>
        <v>Bürokratieaufwand</v>
      </c>
      <c r="CD65" t="str">
        <f>Übersicht!AJ75</f>
        <v>BKA</v>
      </c>
      <c r="CE65" t="str">
        <f>Übersicht!AK75</f>
        <v>ZUSÄTZLICH: Analyse- und Rechercheaufwand der HHLOs</v>
      </c>
      <c r="CF65" t="str">
        <f>Übersicht!AL75</f>
        <v>Analyse- und Rechercheaufwand</v>
      </c>
      <c r="CG65" t="str">
        <f>Übersicht!AM75</f>
        <v>BKA</v>
      </c>
      <c r="CH65" t="str">
        <f>Übersicht!AN75</f>
        <v>ZUSÄTZLICH: Bürokratieaufwand (Übermittlung, Abstimmung etc.) der HHLOs</v>
      </c>
      <c r="CI65" t="str">
        <f>Übersicht!AO75</f>
        <v>Bürokratieaufwand</v>
      </c>
      <c r="CJ65" t="str">
        <f>Übersicht!AP75</f>
        <v>BKA</v>
      </c>
      <c r="CK65" t="str">
        <f>Übersicht!AQ75</f>
        <v>Analyse- und Rechercheaufwand im BMF</v>
      </c>
      <c r="CL65" t="str">
        <f>Übersicht!AR75</f>
        <v>Analyse- und Rechercheaufwand</v>
      </c>
      <c r="CM65" t="str">
        <f>Übersicht!AS75</f>
        <v>S_II</v>
      </c>
      <c r="CN65" t="str">
        <f>Übersicht!AT75</f>
        <v>Bürokratieaufwand (Abstimmung, Qualitätssicherung etc.) im BMF</v>
      </c>
      <c r="CO65" t="str">
        <f>Übersicht!AU75</f>
        <v>Bürokratieaufwand</v>
      </c>
      <c r="CP65" t="str">
        <f>Übersicht!AV75</f>
        <v>S_II</v>
      </c>
      <c r="CQ65">
        <f>Übersicht!AW75</f>
        <v>0</v>
      </c>
      <c r="CR65">
        <f>Übersicht!AX75</f>
        <v>0</v>
      </c>
      <c r="CS65">
        <f>Übersicht!AY75</f>
        <v>0</v>
      </c>
      <c r="CT65">
        <f>Übersicht!AZ75</f>
        <v>0</v>
      </c>
      <c r="CU65">
        <f>Übersicht!BA75</f>
        <v>0</v>
      </c>
      <c r="CV65">
        <f>Übersicht!BB75</f>
        <v>0</v>
      </c>
      <c r="CW65">
        <f>Übersicht!BC75</f>
        <v>0</v>
      </c>
      <c r="CX65">
        <f>Übersicht!BD75</f>
        <v>0</v>
      </c>
      <c r="CY65">
        <f>Übersicht!BE75</f>
        <v>0</v>
      </c>
      <c r="CZ65">
        <f>Übersicht!BF75</f>
        <v>0</v>
      </c>
      <c r="DA65">
        <f>Übersicht!BG75</f>
        <v>0</v>
      </c>
      <c r="DB65" t="str">
        <f>Übersicht!BH75</f>
        <v>BKA; S_II; HHLO_alle</v>
      </c>
      <c r="DC65" t="str">
        <f>Übersicht!BI75</f>
        <v>BKA; S_II</v>
      </c>
      <c r="DD65" t="str">
        <f>Übersicht!BJ75</f>
        <v>HHLO_alle</v>
      </c>
      <c r="DE65" t="str">
        <f>Übersicht!BK75</f>
        <v>BKA; HHLO_alle</v>
      </c>
      <c r="DF65" t="str">
        <f>Übersicht!BL75</f>
        <v>Ja (BKA; S_II)</v>
      </c>
      <c r="DG65">
        <f>Übersicht!BM75</f>
        <v>0</v>
      </c>
      <c r="DH65" t="str">
        <f>Übersicht!BN75</f>
        <v>Personal</v>
      </c>
      <c r="DI65">
        <f>Übersicht!$D$5</f>
        <v>0</v>
      </c>
      <c r="DJ65">
        <f>Übersicht!E$5</f>
        <v>0</v>
      </c>
      <c r="DK65">
        <f>Übersicht!F$5</f>
        <v>0</v>
      </c>
      <c r="DL65">
        <f>Übersicht!BQ75</f>
        <v>0</v>
      </c>
    </row>
    <row r="66" spans="1:116" x14ac:dyDescent="0.25">
      <c r="A66" s="53" t="str">
        <f>Übersicht!$B$5</f>
        <v>---bitte auswählen---</v>
      </c>
      <c r="B66" s="53">
        <f>Übersicht!C76</f>
        <v>24</v>
      </c>
      <c r="C66" s="53" t="str">
        <f>Übersicht!D76</f>
        <v xml:space="preserve">Forderungen, Stundungen etc </v>
      </c>
      <c r="D66" t="str">
        <f>'B) Berichte'!F2567</f>
        <v>Zeit in h eingeben</v>
      </c>
      <c r="E66" t="str">
        <f>'B) Berichte'!F2568</f>
        <v>Zeit in h eingeben</v>
      </c>
      <c r="F66" t="str">
        <f>'B) Berichte'!F2569</f>
        <v>Zeit in h eingeben</v>
      </c>
      <c r="G66" t="str">
        <f>'B) Berichte'!F2570</f>
        <v>Zeit in h eingeben</v>
      </c>
      <c r="H66" t="str">
        <f>'B) Berichte'!F2571</f>
        <v>Zeit in h eingeben</v>
      </c>
      <c r="I66" t="str">
        <f>'B) Berichte'!F2572</f>
        <v>Zeit in h eingeben</v>
      </c>
      <c r="J66" t="str">
        <f>'B) Berichte'!F2573</f>
        <v>Zeit in h eingeben</v>
      </c>
      <c r="K66" t="str">
        <f>'B) Berichte'!F2574</f>
        <v>Zeit in h eingeben</v>
      </c>
      <c r="L66" t="str">
        <f>'B) Berichte'!F2575</f>
        <v>Zeit in h eingeben</v>
      </c>
      <c r="M66" t="str">
        <f>'B) Berichte'!F2576</f>
        <v>Zeit in h eingeben</v>
      </c>
      <c r="N66" t="str">
        <f>'B) Berichte'!F2579</f>
        <v>Anzahl eingeben</v>
      </c>
      <c r="O66" t="str">
        <f>'B) Berichte'!F2580</f>
        <v>Anzahl eingeben</v>
      </c>
      <c r="P66" s="52">
        <f>'B) Berichte'!E2581</f>
        <v>0</v>
      </c>
      <c r="Q66" t="str">
        <f>'B) Berichte'!F2584</f>
        <v>---bitte auswählen---</v>
      </c>
      <c r="R66" t="str">
        <f>'B) Berichte'!F2585</f>
        <v>---bitte auswählen---</v>
      </c>
      <c r="S66" t="str">
        <f>'B) Berichte'!F2586</f>
        <v>---bitte auswählen---</v>
      </c>
      <c r="T66" s="52">
        <f>'B) Berichte'!E2587</f>
        <v>0</v>
      </c>
      <c r="U66" t="str">
        <f>'B) Berichte'!D2591</f>
        <v xml:space="preserve">
</v>
      </c>
      <c r="V66" t="str">
        <f>'B) Berichte'!D2592</f>
        <v xml:space="preserve">
</v>
      </c>
      <c r="W66">
        <f>'B) Berichte'!D2593</f>
        <v>0</v>
      </c>
      <c r="X66">
        <f>'B) Berichte'!D2594</f>
        <v>0</v>
      </c>
      <c r="Y66">
        <f>'B) Berichte'!D2595</f>
        <v>0</v>
      </c>
      <c r="Z66">
        <f>'B) Berichte'!D2596</f>
        <v>0</v>
      </c>
      <c r="AA66">
        <f>'B) Berichte'!D2597</f>
        <v>0</v>
      </c>
      <c r="AB66">
        <f>'B) Berichte'!D2598</f>
        <v>0</v>
      </c>
      <c r="AC66">
        <f>'B) Berichte'!D2599</f>
        <v>0</v>
      </c>
      <c r="AD66">
        <f>'B) Berichte'!D2600</f>
        <v>0</v>
      </c>
      <c r="AE66" s="52" t="str">
        <f>'B) Berichte'!E2591</f>
        <v>Vorschlag 1</v>
      </c>
      <c r="AF66" s="52" t="str">
        <f>'B) Berichte'!E2592</f>
        <v>weitere Vorschäge</v>
      </c>
      <c r="AG66" s="52">
        <f>'B) Berichte'!E2593</f>
        <v>0</v>
      </c>
      <c r="AH66" s="52">
        <f>'B) Berichte'!E2594</f>
        <v>0</v>
      </c>
      <c r="AI66" s="52">
        <f>'B) Berichte'!E2595</f>
        <v>0</v>
      </c>
      <c r="AJ66" s="52">
        <f>'B) Berichte'!E2596</f>
        <v>0</v>
      </c>
      <c r="AK66" s="52">
        <f>'B) Berichte'!E2597</f>
        <v>0</v>
      </c>
      <c r="AL66" s="52">
        <f>'B) Berichte'!E2598</f>
        <v>0</v>
      </c>
      <c r="AM66" s="52">
        <f>'B) Berichte'!E2599</f>
        <v>0</v>
      </c>
      <c r="AN66" s="52">
        <f>'B) Berichte'!E2600</f>
        <v>0</v>
      </c>
      <c r="AO66" t="str">
        <f>'B) Berichte'!F2591</f>
        <v>---bitte auswählen---</v>
      </c>
      <c r="AP66">
        <f>'B) Berichte'!F2592</f>
        <v>0</v>
      </c>
      <c r="AQ66">
        <f>'B) Berichte'!F2593</f>
        <v>0</v>
      </c>
      <c r="AR66">
        <f>'B) Berichte'!F2594</f>
        <v>0</v>
      </c>
      <c r="AS66">
        <f>'B) Berichte'!F2595</f>
        <v>0</v>
      </c>
      <c r="AT66">
        <f>'B) Berichte'!F2596</f>
        <v>0</v>
      </c>
      <c r="AU66">
        <f>'B) Berichte'!F2597</f>
        <v>0</v>
      </c>
      <c r="AV66">
        <f>'B) Berichte'!F2598</f>
        <v>0</v>
      </c>
      <c r="AW66">
        <f>'B) Berichte'!F2599</f>
        <v>0</v>
      </c>
      <c r="AX66">
        <f>'B) Berichte'!F2600</f>
        <v>0</v>
      </c>
      <c r="AY66" t="str">
        <f>Übersicht!E76</f>
        <v>31.3. erstmals 2014</v>
      </c>
      <c r="AZ66">
        <f>Übersicht!F76</f>
        <v>1</v>
      </c>
      <c r="BA66" t="str">
        <f>Übersicht!G76</f>
        <v>Bericht gem. § 47 (2) 2. Satz iVm § 121 (18)</v>
      </c>
      <c r="BB66" t="str">
        <f>Übersicht!H76</f>
        <v>BMF</v>
      </c>
      <c r="BC66">
        <f>Übersicht!I76</f>
        <v>0</v>
      </c>
      <c r="BD66">
        <f>Übersicht!J76</f>
        <v>0</v>
      </c>
      <c r="BE66" t="str">
        <f>Übersicht!K76</f>
        <v>NR</v>
      </c>
      <c r="BF66" t="str">
        <f>Übersicht!L76</f>
        <v>BHG 1986</v>
      </c>
      <c r="BG66">
        <f>Übersicht!M76</f>
        <v>0</v>
      </c>
      <c r="BH66">
        <f>Übersicht!N76</f>
        <v>0</v>
      </c>
      <c r="BI66">
        <f>Übersicht!O76</f>
        <v>0</v>
      </c>
      <c r="BJ66">
        <f>Übersicht!P76</f>
        <v>0</v>
      </c>
      <c r="BK66">
        <f>Übersicht!Q76</f>
        <v>0</v>
      </c>
      <c r="BL66">
        <f>Übersicht!R76</f>
        <v>0</v>
      </c>
      <c r="BM66">
        <f>Übersicht!S76</f>
        <v>0</v>
      </c>
      <c r="BN66">
        <f>Übersicht!T76</f>
        <v>0</v>
      </c>
      <c r="BO66">
        <f>Übersicht!U76</f>
        <v>0</v>
      </c>
      <c r="BP66">
        <f>Übersicht!V76</f>
        <v>0</v>
      </c>
      <c r="BQ66">
        <f>Übersicht!W76</f>
        <v>0</v>
      </c>
      <c r="BR66">
        <f>Übersicht!X76</f>
        <v>0</v>
      </c>
      <c r="BS66" t="str">
        <f>Übersicht!Y76</f>
        <v>Recherche und inhaltliche Analyse von Informationen und Daten</v>
      </c>
      <c r="BT66" t="str">
        <f>Übersicht!Z76</f>
        <v>Analyse- und Rechercheaufwand</v>
      </c>
      <c r="BU66" t="str">
        <f>Übersicht!AA76</f>
        <v>S_II</v>
      </c>
      <c r="BV66" t="str">
        <f>Übersicht!AB76</f>
        <v>Verfassen des Berichts; Ausfüllen und Eingabe der Daten in technische Systeme (ohne Analyse)</v>
      </c>
      <c r="BW66" t="str">
        <f>Übersicht!AC76</f>
        <v>Bürokratieaufwand</v>
      </c>
      <c r="BX66" t="str">
        <f>Übersicht!AD76</f>
        <v>S_II</v>
      </c>
      <c r="BY66" t="str">
        <f>Übersicht!AE76</f>
        <v>Abstimmung und/oder Qualitätssicherung intern</v>
      </c>
      <c r="BZ66" t="str">
        <f>Übersicht!AF76</f>
        <v>Bürokratieaufwand</v>
      </c>
      <c r="CA66" t="str">
        <f>Übersicht!AG76</f>
        <v>S_II</v>
      </c>
      <c r="CB66" t="str">
        <f>Übersicht!AH76</f>
        <v>Abstimmung und/oder Qualitätssicherung mit externen Stellen (zB Ressorts); Übermittlung</v>
      </c>
      <c r="CC66" t="str">
        <f>Übersicht!AI76</f>
        <v>Bürokratieaufwand</v>
      </c>
      <c r="CD66" t="str">
        <f>Übersicht!AJ76</f>
        <v>S_II</v>
      </c>
      <c r="CE66">
        <f>Übersicht!AK76</f>
        <v>0</v>
      </c>
      <c r="CF66">
        <f>Übersicht!AL76</f>
        <v>0</v>
      </c>
      <c r="CG66">
        <f>Übersicht!AM76</f>
        <v>0</v>
      </c>
      <c r="CH66">
        <f>Übersicht!AN76</f>
        <v>0</v>
      </c>
      <c r="CI66">
        <f>Übersicht!AO76</f>
        <v>0</v>
      </c>
      <c r="CJ66">
        <f>Übersicht!AP76</f>
        <v>0</v>
      </c>
      <c r="CK66">
        <f>Übersicht!AQ76</f>
        <v>0</v>
      </c>
      <c r="CL66">
        <f>Übersicht!AR76</f>
        <v>0</v>
      </c>
      <c r="CM66">
        <f>Übersicht!AS76</f>
        <v>0</v>
      </c>
      <c r="CN66">
        <f>Übersicht!AT76</f>
        <v>0</v>
      </c>
      <c r="CO66">
        <f>Übersicht!AU76</f>
        <v>0</v>
      </c>
      <c r="CP66">
        <f>Übersicht!AV76</f>
        <v>0</v>
      </c>
      <c r="CQ66">
        <f>Übersicht!AW76</f>
        <v>0</v>
      </c>
      <c r="CR66">
        <f>Übersicht!AX76</f>
        <v>0</v>
      </c>
      <c r="CS66">
        <f>Übersicht!AY76</f>
        <v>0</v>
      </c>
      <c r="CT66">
        <f>Übersicht!AZ76</f>
        <v>0</v>
      </c>
      <c r="CU66">
        <f>Übersicht!BA76</f>
        <v>0</v>
      </c>
      <c r="CV66">
        <f>Übersicht!BB76</f>
        <v>0</v>
      </c>
      <c r="CW66">
        <f>Übersicht!BC76</f>
        <v>0</v>
      </c>
      <c r="CX66">
        <f>Übersicht!BD76</f>
        <v>0</v>
      </c>
      <c r="CY66">
        <f>Übersicht!BE76</f>
        <v>0</v>
      </c>
      <c r="CZ66">
        <f>Übersicht!BF76</f>
        <v>0</v>
      </c>
      <c r="DA66">
        <f>Übersicht!BG76</f>
        <v>0</v>
      </c>
      <c r="DB66" t="str">
        <f>Übersicht!BH76</f>
        <v>S_II</v>
      </c>
      <c r="DC66" t="str">
        <f>Übersicht!BI76</f>
        <v>S_II</v>
      </c>
      <c r="DD66" t="str">
        <f>Übersicht!BJ76</f>
        <v>nicht anzeigen</v>
      </c>
      <c r="DE66" t="str">
        <f>Übersicht!BK76</f>
        <v>nicht anzeigen</v>
      </c>
      <c r="DF66" t="str">
        <f>Übersicht!BL76</f>
        <v>nein (s_II)</v>
      </c>
      <c r="DG66">
        <f>Übersicht!BM76</f>
        <v>0</v>
      </c>
      <c r="DH66" t="str">
        <f>Übersicht!BN76</f>
        <v>sonstige Berichte</v>
      </c>
      <c r="DI66">
        <f>Übersicht!$D$5</f>
        <v>0</v>
      </c>
      <c r="DJ66">
        <f>Übersicht!E$5</f>
        <v>0</v>
      </c>
      <c r="DK66">
        <f>Übersicht!F$5</f>
        <v>0</v>
      </c>
      <c r="DL66">
        <f>Übersicht!BQ76</f>
        <v>0</v>
      </c>
    </row>
    <row r="67" spans="1:116" x14ac:dyDescent="0.25">
      <c r="A67" s="53" t="str">
        <f>Übersicht!$B$5</f>
        <v>---bitte auswählen---</v>
      </c>
      <c r="B67" s="53">
        <f>Übersicht!C77</f>
        <v>28</v>
      </c>
      <c r="C67" s="53" t="str">
        <f>Übersicht!D77</f>
        <v>Ausgliederungsbericht</v>
      </c>
      <c r="D67" t="str">
        <f>'B) Berichte'!F2607</f>
        <v>Zeit in h eingeben</v>
      </c>
      <c r="E67" t="str">
        <f>'B) Berichte'!F2608</f>
        <v>Zeit in h eingeben</v>
      </c>
      <c r="F67" t="str">
        <f>'B) Berichte'!F2609</f>
        <v>Zeit in h eingeben</v>
      </c>
      <c r="G67" t="str">
        <f>'B) Berichte'!F2610</f>
        <v>Zeit in h eingeben</v>
      </c>
      <c r="H67" t="str">
        <f>'B) Berichte'!F2611</f>
        <v>Zeit in h eingeben</v>
      </c>
      <c r="I67" t="str">
        <f>'B) Berichte'!F2612</f>
        <v>Zeit in h eingeben</v>
      </c>
      <c r="J67" t="str">
        <f>'B) Berichte'!F2613</f>
        <v>Zeit in h eingeben</v>
      </c>
      <c r="K67" t="str">
        <f>'B) Berichte'!F2614</f>
        <v>Zeit in h eingeben</v>
      </c>
      <c r="L67" t="str">
        <f>'B) Berichte'!F2615</f>
        <v>Zeit in h eingeben</v>
      </c>
      <c r="M67" t="str">
        <f>'B) Berichte'!F2616</f>
        <v>Zeit in h eingeben</v>
      </c>
      <c r="N67" t="str">
        <f>'B) Berichte'!F2619</f>
        <v>Anzahl eingeben</v>
      </c>
      <c r="O67" t="str">
        <f>'B) Berichte'!F2620</f>
        <v>Anzahl eingeben</v>
      </c>
      <c r="P67" s="52">
        <f>'B) Berichte'!E2621</f>
        <v>0</v>
      </c>
      <c r="Q67" t="str">
        <f>'B) Berichte'!F2624</f>
        <v>---bitte auswählen---</v>
      </c>
      <c r="R67" t="str">
        <f>'B) Berichte'!F2625</f>
        <v>---bitte auswählen---</v>
      </c>
      <c r="S67" t="str">
        <f>'B) Berichte'!F2626</f>
        <v>---bitte auswählen---</v>
      </c>
      <c r="T67" s="52">
        <f>'B) Berichte'!E2627</f>
        <v>0</v>
      </c>
      <c r="U67" t="str">
        <f>'B) Berichte'!D2631</f>
        <v xml:space="preserve">
</v>
      </c>
      <c r="V67" t="str">
        <f>'B) Berichte'!D2632</f>
        <v xml:space="preserve">
</v>
      </c>
      <c r="W67">
        <f>'B) Berichte'!D2633</f>
        <v>0</v>
      </c>
      <c r="X67">
        <f>'B) Berichte'!D2634</f>
        <v>0</v>
      </c>
      <c r="Y67">
        <f>'B) Berichte'!D2635</f>
        <v>0</v>
      </c>
      <c r="Z67">
        <f>'B) Berichte'!D2636</f>
        <v>0</v>
      </c>
      <c r="AA67">
        <f>'B) Berichte'!D2637</f>
        <v>0</v>
      </c>
      <c r="AB67">
        <f>'B) Berichte'!D2638</f>
        <v>0</v>
      </c>
      <c r="AC67">
        <f>'B) Berichte'!D2639</f>
        <v>0</v>
      </c>
      <c r="AD67">
        <f>'B) Berichte'!D2640</f>
        <v>0</v>
      </c>
      <c r="AE67" s="52" t="str">
        <f>'B) Berichte'!E2631</f>
        <v>Vorschlag 1</v>
      </c>
      <c r="AF67" s="52" t="str">
        <f>'B) Berichte'!E2632</f>
        <v>weitere Vorschäge</v>
      </c>
      <c r="AG67" s="52">
        <f>'B) Berichte'!E2633</f>
        <v>0</v>
      </c>
      <c r="AH67" s="52">
        <f>'B) Berichte'!E2634</f>
        <v>0</v>
      </c>
      <c r="AI67" s="52">
        <f>'B) Berichte'!E2635</f>
        <v>0</v>
      </c>
      <c r="AJ67" s="52">
        <f>'B) Berichte'!E2636</f>
        <v>0</v>
      </c>
      <c r="AK67" s="52">
        <f>'B) Berichte'!E2637</f>
        <v>0</v>
      </c>
      <c r="AL67" s="52">
        <f>'B) Berichte'!E2638</f>
        <v>0</v>
      </c>
      <c r="AM67" s="52">
        <f>'B) Berichte'!E2639</f>
        <v>0</v>
      </c>
      <c r="AN67" s="52">
        <f>'B) Berichte'!E2640</f>
        <v>0</v>
      </c>
      <c r="AO67" t="str">
        <f>'B) Berichte'!F2631</f>
        <v>---bitte auswählen---</v>
      </c>
      <c r="AP67">
        <f>'B) Berichte'!F2632</f>
        <v>0</v>
      </c>
      <c r="AQ67">
        <f>'B) Berichte'!F2633</f>
        <v>0</v>
      </c>
      <c r="AR67">
        <f>'B) Berichte'!F2634</f>
        <v>0</v>
      </c>
      <c r="AS67">
        <f>'B) Berichte'!F2635</f>
        <v>0</v>
      </c>
      <c r="AT67">
        <f>'B) Berichte'!F2636</f>
        <v>0</v>
      </c>
      <c r="AU67">
        <f>'B) Berichte'!F2637</f>
        <v>0</v>
      </c>
      <c r="AV67">
        <f>'B) Berichte'!F2638</f>
        <v>0</v>
      </c>
      <c r="AW67">
        <f>'B) Berichte'!F2639</f>
        <v>0</v>
      </c>
      <c r="AX67">
        <f>'B) Berichte'!F2640</f>
        <v>0</v>
      </c>
      <c r="AY67" t="str">
        <f>Übersicht!E77</f>
        <v>Beratungen Budgetausschuss</v>
      </c>
      <c r="AZ67">
        <f>Übersicht!F77</f>
        <v>1</v>
      </c>
      <c r="BA67" t="str">
        <f>Übersicht!G77</f>
        <v>§ 42 (5)</v>
      </c>
      <c r="BB67" t="str">
        <f>Übersicht!H77</f>
        <v>BMF</v>
      </c>
      <c r="BC67">
        <f>Übersicht!I77</f>
        <v>0</v>
      </c>
      <c r="BD67">
        <f>Übersicht!J77</f>
        <v>0</v>
      </c>
      <c r="BE67" t="str">
        <f>Übersicht!K77</f>
        <v>BA</v>
      </c>
      <c r="BF67" t="str">
        <f>Übersicht!L77</f>
        <v>vorher</v>
      </c>
      <c r="BG67">
        <f>Übersicht!M77</f>
        <v>0</v>
      </c>
      <c r="BH67">
        <f>Übersicht!N77</f>
        <v>0</v>
      </c>
      <c r="BI67">
        <f>Übersicht!O77</f>
        <v>0</v>
      </c>
      <c r="BJ67">
        <f>Übersicht!P77</f>
        <v>0</v>
      </c>
      <c r="BK67">
        <f>Übersicht!Q77</f>
        <v>0</v>
      </c>
      <c r="BL67">
        <f>Übersicht!R77</f>
        <v>0</v>
      </c>
      <c r="BM67">
        <f>Übersicht!S77</f>
        <v>0</v>
      </c>
      <c r="BN67">
        <f>Übersicht!T77</f>
        <v>0</v>
      </c>
      <c r="BO67">
        <f>Übersicht!U77</f>
        <v>0</v>
      </c>
      <c r="BP67">
        <f>Übersicht!V77</f>
        <v>0</v>
      </c>
      <c r="BQ67">
        <f>Übersicht!W77</f>
        <v>0</v>
      </c>
      <c r="BR67">
        <f>Übersicht!X77</f>
        <v>0</v>
      </c>
      <c r="BS67" t="str">
        <f>Übersicht!Y77</f>
        <v>Kontrolle und Recherche, ob es neue Einheiten gibt, die aufzunehmen wären (Nachfrage in den Fachabteilungen).</v>
      </c>
      <c r="BT67" t="str">
        <f>Übersicht!Z77</f>
        <v>Analyse- und Rechercheaufwand</v>
      </c>
      <c r="BU67" t="str">
        <f>Übersicht!AA77</f>
        <v>S_II</v>
      </c>
      <c r="BV67" t="str">
        <f>Übersicht!AB77</f>
        <v>Datenabfrage „Vermögens- und Ertragszahlen“ an Abt. I/5 (Christine Stich) ab Mitte August.</v>
      </c>
      <c r="BW67" t="str">
        <f>Übersicht!AC77</f>
        <v>Analyse- und Rechercheaufwand</v>
      </c>
      <c r="BX67" t="str">
        <f>Übersicht!AD77</f>
        <v>S_II</v>
      </c>
      <c r="BY67" t="str">
        <f>Übersicht!AE77</f>
        <v>Aktualisierung der Vermögens- und Ertragszahlen und der Zusammenfassungstabellen. Aktualisierung der Texte.</v>
      </c>
      <c r="BZ67" t="str">
        <f>Übersicht!AF77</f>
        <v>Analyse- und Rechercheaufwand</v>
      </c>
      <c r="CA67" t="str">
        <f>Übersicht!AG77</f>
        <v>S_II</v>
      </c>
      <c r="CB67" t="str">
        <f>Übersicht!AH77</f>
        <v>Datenabfrage „Verflechtungen mit dem Bundesbudget“ an Abt. II/1 (Walter Gangl), sobald Werte für den BVA-E feststehen; Pensionszahlungen aus der Abt. II/5</v>
      </c>
      <c r="CC67" t="str">
        <f>Übersicht!AI77</f>
        <v>Analyse- und Rechercheaufwand</v>
      </c>
      <c r="CD67" t="str">
        <f>Übersicht!AJ77</f>
        <v>S_II</v>
      </c>
      <c r="CE67" t="str">
        <f>Übersicht!AK77</f>
        <v>Aussenden der fertigen Tabellen an die jeweiligen Fachabteilungen zur Kontrolle und Freigabe.</v>
      </c>
      <c r="CF67" t="str">
        <f>Übersicht!AL77</f>
        <v>Bürokratieaufwand</v>
      </c>
      <c r="CG67" t="str">
        <f>Übersicht!AM77</f>
        <v>S_II</v>
      </c>
      <c r="CH67" t="str">
        <f>Übersicht!AN77</f>
        <v>Akkordieren des Texts „Einstieg“ mit SC.</v>
      </c>
      <c r="CI67" t="str">
        <f>Übersicht!AO77</f>
        <v>Bürokratieaufwand</v>
      </c>
      <c r="CJ67" t="str">
        <f>Übersicht!AP77</f>
        <v>S_II</v>
      </c>
      <c r="CK67" t="str">
        <f>Übersicht!AQ77</f>
        <v>Layoutierung (in pdf Druckformat) mit der Druckerei.</v>
      </c>
      <c r="CL67" t="str">
        <f>Übersicht!AR77</f>
        <v>Bürokratieaufwand</v>
      </c>
      <c r="CM67" t="str">
        <f>Übersicht!AS77</f>
        <v>S_II</v>
      </c>
      <c r="CN67" t="str">
        <f>Übersicht!AT77</f>
        <v>Fertigen Bericht an Kabinette zur Freigabe; Druckfreigabe an Druckerei via Abt. II/1 (Barbara Sufajzl-Zuwah)</v>
      </c>
      <c r="CO67" t="str">
        <f>Übersicht!AU77</f>
        <v>Bürokratieaufwand</v>
      </c>
      <c r="CP67" t="str">
        <f>Übersicht!AV77</f>
        <v>S_II</v>
      </c>
      <c r="CQ67" t="str">
        <f>Übersicht!AW77</f>
        <v>ZUSÄTZLICH: Analyse- und Rechercheaufwand in Abt. I/5 bzw. Sektion III</v>
      </c>
      <c r="CR67" t="str">
        <f>Übersicht!AX77</f>
        <v>Analyse- und Rechercheaufwand</v>
      </c>
      <c r="CS67" t="str">
        <f>Übersicht!AY77</f>
        <v>S_II</v>
      </c>
      <c r="CT67" t="str">
        <f>Übersicht!AZ77</f>
        <v>ZUSÄTZLICH: Bürokratieaufwand in Abt. I/5 bzw. Sektion III</v>
      </c>
      <c r="CU67" t="str">
        <f>Übersicht!BA77</f>
        <v>Bürokratieaufwand</v>
      </c>
      <c r="CV67" t="str">
        <f>Übersicht!BB77</f>
        <v>S_II</v>
      </c>
      <c r="CW67">
        <f>Übersicht!BC77</f>
        <v>0</v>
      </c>
      <c r="CX67">
        <f>Übersicht!BD77</f>
        <v>0</v>
      </c>
      <c r="CY67">
        <f>Übersicht!BE77</f>
        <v>0</v>
      </c>
      <c r="CZ67">
        <f>Übersicht!BF77</f>
        <v>0</v>
      </c>
      <c r="DA67">
        <f>Übersicht!BG77</f>
        <v>0</v>
      </c>
      <c r="DB67" t="str">
        <f>Übersicht!BH77</f>
        <v>S_II; HHLO_alle</v>
      </c>
      <c r="DC67" t="str">
        <f>Übersicht!BI77</f>
        <v>S_II</v>
      </c>
      <c r="DD67" t="str">
        <f>Übersicht!BJ77</f>
        <v>nicht anzeigen</v>
      </c>
      <c r="DE67" t="str">
        <f>Übersicht!BK77</f>
        <v>HHLO_alle</v>
      </c>
      <c r="DF67" t="str">
        <f>Übersicht!BL77</f>
        <v>ja (S_II)</v>
      </c>
      <c r="DG67">
        <f>Übersicht!BM77</f>
        <v>0</v>
      </c>
      <c r="DH67" t="str">
        <f>Übersicht!BN77</f>
        <v>sonstige Berichte</v>
      </c>
      <c r="DI67">
        <f>Übersicht!$D$5</f>
        <v>0</v>
      </c>
      <c r="DJ67">
        <f>Übersicht!E$5</f>
        <v>0</v>
      </c>
      <c r="DK67">
        <f>Übersicht!F$5</f>
        <v>0</v>
      </c>
      <c r="DL67">
        <f>Übersicht!BQ77</f>
        <v>0</v>
      </c>
    </row>
    <row r="68" spans="1:116" x14ac:dyDescent="0.25">
      <c r="A68" s="53" t="str">
        <f>Übersicht!$B$5</f>
        <v>---bitte auswählen---</v>
      </c>
      <c r="B68" s="53">
        <f>Übersicht!C78</f>
        <v>33</v>
      </c>
      <c r="C68" s="53" t="str">
        <f>Übersicht!D78</f>
        <v>Förderungsbericht</v>
      </c>
      <c r="D68" t="str">
        <f>'B) Berichte'!F2647</f>
        <v>Zeit in h eingeben</v>
      </c>
      <c r="E68" t="str">
        <f>'B) Berichte'!F2648</f>
        <v>Zeit in h eingeben</v>
      </c>
      <c r="F68" t="str">
        <f>'B) Berichte'!F2649</f>
        <v>Zeit in h eingeben</v>
      </c>
      <c r="G68" t="str">
        <f>'B) Berichte'!F2650</f>
        <v>Zeit in h eingeben</v>
      </c>
      <c r="H68" t="str">
        <f>'B) Berichte'!F2651</f>
        <v>Zeit in h eingeben</v>
      </c>
      <c r="I68" t="str">
        <f>'B) Berichte'!F2652</f>
        <v>Zeit in h eingeben</v>
      </c>
      <c r="J68" t="str">
        <f>'B) Berichte'!F2653</f>
        <v>Zeit in h eingeben</v>
      </c>
      <c r="K68" t="str">
        <f>'B) Berichte'!F2654</f>
        <v>Zeit in h eingeben</v>
      </c>
      <c r="L68" t="str">
        <f>'B) Berichte'!F2655</f>
        <v>Zeit in h eingeben</v>
      </c>
      <c r="M68" t="str">
        <f>'B) Berichte'!F2656</f>
        <v>Zeit in h eingeben</v>
      </c>
      <c r="N68" t="str">
        <f>'B) Berichte'!F2659</f>
        <v>Anzahl eingeben</v>
      </c>
      <c r="O68" t="str">
        <f>'B) Berichte'!F2660</f>
        <v>Anzahl eingeben</v>
      </c>
      <c r="P68" s="52">
        <f>'B) Berichte'!E2661</f>
        <v>0</v>
      </c>
      <c r="Q68" t="str">
        <f>'B) Berichte'!F2664</f>
        <v>---bitte auswählen---</v>
      </c>
      <c r="R68" t="str">
        <f>'B) Berichte'!F2665</f>
        <v>---bitte auswählen---</v>
      </c>
      <c r="S68" t="str">
        <f>'B) Berichte'!F2666</f>
        <v>---bitte auswählen---</v>
      </c>
      <c r="T68" s="52">
        <f>'B) Berichte'!E2667</f>
        <v>0</v>
      </c>
      <c r="U68" t="str">
        <f>'B) Berichte'!D2671</f>
        <v xml:space="preserve">
</v>
      </c>
      <c r="V68" t="str">
        <f>'B) Berichte'!D2672</f>
        <v xml:space="preserve">
</v>
      </c>
      <c r="W68">
        <f>'B) Berichte'!D2673</f>
        <v>0</v>
      </c>
      <c r="X68">
        <f>'B) Berichte'!D2674</f>
        <v>0</v>
      </c>
      <c r="Y68">
        <f>'B) Berichte'!D2675</f>
        <v>0</v>
      </c>
      <c r="Z68">
        <f>'B) Berichte'!D2676</f>
        <v>0</v>
      </c>
      <c r="AA68">
        <f>'B) Berichte'!D2677</f>
        <v>0</v>
      </c>
      <c r="AB68">
        <f>'B) Berichte'!D2678</f>
        <v>0</v>
      </c>
      <c r="AC68">
        <f>'B) Berichte'!D2679</f>
        <v>0</v>
      </c>
      <c r="AD68">
        <f>'B) Berichte'!D2680</f>
        <v>0</v>
      </c>
      <c r="AE68" s="52" t="str">
        <f>'B) Berichte'!E2671</f>
        <v>Vorschlag 1</v>
      </c>
      <c r="AF68" s="52" t="str">
        <f>'B) Berichte'!E2672</f>
        <v>weitere Vorschäge</v>
      </c>
      <c r="AG68" s="52">
        <f>'B) Berichte'!E2673</f>
        <v>0</v>
      </c>
      <c r="AH68" s="52">
        <f>'B) Berichte'!E2674</f>
        <v>0</v>
      </c>
      <c r="AI68" s="52">
        <f>'B) Berichte'!E2675</f>
        <v>0</v>
      </c>
      <c r="AJ68" s="52">
        <f>'B) Berichte'!E2676</f>
        <v>0</v>
      </c>
      <c r="AK68" s="52">
        <f>'B) Berichte'!E2677</f>
        <v>0</v>
      </c>
      <c r="AL68" s="52">
        <f>'B) Berichte'!E2678</f>
        <v>0</v>
      </c>
      <c r="AM68" s="52">
        <f>'B) Berichte'!E2679</f>
        <v>0</v>
      </c>
      <c r="AN68" s="52">
        <f>'B) Berichte'!E2680</f>
        <v>0</v>
      </c>
      <c r="AO68" t="str">
        <f>'B) Berichte'!F2671</f>
        <v>---bitte auswählen---</v>
      </c>
      <c r="AP68">
        <f>'B) Berichte'!F2672</f>
        <v>0</v>
      </c>
      <c r="AQ68">
        <f>'B) Berichte'!F2673</f>
        <v>0</v>
      </c>
      <c r="AR68">
        <f>'B) Berichte'!F2674</f>
        <v>0</v>
      </c>
      <c r="AS68">
        <f>'B) Berichte'!F2675</f>
        <v>0</v>
      </c>
      <c r="AT68">
        <f>'B) Berichte'!F2676</f>
        <v>0</v>
      </c>
      <c r="AU68">
        <f>'B) Berichte'!F2677</f>
        <v>0</v>
      </c>
      <c r="AV68">
        <f>'B) Berichte'!F2678</f>
        <v>0</v>
      </c>
      <c r="AW68">
        <f>'B) Berichte'!F2679</f>
        <v>0</v>
      </c>
      <c r="AX68">
        <f>'B) Berichte'!F2680</f>
        <v>0</v>
      </c>
      <c r="AY68" t="str">
        <f>Übersicht!E78</f>
        <v>31.12.</v>
      </c>
      <c r="AZ68">
        <f>Übersicht!F78</f>
        <v>1</v>
      </c>
      <c r="BA68" t="str">
        <f>Übersicht!G78</f>
        <v>§ 47 (3)</v>
      </c>
      <c r="BB68" t="str">
        <f>Übersicht!H78</f>
        <v>BMF</v>
      </c>
      <c r="BC68">
        <f>Übersicht!I78</f>
        <v>0</v>
      </c>
      <c r="BD68">
        <f>Übersicht!J78</f>
        <v>0</v>
      </c>
      <c r="BE68" t="str">
        <f>Übersicht!K78</f>
        <v>NR</v>
      </c>
      <c r="BF68" t="str">
        <f>Übersicht!L78</f>
        <v>vorher</v>
      </c>
      <c r="BG68">
        <f>Übersicht!M78</f>
        <v>0</v>
      </c>
      <c r="BH68">
        <f>Übersicht!N78</f>
        <v>0</v>
      </c>
      <c r="BI68">
        <f>Übersicht!O78</f>
        <v>0</v>
      </c>
      <c r="BJ68">
        <f>Übersicht!P78</f>
        <v>0</v>
      </c>
      <c r="BK68">
        <f>Übersicht!Q78</f>
        <v>0</v>
      </c>
      <c r="BL68">
        <f>Übersicht!R78</f>
        <v>0</v>
      </c>
      <c r="BM68">
        <f>Übersicht!S78</f>
        <v>0</v>
      </c>
      <c r="BN68">
        <f>Übersicht!T78</f>
        <v>0</v>
      </c>
      <c r="BO68">
        <f>Übersicht!U78</f>
        <v>0</v>
      </c>
      <c r="BP68">
        <f>Übersicht!V78</f>
        <v>0</v>
      </c>
      <c r="BQ68">
        <f>Übersicht!W78</f>
        <v>0</v>
      </c>
      <c r="BR68">
        <f>Übersicht!X78</f>
        <v>0</v>
      </c>
      <c r="BS68" t="str">
        <f>Übersicht!Y78</f>
        <v>Recherche und inhaltliche Analyse von Informationen und Daten</v>
      </c>
      <c r="BT68" t="str">
        <f>Übersicht!Z78</f>
        <v>Analyse- und Rechercheaufwand</v>
      </c>
      <c r="BU68" t="str">
        <f>Übersicht!AA78</f>
        <v>HHLO_alle</v>
      </c>
      <c r="BV68" t="str">
        <f>Übersicht!AB78</f>
        <v>Verfassen des Änderungsbedarfs zum vorjährigen Förderungsbericht (ohne Analyse)</v>
      </c>
      <c r="BW68" t="str">
        <f>Übersicht!AC78</f>
        <v>Bürokratieaufwand</v>
      </c>
      <c r="BX68" t="str">
        <f>Übersicht!AD78</f>
        <v>HHLO_alle</v>
      </c>
      <c r="BY68" t="str">
        <f>Übersicht!AE78</f>
        <v>Abstimmung und/oder Qualitätssicherung intern</v>
      </c>
      <c r="BZ68" t="str">
        <f>Übersicht!AF78</f>
        <v>Bürokratieaufwand</v>
      </c>
      <c r="CA68" t="str">
        <f>Übersicht!AG78</f>
        <v>HHLO_alle</v>
      </c>
      <c r="CB68" t="str">
        <f>Übersicht!AH78</f>
        <v>Abstimmung und/oder Qualitätssicherung mit BMF; Übermittlung</v>
      </c>
      <c r="CC68" t="str">
        <f>Übersicht!AI78</f>
        <v>Bürokratieaufwand</v>
      </c>
      <c r="CD68" t="str">
        <f>Übersicht!AJ78</f>
        <v>HHLO_alle</v>
      </c>
      <c r="CE68" t="str">
        <f>Übersicht!AK78</f>
        <v>Qualitätssicherung der Ressortdaten</v>
      </c>
      <c r="CF68" t="str">
        <f>Übersicht!AL78</f>
        <v>Bürokratieaufwand</v>
      </c>
      <c r="CG68" t="str">
        <f>Übersicht!AM78</f>
        <v>S_II</v>
      </c>
      <c r="CH68" t="str">
        <f>Übersicht!AN78</f>
        <v>Eintragung der QS-Ressortdaten in EDV</v>
      </c>
      <c r="CI68" t="str">
        <f>Übersicht!AO78</f>
        <v>Bürokratieaufwand</v>
      </c>
      <c r="CJ68" t="str">
        <f>Übersicht!AP78</f>
        <v>S_II</v>
      </c>
      <c r="CK68" t="str">
        <f>Übersicht!AQ78</f>
        <v>Abstimmung des Berichts intern u. mit Fachabteilungen</v>
      </c>
      <c r="CL68" t="str">
        <f>Übersicht!AR78</f>
        <v>Bürokratieaufwand</v>
      </c>
      <c r="CM68" t="str">
        <f>Übersicht!AS78</f>
        <v>S_II</v>
      </c>
      <c r="CN68">
        <f>Übersicht!AT78</f>
        <v>0</v>
      </c>
      <c r="CO68">
        <f>Übersicht!AU78</f>
        <v>0</v>
      </c>
      <c r="CP68">
        <f>Übersicht!AV78</f>
        <v>0</v>
      </c>
      <c r="CQ68">
        <f>Übersicht!AW78</f>
        <v>0</v>
      </c>
      <c r="CR68">
        <f>Übersicht!AX78</f>
        <v>0</v>
      </c>
      <c r="CS68">
        <f>Übersicht!AY78</f>
        <v>0</v>
      </c>
      <c r="CT68">
        <f>Übersicht!AZ78</f>
        <v>0</v>
      </c>
      <c r="CU68">
        <f>Übersicht!BA78</f>
        <v>0</v>
      </c>
      <c r="CV68">
        <f>Übersicht!BB78</f>
        <v>0</v>
      </c>
      <c r="CW68">
        <f>Übersicht!BC78</f>
        <v>0</v>
      </c>
      <c r="CX68">
        <f>Übersicht!BD78</f>
        <v>0</v>
      </c>
      <c r="CY68">
        <f>Übersicht!BE78</f>
        <v>0</v>
      </c>
      <c r="CZ68">
        <f>Übersicht!BF78</f>
        <v>0</v>
      </c>
      <c r="DA68">
        <f>Übersicht!BG78</f>
        <v>0</v>
      </c>
      <c r="DB68" t="str">
        <f>Übersicht!BH78</f>
        <v>S_II; HHLO_alle</v>
      </c>
      <c r="DC68" t="str">
        <f>Übersicht!BI78</f>
        <v>S_II; HHLO_alle</v>
      </c>
      <c r="DD68" t="str">
        <f>Übersicht!BJ78</f>
        <v>nicht anzeigen</v>
      </c>
      <c r="DE68" t="str">
        <f>Übersicht!BK78</f>
        <v>HHLO_alle</v>
      </c>
      <c r="DF68" t="str">
        <f>Übersicht!BL78</f>
        <v>nein</v>
      </c>
      <c r="DG68">
        <f>Übersicht!BM78</f>
        <v>0</v>
      </c>
      <c r="DH68" t="str">
        <f>Übersicht!BN78</f>
        <v>sonstige Berichte</v>
      </c>
      <c r="DI68">
        <f>Übersicht!$D$5</f>
        <v>0</v>
      </c>
      <c r="DJ68">
        <f>Übersicht!E$5</f>
        <v>0</v>
      </c>
      <c r="DK68">
        <f>Übersicht!F$5</f>
        <v>0</v>
      </c>
      <c r="DL68">
        <f>Übersicht!BQ78</f>
        <v>0</v>
      </c>
    </row>
    <row r="69" spans="1:116" x14ac:dyDescent="0.25">
      <c r="A69" s="53" t="str">
        <f>Übersicht!$B$5</f>
        <v>---bitte auswählen---</v>
      </c>
      <c r="B69" s="53">
        <f>Übersicht!C79</f>
        <v>36</v>
      </c>
      <c r="C69" s="53" t="str">
        <f>Übersicht!D79</f>
        <v>Finanzschulden und Währungstauschverträge</v>
      </c>
      <c r="D69" t="str">
        <f>'B) Berichte'!F2687</f>
        <v>Zeit in h eingeben</v>
      </c>
      <c r="E69" t="str">
        <f>'B) Berichte'!F2688</f>
        <v>Zeit in h eingeben</v>
      </c>
      <c r="F69" t="str">
        <f>'B) Berichte'!F2689</f>
        <v>Zeit in h eingeben</v>
      </c>
      <c r="G69" t="str">
        <f>'B) Berichte'!F2690</f>
        <v>Zeit in h eingeben</v>
      </c>
      <c r="H69" t="str">
        <f>'B) Berichte'!F2691</f>
        <v>Zeit in h eingeben</v>
      </c>
      <c r="I69" t="str">
        <f>'B) Berichte'!F2692</f>
        <v>Zeit in h eingeben</v>
      </c>
      <c r="J69" t="str">
        <f>'B) Berichte'!F2693</f>
        <v>Zeit in h eingeben</v>
      </c>
      <c r="K69" t="str">
        <f>'B) Berichte'!F2694</f>
        <v>Zeit in h eingeben</v>
      </c>
      <c r="L69" t="str">
        <f>'B) Berichte'!F2695</f>
        <v>Zeit in h eingeben</v>
      </c>
      <c r="M69" t="str">
        <f>'B) Berichte'!F2696</f>
        <v>Zeit in h eingeben</v>
      </c>
      <c r="N69" t="str">
        <f>'B) Berichte'!F2699</f>
        <v>Anzahl eingeben</v>
      </c>
      <c r="O69" t="str">
        <f>'B) Berichte'!F2700</f>
        <v>Anzahl eingeben</v>
      </c>
      <c r="P69" s="52">
        <f>'B) Berichte'!E2701</f>
        <v>0</v>
      </c>
      <c r="Q69" t="str">
        <f>'B) Berichte'!F2704</f>
        <v>---bitte auswählen---</v>
      </c>
      <c r="R69" t="str">
        <f>'B) Berichte'!F2705</f>
        <v>---bitte auswählen---</v>
      </c>
      <c r="S69" t="str">
        <f>'B) Berichte'!F2706</f>
        <v>---bitte auswählen---</v>
      </c>
      <c r="T69" s="52">
        <f>'B) Berichte'!E2707</f>
        <v>0</v>
      </c>
      <c r="U69" t="str">
        <f>'B) Berichte'!D2711</f>
        <v xml:space="preserve">
</v>
      </c>
      <c r="V69" t="str">
        <f>'B) Berichte'!D2712</f>
        <v xml:space="preserve">
</v>
      </c>
      <c r="W69">
        <f>'B) Berichte'!D2713</f>
        <v>0</v>
      </c>
      <c r="X69">
        <f>'B) Berichte'!D2714</f>
        <v>0</v>
      </c>
      <c r="Y69">
        <f>'B) Berichte'!D2715</f>
        <v>0</v>
      </c>
      <c r="Z69">
        <f>'B) Berichte'!D2716</f>
        <v>0</v>
      </c>
      <c r="AA69">
        <f>'B) Berichte'!D2717</f>
        <v>0</v>
      </c>
      <c r="AB69">
        <f>'B) Berichte'!D2718</f>
        <v>0</v>
      </c>
      <c r="AC69">
        <f>'B) Berichte'!D2719</f>
        <v>0</v>
      </c>
      <c r="AD69">
        <f>'B) Berichte'!D2720</f>
        <v>0</v>
      </c>
      <c r="AE69" s="52" t="str">
        <f>'B) Berichte'!E2711</f>
        <v>Vorschlag 1</v>
      </c>
      <c r="AF69" s="52" t="str">
        <f>'B) Berichte'!E2712</f>
        <v>weitere Vorschäge</v>
      </c>
      <c r="AG69" s="52">
        <f>'B) Berichte'!E2713</f>
        <v>0</v>
      </c>
      <c r="AH69" s="52">
        <f>'B) Berichte'!E2714</f>
        <v>0</v>
      </c>
      <c r="AI69" s="52">
        <f>'B) Berichte'!E2715</f>
        <v>0</v>
      </c>
      <c r="AJ69" s="52">
        <f>'B) Berichte'!E2716</f>
        <v>0</v>
      </c>
      <c r="AK69" s="52">
        <f>'B) Berichte'!E2717</f>
        <v>0</v>
      </c>
      <c r="AL69" s="52">
        <f>'B) Berichte'!E2718</f>
        <v>0</v>
      </c>
      <c r="AM69" s="52">
        <f>'B) Berichte'!E2719</f>
        <v>0</v>
      </c>
      <c r="AN69" s="52">
        <f>'B) Berichte'!E2720</f>
        <v>0</v>
      </c>
      <c r="AO69" t="str">
        <f>'B) Berichte'!F2711</f>
        <v>---bitte auswählen---</v>
      </c>
      <c r="AP69">
        <f>'B) Berichte'!F2712</f>
        <v>0</v>
      </c>
      <c r="AQ69">
        <f>'B) Berichte'!F2713</f>
        <v>0</v>
      </c>
      <c r="AR69">
        <f>'B) Berichte'!F2714</f>
        <v>0</v>
      </c>
      <c r="AS69">
        <f>'B) Berichte'!F2715</f>
        <v>0</v>
      </c>
      <c r="AT69">
        <f>'B) Berichte'!F2716</f>
        <v>0</v>
      </c>
      <c r="AU69">
        <f>'B) Berichte'!F2717</f>
        <v>0</v>
      </c>
      <c r="AV69">
        <f>'B) Berichte'!F2718</f>
        <v>0</v>
      </c>
      <c r="AW69">
        <f>'B) Berichte'!F2719</f>
        <v>0</v>
      </c>
      <c r="AX69">
        <f>'B) Berichte'!F2720</f>
        <v>0</v>
      </c>
      <c r="AY69" t="str">
        <f>Übersicht!E79</f>
        <v>31.1.</v>
      </c>
      <c r="AZ69">
        <f>Übersicht!F79</f>
        <v>1</v>
      </c>
      <c r="BA69" t="str">
        <f>Übersicht!G79</f>
        <v>§ 78 (5)</v>
      </c>
      <c r="BB69" t="str">
        <f>Übersicht!H79</f>
        <v>BMF</v>
      </c>
      <c r="BC69">
        <f>Übersicht!I79</f>
        <v>0</v>
      </c>
      <c r="BD69">
        <f>Übersicht!J79</f>
        <v>0</v>
      </c>
      <c r="BE69" t="str">
        <f>Übersicht!K79</f>
        <v>BA</v>
      </c>
      <c r="BF69" t="str">
        <f>Übersicht!L79</f>
        <v>vorher</v>
      </c>
      <c r="BG69">
        <f>Übersicht!M79</f>
        <v>0</v>
      </c>
      <c r="BH69">
        <f>Übersicht!N79</f>
        <v>0</v>
      </c>
      <c r="BI69">
        <f>Übersicht!O79</f>
        <v>0</v>
      </c>
      <c r="BJ69">
        <f>Übersicht!P79</f>
        <v>0</v>
      </c>
      <c r="BK69">
        <f>Übersicht!Q79</f>
        <v>0</v>
      </c>
      <c r="BL69">
        <f>Übersicht!R79</f>
        <v>0</v>
      </c>
      <c r="BM69">
        <f>Übersicht!S79</f>
        <v>0</v>
      </c>
      <c r="BN69">
        <f>Übersicht!T79</f>
        <v>0</v>
      </c>
      <c r="BO69">
        <f>Übersicht!U79</f>
        <v>0</v>
      </c>
      <c r="BP69">
        <f>Übersicht!V79</f>
        <v>0</v>
      </c>
      <c r="BQ69">
        <f>Übersicht!W79</f>
        <v>0</v>
      </c>
      <c r="BR69">
        <f>Übersicht!X79</f>
        <v>0</v>
      </c>
      <c r="BS69" t="str">
        <f>Übersicht!Y79</f>
        <v>Recherche und inhaltliche Analyse von Informationen und Daten</v>
      </c>
      <c r="BT69" t="str">
        <f>Übersicht!Z79</f>
        <v>Analyse- und Rechercheaufwand</v>
      </c>
      <c r="BU69" t="str">
        <f>Übersicht!AA79</f>
        <v>S_II</v>
      </c>
      <c r="BV69" t="str">
        <f>Übersicht!AB79</f>
        <v>Verfassen des Berichts; Ausfüllen und Eingabe der Daten in technische Systeme (ohne Analyse)</v>
      </c>
      <c r="BW69" t="str">
        <f>Übersicht!AC79</f>
        <v>Bürokratieaufwand</v>
      </c>
      <c r="BX69" t="str">
        <f>Übersicht!AD79</f>
        <v>S_II</v>
      </c>
      <c r="BY69" t="str">
        <f>Übersicht!AE79</f>
        <v>Abstimmung und/oder Qualitätssicherung intern</v>
      </c>
      <c r="BZ69" t="str">
        <f>Übersicht!AF79</f>
        <v>Bürokratieaufwand</v>
      </c>
      <c r="CA69" t="str">
        <f>Übersicht!AG79</f>
        <v>S_II</v>
      </c>
      <c r="CB69" t="str">
        <f>Übersicht!AH79</f>
        <v>Abstimmung und/oder Qualitätssicherung mit externer Stelle (zB BMF/BKA); Übermittlung</v>
      </c>
      <c r="CC69" t="str">
        <f>Übersicht!AI79</f>
        <v>Bürokratieaufwand</v>
      </c>
      <c r="CD69" t="str">
        <f>Übersicht!AJ79</f>
        <v>S_II</v>
      </c>
      <c r="CE69" t="str">
        <f>Übersicht!AK79</f>
        <v>ZUSÄTZLICH: Analyse- und Rechercheaufwand in der ÖBFA</v>
      </c>
      <c r="CF69" t="str">
        <f>Übersicht!AL79</f>
        <v>Analyse- und Rechercheaufwand</v>
      </c>
      <c r="CG69" t="str">
        <f>Übersicht!AM79</f>
        <v>S_II</v>
      </c>
      <c r="CH69" t="str">
        <f>Übersicht!AN79</f>
        <v>ZUSÄTZLICH: Bürokratieaufwand in der ÖBFA</v>
      </c>
      <c r="CI69" t="str">
        <f>Übersicht!AO79</f>
        <v>Bürokratieaufwand</v>
      </c>
      <c r="CJ69" t="str">
        <f>Übersicht!AP79</f>
        <v>S_II</v>
      </c>
      <c r="CK69">
        <f>Übersicht!AQ79</f>
        <v>0</v>
      </c>
      <c r="CL69">
        <f>Übersicht!AR79</f>
        <v>0</v>
      </c>
      <c r="CM69">
        <f>Übersicht!AS79</f>
        <v>0</v>
      </c>
      <c r="CN69">
        <f>Übersicht!AT79</f>
        <v>0</v>
      </c>
      <c r="CO69">
        <f>Übersicht!AU79</f>
        <v>0</v>
      </c>
      <c r="CP69">
        <f>Übersicht!AV79</f>
        <v>0</v>
      </c>
      <c r="CQ69">
        <f>Übersicht!AW79</f>
        <v>0</v>
      </c>
      <c r="CR69">
        <f>Übersicht!AX79</f>
        <v>0</v>
      </c>
      <c r="CS69">
        <f>Übersicht!AY79</f>
        <v>0</v>
      </c>
      <c r="CT69">
        <f>Übersicht!AZ79</f>
        <v>0</v>
      </c>
      <c r="CU69">
        <f>Übersicht!BA79</f>
        <v>0</v>
      </c>
      <c r="CV69">
        <f>Übersicht!BB79</f>
        <v>0</v>
      </c>
      <c r="CW69">
        <f>Übersicht!BC79</f>
        <v>0</v>
      </c>
      <c r="CX69">
        <f>Übersicht!BD79</f>
        <v>0</v>
      </c>
      <c r="CY69">
        <f>Übersicht!BE79</f>
        <v>0</v>
      </c>
      <c r="CZ69">
        <f>Übersicht!BF79</f>
        <v>0</v>
      </c>
      <c r="DA69">
        <f>Übersicht!BG79</f>
        <v>0</v>
      </c>
      <c r="DB69" t="str">
        <f>Übersicht!BH79</f>
        <v>S_II</v>
      </c>
      <c r="DC69" t="str">
        <f>Übersicht!BI79</f>
        <v>S_II</v>
      </c>
      <c r="DD69" t="str">
        <f>Übersicht!BJ79</f>
        <v>nicht anzeigen</v>
      </c>
      <c r="DE69" t="str">
        <f>Übersicht!BK79</f>
        <v>nicht anzeigen</v>
      </c>
      <c r="DF69" t="str">
        <f>Übersicht!BL79</f>
        <v>ja (S_II)</v>
      </c>
      <c r="DG69">
        <f>Übersicht!BM79</f>
        <v>0</v>
      </c>
      <c r="DH69" t="str">
        <f>Übersicht!BN79</f>
        <v>sonstige Berichte</v>
      </c>
      <c r="DI69">
        <f>Übersicht!$D$5</f>
        <v>0</v>
      </c>
      <c r="DJ69">
        <f>Übersicht!E$5</f>
        <v>0</v>
      </c>
      <c r="DK69">
        <f>Übersicht!F$5</f>
        <v>0</v>
      </c>
      <c r="DL69">
        <f>Übersicht!BQ79</f>
        <v>0</v>
      </c>
    </row>
    <row r="70" spans="1:116" x14ac:dyDescent="0.25">
      <c r="A70" s="53" t="str">
        <f>Übersicht!$B$5</f>
        <v>---bitte auswählen---</v>
      </c>
      <c r="B70" s="53">
        <f>Übersicht!C80</f>
        <v>37</v>
      </c>
      <c r="C70" s="53" t="str">
        <f>Übersicht!D80</f>
        <v xml:space="preserve">Erstellung Gesamtanbotsliste für Sachgüterübertragungen </v>
      </c>
      <c r="D70" t="str">
        <f>'B) Berichte'!F2727</f>
        <v>Zeit in h eingeben</v>
      </c>
      <c r="E70" t="str">
        <f>'B) Berichte'!F2728</f>
        <v>Zeit in h eingeben</v>
      </c>
      <c r="F70" t="str">
        <f>'B) Berichte'!F2729</f>
        <v>Zeit in h eingeben</v>
      </c>
      <c r="G70" t="str">
        <f>'B) Berichte'!F2730</f>
        <v>Zeit in h eingeben</v>
      </c>
      <c r="H70" t="str">
        <f>'B) Berichte'!F2731</f>
        <v>Zeit in h eingeben</v>
      </c>
      <c r="I70" t="str">
        <f>'B) Berichte'!F2732</f>
        <v>Zeit in h eingeben</v>
      </c>
      <c r="J70" t="str">
        <f>'B) Berichte'!F2733</f>
        <v>Zeit in h eingeben</v>
      </c>
      <c r="K70" t="str">
        <f>'B) Berichte'!F2734</f>
        <v>Zeit in h eingeben</v>
      </c>
      <c r="L70" t="str">
        <f>'B) Berichte'!F2735</f>
        <v>Zeit in h eingeben</v>
      </c>
      <c r="M70" t="str">
        <f>'B) Berichte'!F2736</f>
        <v>Zeit in h eingeben</v>
      </c>
      <c r="N70" t="str">
        <f>'B) Berichte'!F2739</f>
        <v>Anzahl eingeben</v>
      </c>
      <c r="O70" t="str">
        <f>'B) Berichte'!F2740</f>
        <v>Anzahl eingeben</v>
      </c>
      <c r="P70" s="52">
        <f>'B) Berichte'!E2741</f>
        <v>0</v>
      </c>
      <c r="Q70" t="str">
        <f>'B) Berichte'!F2744</f>
        <v>---bitte auswählen---</v>
      </c>
      <c r="R70" t="str">
        <f>'B) Berichte'!F2745</f>
        <v>---bitte auswählen---</v>
      </c>
      <c r="S70" t="str">
        <f>'B) Berichte'!F2746</f>
        <v>---bitte auswählen---</v>
      </c>
      <c r="T70" s="52">
        <f>'B) Berichte'!E2747</f>
        <v>0</v>
      </c>
      <c r="U70" t="str">
        <f>'B) Berichte'!D2751</f>
        <v xml:space="preserve">
</v>
      </c>
      <c r="V70" t="str">
        <f>'B) Berichte'!D2752</f>
        <v xml:space="preserve">
</v>
      </c>
      <c r="W70">
        <f>'B) Berichte'!D2753</f>
        <v>0</v>
      </c>
      <c r="X70">
        <f>'B) Berichte'!D2754</f>
        <v>0</v>
      </c>
      <c r="Y70">
        <f>'B) Berichte'!D2755</f>
        <v>0</v>
      </c>
      <c r="Z70">
        <f>'B) Berichte'!D2756</f>
        <v>0</v>
      </c>
      <c r="AA70">
        <f>'B) Berichte'!D2757</f>
        <v>0</v>
      </c>
      <c r="AB70">
        <f>'B) Berichte'!D2758</f>
        <v>0</v>
      </c>
      <c r="AC70">
        <f>'B) Berichte'!D2759</f>
        <v>0</v>
      </c>
      <c r="AD70">
        <f>'B) Berichte'!D2760</f>
        <v>0</v>
      </c>
      <c r="AE70" s="52" t="str">
        <f>'B) Berichte'!E2751</f>
        <v>Vorschlag 1</v>
      </c>
      <c r="AF70" s="52" t="str">
        <f>'B) Berichte'!E2752</f>
        <v>weitere Vorschäge</v>
      </c>
      <c r="AG70" s="52">
        <f>'B) Berichte'!E2753</f>
        <v>0</v>
      </c>
      <c r="AH70" s="52">
        <f>'B) Berichte'!E2754</f>
        <v>0</v>
      </c>
      <c r="AI70" s="52">
        <f>'B) Berichte'!E2755</f>
        <v>0</v>
      </c>
      <c r="AJ70" s="52">
        <f>'B) Berichte'!E2756</f>
        <v>0</v>
      </c>
      <c r="AK70" s="52">
        <f>'B) Berichte'!E2757</f>
        <v>0</v>
      </c>
      <c r="AL70" s="52">
        <f>'B) Berichte'!E2758</f>
        <v>0</v>
      </c>
      <c r="AM70" s="52">
        <f>'B) Berichte'!E2759</f>
        <v>0</v>
      </c>
      <c r="AN70" s="52">
        <f>'B) Berichte'!E2760</f>
        <v>0</v>
      </c>
      <c r="AO70" t="str">
        <f>'B) Berichte'!F2751</f>
        <v>---bitte auswählen---</v>
      </c>
      <c r="AP70">
        <f>'B) Berichte'!F2752</f>
        <v>0</v>
      </c>
      <c r="AQ70">
        <f>'B) Berichte'!F2753</f>
        <v>0</v>
      </c>
      <c r="AR70">
        <f>'B) Berichte'!F2754</f>
        <v>0</v>
      </c>
      <c r="AS70">
        <f>'B) Berichte'!F2755</f>
        <v>0</v>
      </c>
      <c r="AT70">
        <f>'B) Berichte'!F2756</f>
        <v>0</v>
      </c>
      <c r="AU70">
        <f>'B) Berichte'!F2757</f>
        <v>0</v>
      </c>
      <c r="AV70">
        <f>'B) Berichte'!F2758</f>
        <v>0</v>
      </c>
      <c r="AW70">
        <f>'B) Berichte'!F2759</f>
        <v>0</v>
      </c>
      <c r="AX70">
        <f>'B) Berichte'!F2760</f>
        <v>0</v>
      </c>
      <c r="AY70" t="str">
        <f>Übersicht!E80</f>
        <v>Ende der Monate Februar, Mai, August und November</v>
      </c>
      <c r="AZ70">
        <f>Übersicht!F80</f>
        <v>4</v>
      </c>
      <c r="BA70" t="str">
        <f>Übersicht!G80</f>
        <v>§ 9 (1)  u. (2)  Sachgüterübertragungsverordnung</v>
      </c>
      <c r="BB70" t="str">
        <f>Übersicht!H80</f>
        <v>BMF</v>
      </c>
      <c r="BC70">
        <f>Übersicht!I80</f>
        <v>0</v>
      </c>
      <c r="BD70">
        <f>Übersicht!J80</f>
        <v>0</v>
      </c>
      <c r="BE70" t="str">
        <f>Übersicht!K80</f>
        <v>HHFSt</v>
      </c>
      <c r="BF70" t="str">
        <f>Übersicht!L80</f>
        <v>2. Etappe</v>
      </c>
      <c r="BG70">
        <f>Übersicht!M80</f>
        <v>0</v>
      </c>
      <c r="BH70">
        <f>Übersicht!N80</f>
        <v>0</v>
      </c>
      <c r="BI70">
        <f>Übersicht!O80</f>
        <v>0</v>
      </c>
      <c r="BJ70">
        <f>Übersicht!P80</f>
        <v>0</v>
      </c>
      <c r="BK70">
        <f>Übersicht!Q80</f>
        <v>0</v>
      </c>
      <c r="BL70">
        <f>Übersicht!R80</f>
        <v>0</v>
      </c>
      <c r="BM70">
        <f>Übersicht!S80</f>
        <v>0</v>
      </c>
      <c r="BN70">
        <f>Übersicht!T80</f>
        <v>0</v>
      </c>
      <c r="BO70">
        <f>Übersicht!U80</f>
        <v>0</v>
      </c>
      <c r="BP70">
        <f>Übersicht!V80</f>
        <v>0</v>
      </c>
      <c r="BQ70">
        <f>Übersicht!W80</f>
        <v>0</v>
      </c>
      <c r="BR70">
        <f>Übersicht!X80</f>
        <v>0</v>
      </c>
      <c r="BS70" t="str">
        <f>Übersicht!Y80</f>
        <v>Sammeln von Daten</v>
      </c>
      <c r="BT70" t="str">
        <f>Übersicht!Z80</f>
        <v>Bürokratieaufwand</v>
      </c>
      <c r="BU70" t="str">
        <f>Übersicht!AA80</f>
        <v>HHLO_alle</v>
      </c>
      <c r="BV70" t="str">
        <f>Übersicht!AB80</f>
        <v>Verfassen des Berichts; Ausfüllen und Eingabe der Daten in technische Systeme (ohne Analyse)</v>
      </c>
      <c r="BW70" t="str">
        <f>Übersicht!AC80</f>
        <v>Bürokratieaufwand</v>
      </c>
      <c r="BX70" t="str">
        <f>Übersicht!AD80</f>
        <v>HHLO_alle</v>
      </c>
      <c r="BY70" t="str">
        <f>Übersicht!AE80</f>
        <v>Abstimmung und/oder Qualitätssicherung intern</v>
      </c>
      <c r="BZ70" t="str">
        <f>Übersicht!AF80</f>
        <v>Bürokratieaufwand</v>
      </c>
      <c r="CA70" t="str">
        <f>Übersicht!AG80</f>
        <v>HHLO_alle</v>
      </c>
      <c r="CB70" t="str">
        <f>Übersicht!AH80</f>
        <v>Übermittlung</v>
      </c>
      <c r="CC70" t="str">
        <f>Übersicht!AI80</f>
        <v>Bürokratieaufwand</v>
      </c>
      <c r="CD70" t="str">
        <f>Übersicht!AJ80</f>
        <v>HHLO_alle</v>
      </c>
      <c r="CE70" t="str">
        <f>Übersicht!AK80</f>
        <v>Recherche und inhaltliche Analyse von Informationen und Daten</v>
      </c>
      <c r="CF70" t="str">
        <f>Übersicht!AL80</f>
        <v>Analyse- und Rechercheaufwand</v>
      </c>
      <c r="CG70" t="str">
        <f>Übersicht!AM80</f>
        <v>S_II</v>
      </c>
      <c r="CH70" t="str">
        <f>Übersicht!AN80</f>
        <v>Verfassen des Berichts; Ausfüllen und Eingabe der Daten in technische Systeme (ohne Analyse)</v>
      </c>
      <c r="CI70" t="str">
        <f>Übersicht!AO80</f>
        <v>Bürokratieaufwand</v>
      </c>
      <c r="CJ70" t="str">
        <f>Übersicht!AP80</f>
        <v>S_II</v>
      </c>
      <c r="CK70" t="str">
        <f>Übersicht!AQ80</f>
        <v>Abstimmung und/oder Qualitätssicherung intern</v>
      </c>
      <c r="CL70" t="str">
        <f>Übersicht!AR80</f>
        <v>Bürokratieaufwand</v>
      </c>
      <c r="CM70" t="str">
        <f>Übersicht!AS80</f>
        <v>S_II</v>
      </c>
      <c r="CN70" t="str">
        <f>Übersicht!AT80</f>
        <v>Abstimmung und/oder Qualitätssicherung mit externer Stelle (zB BMF/BKA); Übermittlung</v>
      </c>
      <c r="CO70" t="str">
        <f>Übersicht!AU80</f>
        <v>Bürokratieaufwand</v>
      </c>
      <c r="CP70" t="str">
        <f>Übersicht!AV80</f>
        <v>S_II</v>
      </c>
      <c r="CQ70">
        <f>Übersicht!AW80</f>
        <v>0</v>
      </c>
      <c r="CR70">
        <f>Übersicht!AX80</f>
        <v>0</v>
      </c>
      <c r="CS70">
        <f>Übersicht!AY80</f>
        <v>0</v>
      </c>
      <c r="CT70">
        <f>Übersicht!AZ80</f>
        <v>0</v>
      </c>
      <c r="CU70">
        <f>Übersicht!BA80</f>
        <v>0</v>
      </c>
      <c r="CV70">
        <f>Übersicht!BB80</f>
        <v>0</v>
      </c>
      <c r="CW70">
        <f>Übersicht!BC80</f>
        <v>0</v>
      </c>
      <c r="CX70">
        <f>Übersicht!BD80</f>
        <v>0</v>
      </c>
      <c r="CY70">
        <f>Übersicht!BE80</f>
        <v>0</v>
      </c>
      <c r="CZ70">
        <f>Übersicht!BF80</f>
        <v>0</v>
      </c>
      <c r="DA70">
        <f>Übersicht!BG80</f>
        <v>0</v>
      </c>
      <c r="DB70" t="str">
        <f>Übersicht!BH80</f>
        <v>S_II; HHLO_alle</v>
      </c>
      <c r="DC70" t="str">
        <f>Übersicht!BI80</f>
        <v>S_II; HHLO_alle</v>
      </c>
      <c r="DD70" t="str">
        <f>Übersicht!BJ80</f>
        <v>HHLO_alle</v>
      </c>
      <c r="DE70" t="str">
        <f>Übersicht!BK80</f>
        <v>HHLO_alle</v>
      </c>
      <c r="DF70" t="str">
        <f>Übersicht!BL80</f>
        <v>nein (S_II; HHLO_alle)</v>
      </c>
      <c r="DG70">
        <f>Übersicht!BM80</f>
        <v>0</v>
      </c>
      <c r="DH70" t="str">
        <f>Übersicht!BN80</f>
        <v>sonstige Berichte</v>
      </c>
      <c r="DI70">
        <f>Übersicht!$D$5</f>
        <v>0</v>
      </c>
      <c r="DJ70">
        <f>Übersicht!E$5</f>
        <v>0</v>
      </c>
      <c r="DK70">
        <f>Übersicht!F$5</f>
        <v>0</v>
      </c>
      <c r="DL70">
        <f>Übersicht!BQ80</f>
        <v>0</v>
      </c>
    </row>
    <row r="71" spans="1:116" x14ac:dyDescent="0.25">
      <c r="A71" s="53" t="str">
        <f>Übersicht!$B$5</f>
        <v>---bitte auswählen---</v>
      </c>
      <c r="B71" s="53">
        <f>Übersicht!C81</f>
        <v>48</v>
      </c>
      <c r="C71" s="53" t="str">
        <f>Übersicht!D81</f>
        <v>Forderungen, Raten etc.</v>
      </c>
      <c r="D71" t="str">
        <f>'B) Berichte'!F2767</f>
        <v>Zeit in h eingeben</v>
      </c>
      <c r="E71" t="str">
        <f>'B) Berichte'!F2768</f>
        <v>Zeit in h eingeben</v>
      </c>
      <c r="F71" t="str">
        <f>'B) Berichte'!F2769</f>
        <v>Zeit in h eingeben</v>
      </c>
      <c r="G71" t="str">
        <f>'B) Berichte'!F2770</f>
        <v>Zeit in h eingeben</v>
      </c>
      <c r="H71" t="str">
        <f>'B) Berichte'!F2771</f>
        <v>Zeit in h eingeben</v>
      </c>
      <c r="I71" t="str">
        <f>'B) Berichte'!F2772</f>
        <v>Zeit in h eingeben</v>
      </c>
      <c r="J71" t="str">
        <f>'B) Berichte'!F2773</f>
        <v>Zeit in h eingeben</v>
      </c>
      <c r="K71" t="str">
        <f>'B) Berichte'!F2774</f>
        <v>Zeit in h eingeben</v>
      </c>
      <c r="L71" t="str">
        <f>'B) Berichte'!F2775</f>
        <v>Zeit in h eingeben</v>
      </c>
      <c r="M71" t="str">
        <f>'B) Berichte'!F2776</f>
        <v>Zeit in h eingeben</v>
      </c>
      <c r="N71" t="str">
        <f>'B) Berichte'!F2779</f>
        <v>Anzahl eingeben</v>
      </c>
      <c r="O71" t="str">
        <f>'B) Berichte'!F2780</f>
        <v>Anzahl eingeben</v>
      </c>
      <c r="P71" s="52">
        <f>'B) Berichte'!E2781</f>
        <v>0</v>
      </c>
      <c r="Q71" t="str">
        <f>'B) Berichte'!F2784</f>
        <v>---bitte auswählen---</v>
      </c>
      <c r="R71" t="str">
        <f>'B) Berichte'!F2785</f>
        <v>---bitte auswählen---</v>
      </c>
      <c r="S71" t="str">
        <f>'B) Berichte'!F2786</f>
        <v>---bitte auswählen---</v>
      </c>
      <c r="T71" s="52">
        <f>'B) Berichte'!E2787</f>
        <v>0</v>
      </c>
      <c r="U71" t="str">
        <f>'B) Berichte'!D2791</f>
        <v xml:space="preserve">
</v>
      </c>
      <c r="V71" t="str">
        <f>'B) Berichte'!D2792</f>
        <v xml:space="preserve">
</v>
      </c>
      <c r="W71">
        <f>'B) Berichte'!D2793</f>
        <v>0</v>
      </c>
      <c r="X71">
        <f>'B) Berichte'!D2794</f>
        <v>0</v>
      </c>
      <c r="Y71">
        <f>'B) Berichte'!D2795</f>
        <v>0</v>
      </c>
      <c r="Z71">
        <f>'B) Berichte'!D2796</f>
        <v>0</v>
      </c>
      <c r="AA71">
        <f>'B) Berichte'!D2797</f>
        <v>0</v>
      </c>
      <c r="AB71">
        <f>'B) Berichte'!D2798</f>
        <v>0</v>
      </c>
      <c r="AC71">
        <f>'B) Berichte'!D2799</f>
        <v>0</v>
      </c>
      <c r="AD71">
        <f>'B) Berichte'!D2800</f>
        <v>0</v>
      </c>
      <c r="AE71" s="52" t="str">
        <f>'B) Berichte'!E2791</f>
        <v>Vorschlag 1</v>
      </c>
      <c r="AF71" s="52" t="str">
        <f>'B) Berichte'!E2792</f>
        <v>weitere Vorschäge</v>
      </c>
      <c r="AG71" s="52">
        <f>'B) Berichte'!E2793</f>
        <v>0</v>
      </c>
      <c r="AH71" s="52">
        <f>'B) Berichte'!E2794</f>
        <v>0</v>
      </c>
      <c r="AI71" s="52">
        <f>'B) Berichte'!E2795</f>
        <v>0</v>
      </c>
      <c r="AJ71" s="52">
        <f>'B) Berichte'!E2796</f>
        <v>0</v>
      </c>
      <c r="AK71" s="52">
        <f>'B) Berichte'!E2797</f>
        <v>0</v>
      </c>
      <c r="AL71" s="52">
        <f>'B) Berichte'!E2798</f>
        <v>0</v>
      </c>
      <c r="AM71" s="52">
        <f>'B) Berichte'!E2799</f>
        <v>0</v>
      </c>
      <c r="AN71" s="52">
        <f>'B) Berichte'!E2800</f>
        <v>0</v>
      </c>
      <c r="AO71" t="str">
        <f>'B) Berichte'!F2791</f>
        <v>---bitte auswählen---</v>
      </c>
      <c r="AP71">
        <f>'B) Berichte'!F2792</f>
        <v>0</v>
      </c>
      <c r="AQ71">
        <f>'B) Berichte'!F2793</f>
        <v>0</v>
      </c>
      <c r="AR71">
        <f>'B) Berichte'!F2794</f>
        <v>0</v>
      </c>
      <c r="AS71">
        <f>'B) Berichte'!F2795</f>
        <v>0</v>
      </c>
      <c r="AT71">
        <f>'B) Berichte'!F2796</f>
        <v>0</v>
      </c>
      <c r="AU71">
        <f>'B) Berichte'!F2797</f>
        <v>0</v>
      </c>
      <c r="AV71">
        <f>'B) Berichte'!F2798</f>
        <v>0</v>
      </c>
      <c r="AW71">
        <f>'B) Berichte'!F2799</f>
        <v>0</v>
      </c>
      <c r="AX71">
        <f>'B) Berichte'!F2800</f>
        <v>0</v>
      </c>
      <c r="AY71" t="str">
        <f>Übersicht!E81</f>
        <v>31.1.</v>
      </c>
      <c r="AZ71">
        <f>Übersicht!F81</f>
        <v>1</v>
      </c>
      <c r="BA71" t="str">
        <f>Übersicht!G81</f>
        <v>Bericht gem. § 73 (1)</v>
      </c>
      <c r="BB71" t="str">
        <f>Übersicht!H81</f>
        <v>HHLO</v>
      </c>
      <c r="BC71">
        <f>Übersicht!I81</f>
        <v>0</v>
      </c>
      <c r="BD71">
        <f>Übersicht!J81</f>
        <v>0</v>
      </c>
      <c r="BE71" t="str">
        <f>Übersicht!K81</f>
        <v>BMF</v>
      </c>
      <c r="BF71" t="str">
        <f>Übersicht!L81</f>
        <v>vorher</v>
      </c>
      <c r="BG71">
        <f>Übersicht!M81</f>
        <v>0</v>
      </c>
      <c r="BH71">
        <f>Übersicht!N81</f>
        <v>0</v>
      </c>
      <c r="BI71">
        <f>Übersicht!O81</f>
        <v>0</v>
      </c>
      <c r="BJ71">
        <f>Übersicht!P81</f>
        <v>0</v>
      </c>
      <c r="BK71">
        <f>Übersicht!Q81</f>
        <v>0</v>
      </c>
      <c r="BL71">
        <f>Übersicht!R81</f>
        <v>0</v>
      </c>
      <c r="BM71">
        <f>Übersicht!S81</f>
        <v>0</v>
      </c>
      <c r="BN71">
        <f>Übersicht!T81</f>
        <v>0</v>
      </c>
      <c r="BO71">
        <f>Übersicht!U81</f>
        <v>0</v>
      </c>
      <c r="BP71">
        <f>Übersicht!V81</f>
        <v>0</v>
      </c>
      <c r="BQ71">
        <f>Übersicht!W81</f>
        <v>0</v>
      </c>
      <c r="BR71">
        <f>Übersicht!X81</f>
        <v>0</v>
      </c>
      <c r="BS71" t="str">
        <f>Übersicht!Y81</f>
        <v>Laufende Dokumentation der vorgenommenen Verfügungen entsprechend der erforderlichen Information wie in Artikel III der Richtlinie zur Erstellung des Berichts gemäß § 47 Abs 2 Z 1 BHG 2013 spezifiziert</v>
      </c>
      <c r="BT71" t="str">
        <f>Übersicht!Z81</f>
        <v>Bürokratieaufwand</v>
      </c>
      <c r="BU71" t="str">
        <f>Übersicht!AA81</f>
        <v>HHLO_alle</v>
      </c>
      <c r="BV71" t="str">
        <f>Übersicht!AB81</f>
        <v>Aufforderung der HHLO-Budgetabteilung zur Meldung der erforderlichen Information</v>
      </c>
      <c r="BW71" t="str">
        <f>Übersicht!AC81</f>
        <v>Bürokratieaufwand</v>
      </c>
      <c r="BX71" t="str">
        <f>Übersicht!AD81</f>
        <v>HHLO_alle</v>
      </c>
      <c r="BY71" t="str">
        <f>Übersicht!AE81</f>
        <v>Aufbereitung der Informationen und Daten</v>
      </c>
      <c r="BZ71" t="str">
        <f>Übersicht!AF81</f>
        <v>Bürokratieaufwand</v>
      </c>
      <c r="CA71" t="str">
        <f>Übersicht!AG81</f>
        <v>HHLO_alle</v>
      </c>
      <c r="CB71" t="str">
        <f>Übersicht!AH81</f>
        <v>Zusammenfassung und Plausibilitätscheck durch HHLO-Budgetabteilung</v>
      </c>
      <c r="CC71" t="str">
        <f>Übersicht!AI81</f>
        <v>Bürokratieaufwand</v>
      </c>
      <c r="CD71" t="str">
        <f>Übersicht!AJ81</f>
        <v>HHLO_alle</v>
      </c>
      <c r="CE71" t="str">
        <f>Übersicht!AK81</f>
        <v>Eingabe und Übermittlung der Anlage zur entsprechenden Richtlinie an das BMF</v>
      </c>
      <c r="CF71" t="str">
        <f>Übersicht!AL81</f>
        <v>Bürokratieaufwand</v>
      </c>
      <c r="CG71" t="str">
        <f>Übersicht!AM81</f>
        <v>HHLO_alle</v>
      </c>
      <c r="CH71">
        <f>Übersicht!AN81</f>
        <v>0</v>
      </c>
      <c r="CI71">
        <f>Übersicht!AO81</f>
        <v>0</v>
      </c>
      <c r="CJ71">
        <f>Übersicht!AP81</f>
        <v>0</v>
      </c>
      <c r="CK71">
        <f>Übersicht!AQ81</f>
        <v>0</v>
      </c>
      <c r="CL71">
        <f>Übersicht!AR81</f>
        <v>0</v>
      </c>
      <c r="CM71">
        <f>Übersicht!AS81</f>
        <v>0</v>
      </c>
      <c r="CN71">
        <f>Übersicht!AT81</f>
        <v>0</v>
      </c>
      <c r="CO71">
        <f>Übersicht!AU81</f>
        <v>0</v>
      </c>
      <c r="CP71">
        <f>Übersicht!AV81</f>
        <v>0</v>
      </c>
      <c r="CQ71">
        <f>Übersicht!AW81</f>
        <v>0</v>
      </c>
      <c r="CR71">
        <f>Übersicht!AX81</f>
        <v>0</v>
      </c>
      <c r="CS71">
        <f>Übersicht!AY81</f>
        <v>0</v>
      </c>
      <c r="CT71">
        <f>Übersicht!AZ81</f>
        <v>0</v>
      </c>
      <c r="CU71">
        <f>Übersicht!BA81</f>
        <v>0</v>
      </c>
      <c r="CV71">
        <f>Übersicht!BB81</f>
        <v>0</v>
      </c>
      <c r="CW71">
        <f>Übersicht!BC81</f>
        <v>0</v>
      </c>
      <c r="CX71">
        <f>Übersicht!BD81</f>
        <v>0</v>
      </c>
      <c r="CY71">
        <f>Übersicht!BE81</f>
        <v>0</v>
      </c>
      <c r="CZ71">
        <f>Übersicht!BF81</f>
        <v>0</v>
      </c>
      <c r="DA71">
        <f>Übersicht!BG81</f>
        <v>0</v>
      </c>
      <c r="DB71" t="str">
        <f>Übersicht!BH81</f>
        <v>HHLO_alle</v>
      </c>
      <c r="DC71" t="str">
        <f>Übersicht!BI81</f>
        <v>HHLO_alle</v>
      </c>
      <c r="DD71" t="str">
        <f>Übersicht!BJ81</f>
        <v>nicht anzeigen</v>
      </c>
      <c r="DE71" t="str">
        <f>Übersicht!BK81</f>
        <v>HHLO_alle</v>
      </c>
      <c r="DF71" t="str">
        <f>Übersicht!BL81</f>
        <v>nein (HHLO_alle)</v>
      </c>
      <c r="DG71">
        <f>Übersicht!BM81</f>
        <v>0</v>
      </c>
      <c r="DH71" t="str">
        <f>Übersicht!BN81</f>
        <v>sonstige Berichte</v>
      </c>
      <c r="DI71">
        <f>Übersicht!$D$5</f>
        <v>0</v>
      </c>
      <c r="DJ71">
        <f>Übersicht!E$5</f>
        <v>0</v>
      </c>
      <c r="DK71">
        <f>Übersicht!F$5</f>
        <v>0</v>
      </c>
      <c r="DL71">
        <f>Übersicht!BQ81</f>
        <v>0</v>
      </c>
    </row>
    <row r="72" spans="1:116" x14ac:dyDescent="0.25">
      <c r="A72" s="53" t="str">
        <f>Übersicht!$B$5</f>
        <v>---bitte auswählen---</v>
      </c>
      <c r="B72" s="53">
        <f>Übersicht!C82</f>
        <v>53</v>
      </c>
      <c r="C72" s="53" t="str">
        <f>Übersicht!D82</f>
        <v>Erstellung Anbotsliste für Sachgüterübertragungen (HHLO an BMF)</v>
      </c>
      <c r="D72" t="str">
        <f>'B) Berichte'!F2807</f>
        <v>Zeit in h eingeben</v>
      </c>
      <c r="E72" t="str">
        <f>'B) Berichte'!F2808</f>
        <v>Zeit in h eingeben</v>
      </c>
      <c r="F72" t="str">
        <f>'B) Berichte'!F2809</f>
        <v>Zeit in h eingeben</v>
      </c>
      <c r="G72" t="str">
        <f>'B) Berichte'!F2810</f>
        <v>Zeit in h eingeben</v>
      </c>
      <c r="H72" t="str">
        <f>'B) Berichte'!F2811</f>
        <v>Zeit in h eingeben</v>
      </c>
      <c r="I72" t="str">
        <f>'B) Berichte'!F2812</f>
        <v>Zeit in h eingeben</v>
      </c>
      <c r="J72" t="str">
        <f>'B) Berichte'!F2813</f>
        <v>Zeit in h eingeben</v>
      </c>
      <c r="K72" t="str">
        <f>'B) Berichte'!F2814</f>
        <v>Zeit in h eingeben</v>
      </c>
      <c r="L72" t="str">
        <f>'B) Berichte'!F2815</f>
        <v>Zeit in h eingeben</v>
      </c>
      <c r="M72" t="str">
        <f>'B) Berichte'!F2816</f>
        <v>Zeit in h eingeben</v>
      </c>
      <c r="N72" t="str">
        <f>'B) Berichte'!F2819</f>
        <v>Anzahl eingeben</v>
      </c>
      <c r="O72" t="str">
        <f>'B) Berichte'!F2820</f>
        <v>Anzahl eingeben</v>
      </c>
      <c r="P72" s="52">
        <f>'B) Berichte'!E2821</f>
        <v>0</v>
      </c>
      <c r="Q72" t="str">
        <f>'B) Berichte'!F2824</f>
        <v>---bitte auswählen---</v>
      </c>
      <c r="R72" t="str">
        <f>'B) Berichte'!F2825</f>
        <v>---bitte auswählen---</v>
      </c>
      <c r="S72" t="str">
        <f>'B) Berichte'!F2826</f>
        <v>---bitte auswählen---</v>
      </c>
      <c r="T72" s="52">
        <f>'B) Berichte'!E2827</f>
        <v>0</v>
      </c>
      <c r="U72" t="str">
        <f>'B) Berichte'!D2831</f>
        <v xml:space="preserve">
</v>
      </c>
      <c r="V72" t="str">
        <f>'B) Berichte'!D2832</f>
        <v xml:space="preserve">
</v>
      </c>
      <c r="W72">
        <f>'B) Berichte'!D2833</f>
        <v>0</v>
      </c>
      <c r="X72">
        <f>'B) Berichte'!D2834</f>
        <v>0</v>
      </c>
      <c r="Y72">
        <f>'B) Berichte'!D2835</f>
        <v>0</v>
      </c>
      <c r="Z72">
        <f>'B) Berichte'!D2836</f>
        <v>0</v>
      </c>
      <c r="AA72">
        <f>'B) Berichte'!D2837</f>
        <v>0</v>
      </c>
      <c r="AB72">
        <f>'B) Berichte'!D2838</f>
        <v>0</v>
      </c>
      <c r="AC72">
        <f>'B) Berichte'!D2839</f>
        <v>0</v>
      </c>
      <c r="AD72">
        <f>'B) Berichte'!D2840</f>
        <v>0</v>
      </c>
      <c r="AE72" s="52" t="str">
        <f>'B) Berichte'!E2831</f>
        <v>Vorschlag 1</v>
      </c>
      <c r="AF72" s="52" t="str">
        <f>'B) Berichte'!E2832</f>
        <v>weitere Vorschäge</v>
      </c>
      <c r="AG72" s="52">
        <f>'B) Berichte'!E2833</f>
        <v>0</v>
      </c>
      <c r="AH72" s="52">
        <f>'B) Berichte'!E2834</f>
        <v>0</v>
      </c>
      <c r="AI72" s="52">
        <f>'B) Berichte'!E2835</f>
        <v>0</v>
      </c>
      <c r="AJ72" s="52">
        <f>'B) Berichte'!E2836</f>
        <v>0</v>
      </c>
      <c r="AK72" s="52">
        <f>'B) Berichte'!E2837</f>
        <v>0</v>
      </c>
      <c r="AL72" s="52">
        <f>'B) Berichte'!E2838</f>
        <v>0</v>
      </c>
      <c r="AM72" s="52">
        <f>'B) Berichte'!E2839</f>
        <v>0</v>
      </c>
      <c r="AN72" s="52">
        <f>'B) Berichte'!E2840</f>
        <v>0</v>
      </c>
      <c r="AO72" t="str">
        <f>'B) Berichte'!F2831</f>
        <v>---bitte auswählen---</v>
      </c>
      <c r="AP72">
        <f>'B) Berichte'!F2832</f>
        <v>0</v>
      </c>
      <c r="AQ72">
        <f>'B) Berichte'!F2833</f>
        <v>0</v>
      </c>
      <c r="AR72">
        <f>'B) Berichte'!F2834</f>
        <v>0</v>
      </c>
      <c r="AS72">
        <f>'B) Berichte'!F2835</f>
        <v>0</v>
      </c>
      <c r="AT72">
        <f>'B) Berichte'!F2836</f>
        <v>0</v>
      </c>
      <c r="AU72">
        <f>'B) Berichte'!F2837</f>
        <v>0</v>
      </c>
      <c r="AV72">
        <f>'B) Berichte'!F2838</f>
        <v>0</v>
      </c>
      <c r="AW72">
        <f>'B) Berichte'!F2839</f>
        <v>0</v>
      </c>
      <c r="AX72">
        <f>'B) Berichte'!F2840</f>
        <v>0</v>
      </c>
      <c r="AY72" t="str">
        <f>Übersicht!E82</f>
        <v xml:space="preserve">25. der Monate Februar, Mai, August und November </v>
      </c>
      <c r="AZ72">
        <f>Übersicht!F82</f>
        <v>4</v>
      </c>
      <c r="BA72" t="str">
        <f>Übersicht!G82</f>
        <v>§ 9 (2) Sachgüterübertragungsverordnung</v>
      </c>
      <c r="BB72" t="str">
        <f>Übersicht!H82</f>
        <v>HHLO</v>
      </c>
      <c r="BC72">
        <f>Übersicht!I82</f>
        <v>0</v>
      </c>
      <c r="BD72">
        <f>Übersicht!J82</f>
        <v>0</v>
      </c>
      <c r="BE72" t="str">
        <f>Übersicht!K82</f>
        <v>BMF</v>
      </c>
      <c r="BF72" t="str">
        <f>Übersicht!L82</f>
        <v>2. Etappe</v>
      </c>
      <c r="BG72">
        <f>Übersicht!M82</f>
        <v>0</v>
      </c>
      <c r="BH72">
        <f>Übersicht!N82</f>
        <v>0</v>
      </c>
      <c r="BI72">
        <f>Übersicht!O82</f>
        <v>0</v>
      </c>
      <c r="BJ72">
        <f>Übersicht!P82</f>
        <v>0</v>
      </c>
      <c r="BK72">
        <f>Übersicht!Q82</f>
        <v>0</v>
      </c>
      <c r="BL72">
        <f>Übersicht!R82</f>
        <v>0</v>
      </c>
      <c r="BM72">
        <f>Übersicht!S82</f>
        <v>0</v>
      </c>
      <c r="BN72">
        <f>Übersicht!T82</f>
        <v>0</v>
      </c>
      <c r="BO72">
        <f>Übersicht!U82</f>
        <v>0</v>
      </c>
      <c r="BP72">
        <f>Übersicht!V82</f>
        <v>0</v>
      </c>
      <c r="BQ72">
        <f>Übersicht!W82</f>
        <v>0</v>
      </c>
      <c r="BR72">
        <f>Übersicht!X82</f>
        <v>0</v>
      </c>
      <c r="BS72" t="str">
        <f>Übersicht!Y82</f>
        <v>Recherche und inhaltliche Analyse von Informationen und Daten</v>
      </c>
      <c r="BT72" t="str">
        <f>Übersicht!Z82</f>
        <v>Analyse- und Rechercheaufwand</v>
      </c>
      <c r="BU72" t="str">
        <f>Übersicht!AA82</f>
        <v>nicht anzeigen</v>
      </c>
      <c r="BV72" t="str">
        <f>Übersicht!AB82</f>
        <v>Verfassen des Berichts; Ausfüllen und Eingabe der Daten in technische Systeme (ohne Analyse)</v>
      </c>
      <c r="BW72" t="str">
        <f>Übersicht!AC82</f>
        <v>Bürokratieaufwand</v>
      </c>
      <c r="BX72" t="str">
        <f>Übersicht!AD82</f>
        <v>nicht anzeigen</v>
      </c>
      <c r="BY72" t="str">
        <f>Übersicht!AE82</f>
        <v>Abstimmung und/oder Qualitätssicherung intern</v>
      </c>
      <c r="BZ72" t="str">
        <f>Übersicht!AF82</f>
        <v>Bürokratieaufwand</v>
      </c>
      <c r="CA72" t="str">
        <f>Übersicht!AG82</f>
        <v>nicht anzeigen</v>
      </c>
      <c r="CB72" t="str">
        <f>Übersicht!AH82</f>
        <v>Abstimmung und/oder Qualitätssicherung mit externer Stelle (zB BMF/BKA); Übermittlung</v>
      </c>
      <c r="CC72" t="str">
        <f>Übersicht!AI82</f>
        <v>Bürokratieaufwand</v>
      </c>
      <c r="CD72" t="str">
        <f>Übersicht!AJ82</f>
        <v>nicht anzeigen</v>
      </c>
      <c r="CE72">
        <f>Übersicht!AK82</f>
        <v>0</v>
      </c>
      <c r="CF72">
        <f>Übersicht!AL82</f>
        <v>0</v>
      </c>
      <c r="CG72">
        <f>Übersicht!AM82</f>
        <v>0</v>
      </c>
      <c r="CH72">
        <f>Übersicht!AN82</f>
        <v>0</v>
      </c>
      <c r="CI72">
        <f>Übersicht!AO82</f>
        <v>0</v>
      </c>
      <c r="CJ72">
        <f>Übersicht!AP82</f>
        <v>0</v>
      </c>
      <c r="CK72">
        <f>Übersicht!AQ82</f>
        <v>0</v>
      </c>
      <c r="CL72">
        <f>Übersicht!AR82</f>
        <v>0</v>
      </c>
      <c r="CM72">
        <f>Übersicht!AS82</f>
        <v>0</v>
      </c>
      <c r="CN72">
        <f>Übersicht!AT82</f>
        <v>0</v>
      </c>
      <c r="CO72">
        <f>Übersicht!AU82</f>
        <v>0</v>
      </c>
      <c r="CP72">
        <f>Übersicht!AV82</f>
        <v>0</v>
      </c>
      <c r="CQ72">
        <f>Übersicht!AW82</f>
        <v>0</v>
      </c>
      <c r="CR72">
        <f>Übersicht!AX82</f>
        <v>0</v>
      </c>
      <c r="CS72">
        <f>Übersicht!AY82</f>
        <v>0</v>
      </c>
      <c r="CT72">
        <f>Übersicht!AZ82</f>
        <v>0</v>
      </c>
      <c r="CU72">
        <f>Übersicht!BA82</f>
        <v>0</v>
      </c>
      <c r="CV72">
        <f>Übersicht!BB82</f>
        <v>0</v>
      </c>
      <c r="CW72">
        <f>Übersicht!BC82</f>
        <v>0</v>
      </c>
      <c r="CX72">
        <f>Übersicht!BD82</f>
        <v>0</v>
      </c>
      <c r="CY72">
        <f>Übersicht!BE82</f>
        <v>0</v>
      </c>
      <c r="CZ72">
        <f>Übersicht!BF82</f>
        <v>0</v>
      </c>
      <c r="DA72">
        <f>Übersicht!BG82</f>
        <v>0</v>
      </c>
      <c r="DB72" t="str">
        <f>Übersicht!BH82</f>
        <v>nicht anzeigen</v>
      </c>
      <c r="DC72" t="str">
        <f>Übersicht!BI82</f>
        <v>nicht anzeigen</v>
      </c>
      <c r="DD72" t="str">
        <f>Übersicht!BJ82</f>
        <v>nicht anzeigen</v>
      </c>
      <c r="DE72" t="str">
        <f>Übersicht!BK82</f>
        <v>nicht anzeigen</v>
      </c>
      <c r="DF72" t="str">
        <f>Übersicht!BL82</f>
        <v>nicht anzeigen</v>
      </c>
      <c r="DG72">
        <f>Übersicht!BM82</f>
        <v>0</v>
      </c>
      <c r="DH72" t="str">
        <f>Übersicht!BN82</f>
        <v>sonstige Berichte</v>
      </c>
      <c r="DI72">
        <f>Übersicht!$D$5</f>
        <v>0</v>
      </c>
      <c r="DJ72">
        <f>Übersicht!E$5</f>
        <v>0</v>
      </c>
      <c r="DK72">
        <f>Übersicht!F$5</f>
        <v>0</v>
      </c>
      <c r="DL72">
        <f>Übersicht!BQ82</f>
        <v>0</v>
      </c>
    </row>
    <row r="73" spans="1:116" x14ac:dyDescent="0.25">
      <c r="A73" s="53" t="str">
        <f>Übersicht!$B$5</f>
        <v>---bitte auswählen---</v>
      </c>
      <c r="B73" s="53">
        <f>Übersicht!C83</f>
        <v>57</v>
      </c>
      <c r="C73" s="53" t="str">
        <f>Übersicht!D83</f>
        <v>Abschluss von Versicherungsverträgen durch die Bundesverwaltung</v>
      </c>
      <c r="D73" t="str">
        <f>'B) Berichte'!F2847</f>
        <v>Zeit in h eingeben</v>
      </c>
      <c r="E73" t="str">
        <f>'B) Berichte'!F2848</f>
        <v>Zeit in h eingeben</v>
      </c>
      <c r="F73" t="str">
        <f>'B) Berichte'!F2849</f>
        <v>Zeit in h eingeben</v>
      </c>
      <c r="G73" t="str">
        <f>'B) Berichte'!F2850</f>
        <v>Zeit in h eingeben</v>
      </c>
      <c r="H73" t="str">
        <f>'B) Berichte'!F2851</f>
        <v>Zeit in h eingeben</v>
      </c>
      <c r="I73" t="str">
        <f>'B) Berichte'!F2852</f>
        <v>Zeit in h eingeben</v>
      </c>
      <c r="J73" t="str">
        <f>'B) Berichte'!F2853</f>
        <v>Zeit in h eingeben</v>
      </c>
      <c r="K73" t="str">
        <f>'B) Berichte'!F2854</f>
        <v>Zeit in h eingeben</v>
      </c>
      <c r="L73" t="str">
        <f>'B) Berichte'!F2855</f>
        <v>Zeit in h eingeben</v>
      </c>
      <c r="M73" t="str">
        <f>'B) Berichte'!F2856</f>
        <v>Zeit in h eingeben</v>
      </c>
      <c r="N73" t="str">
        <f>'B) Berichte'!F2859</f>
        <v>Anzahl eingeben</v>
      </c>
      <c r="O73" t="str">
        <f>'B) Berichte'!F2860</f>
        <v>Anzahl eingeben</v>
      </c>
      <c r="P73" s="52">
        <f>'B) Berichte'!E2861</f>
        <v>0</v>
      </c>
      <c r="Q73" t="str">
        <f>'B) Berichte'!F2864</f>
        <v>---bitte auswählen---</v>
      </c>
      <c r="R73" t="str">
        <f>'B) Berichte'!F2865</f>
        <v>---bitte auswählen---</v>
      </c>
      <c r="S73" t="str">
        <f>'B) Berichte'!F2866</f>
        <v>---bitte auswählen---</v>
      </c>
      <c r="T73" s="52">
        <f>'B) Berichte'!E2867</f>
        <v>0</v>
      </c>
      <c r="U73" t="str">
        <f>'B) Berichte'!D2871</f>
        <v xml:space="preserve">
</v>
      </c>
      <c r="V73" t="str">
        <f>'B) Berichte'!D2872</f>
        <v xml:space="preserve">
</v>
      </c>
      <c r="W73">
        <f>'B) Berichte'!D2873</f>
        <v>0</v>
      </c>
      <c r="X73">
        <f>'B) Berichte'!D2874</f>
        <v>0</v>
      </c>
      <c r="Y73">
        <f>'B) Berichte'!D2875</f>
        <v>0</v>
      </c>
      <c r="Z73">
        <f>'B) Berichte'!D2876</f>
        <v>0</v>
      </c>
      <c r="AA73">
        <f>'B) Berichte'!D2877</f>
        <v>0</v>
      </c>
      <c r="AB73">
        <f>'B) Berichte'!D2878</f>
        <v>0</v>
      </c>
      <c r="AC73">
        <f>'B) Berichte'!D2879</f>
        <v>0</v>
      </c>
      <c r="AD73">
        <f>'B) Berichte'!D2880</f>
        <v>0</v>
      </c>
      <c r="AE73" s="52" t="str">
        <f>'B) Berichte'!E2871</f>
        <v>Vorschlag 1</v>
      </c>
      <c r="AF73" s="52" t="str">
        <f>'B) Berichte'!E2872</f>
        <v>weitere Vorschäge</v>
      </c>
      <c r="AG73" s="52">
        <f>'B) Berichte'!E2873</f>
        <v>0</v>
      </c>
      <c r="AH73" s="52">
        <f>'B) Berichte'!E2874</f>
        <v>0</v>
      </c>
      <c r="AI73" s="52">
        <f>'B) Berichte'!E2875</f>
        <v>0</v>
      </c>
      <c r="AJ73" s="52">
        <f>'B) Berichte'!E2876</f>
        <v>0</v>
      </c>
      <c r="AK73" s="52">
        <f>'B) Berichte'!E2877</f>
        <v>0</v>
      </c>
      <c r="AL73" s="52">
        <f>'B) Berichte'!E2878</f>
        <v>0</v>
      </c>
      <c r="AM73" s="52">
        <f>'B) Berichte'!E2879</f>
        <v>0</v>
      </c>
      <c r="AN73" s="52">
        <f>'B) Berichte'!E2880</f>
        <v>0</v>
      </c>
      <c r="AO73" t="str">
        <f>'B) Berichte'!F2871</f>
        <v>---bitte auswählen---</v>
      </c>
      <c r="AP73">
        <f>'B) Berichte'!F2872</f>
        <v>0</v>
      </c>
      <c r="AQ73">
        <f>'B) Berichte'!F2873</f>
        <v>0</v>
      </c>
      <c r="AR73">
        <f>'B) Berichte'!F2874</f>
        <v>0</v>
      </c>
      <c r="AS73">
        <f>'B) Berichte'!F2875</f>
        <v>0</v>
      </c>
      <c r="AT73">
        <f>'B) Berichte'!F2876</f>
        <v>0</v>
      </c>
      <c r="AU73">
        <f>'B) Berichte'!F2877</f>
        <v>0</v>
      </c>
      <c r="AV73">
        <f>'B) Berichte'!F2878</f>
        <v>0</v>
      </c>
      <c r="AW73">
        <f>'B) Berichte'!F2879</f>
        <v>0</v>
      </c>
      <c r="AX73">
        <f>'B) Berichte'!F2880</f>
        <v>0</v>
      </c>
      <c r="AY73" t="str">
        <f>Übersicht!E83</f>
        <v>jährlich</v>
      </c>
      <c r="AZ73">
        <f>Übersicht!F83</f>
        <v>1</v>
      </c>
      <c r="BA73" t="str">
        <f>Übersicht!G83</f>
        <v>§ 6; § 70 Abs. 5 BHG 2013</v>
      </c>
      <c r="BB73" t="str">
        <f>Übersicht!H83</f>
        <v>HHLO</v>
      </c>
      <c r="BC73">
        <f>Übersicht!I83</f>
        <v>0</v>
      </c>
      <c r="BD73">
        <f>Übersicht!J83</f>
        <v>0</v>
      </c>
      <c r="BE73" t="str">
        <f>Übersicht!K83</f>
        <v>BMF</v>
      </c>
      <c r="BF73" t="str">
        <f>Übersicht!L83</f>
        <v>vorher</v>
      </c>
      <c r="BG73">
        <f>Übersicht!M83</f>
        <v>0</v>
      </c>
      <c r="BH73">
        <f>Übersicht!N83</f>
        <v>0</v>
      </c>
      <c r="BI73">
        <f>Übersicht!O83</f>
        <v>0</v>
      </c>
      <c r="BJ73">
        <f>Übersicht!P83</f>
        <v>0</v>
      </c>
      <c r="BK73">
        <f>Übersicht!Q83</f>
        <v>0</v>
      </c>
      <c r="BL73">
        <f>Übersicht!R83</f>
        <v>0</v>
      </c>
      <c r="BM73">
        <f>Übersicht!S83</f>
        <v>0</v>
      </c>
      <c r="BN73">
        <f>Übersicht!T83</f>
        <v>0</v>
      </c>
      <c r="BO73">
        <f>Übersicht!U83</f>
        <v>0</v>
      </c>
      <c r="BP73">
        <f>Übersicht!V83</f>
        <v>0</v>
      </c>
      <c r="BQ73">
        <f>Übersicht!W83</f>
        <v>0</v>
      </c>
      <c r="BR73">
        <f>Übersicht!X83</f>
        <v>0</v>
      </c>
      <c r="BS73" t="str">
        <f>Übersicht!Y83</f>
        <v>Recherche und inhaltliche Analyse von Informationen und Daten</v>
      </c>
      <c r="BT73" t="str">
        <f>Übersicht!Z83</f>
        <v>Analyse- und Rechercheaufwand</v>
      </c>
      <c r="BU73" t="str">
        <f>Übersicht!AA83</f>
        <v>nicht anzeigen</v>
      </c>
      <c r="BV73" t="str">
        <f>Übersicht!AB83</f>
        <v>Verfassen des Berichts; Ausfüllen und Eingabe der Daten in technische Systeme (ohne Analyse)</v>
      </c>
      <c r="BW73" t="str">
        <f>Übersicht!AC83</f>
        <v>Bürokratieaufwand</v>
      </c>
      <c r="BX73" t="str">
        <f>Übersicht!AD83</f>
        <v>nicht anzeigen</v>
      </c>
      <c r="BY73" t="str">
        <f>Übersicht!AE83</f>
        <v>Abstimmung und/oder Qualitätssicherung intern</v>
      </c>
      <c r="BZ73" t="str">
        <f>Übersicht!AF83</f>
        <v>Bürokratieaufwand</v>
      </c>
      <c r="CA73" t="str">
        <f>Übersicht!AG83</f>
        <v>nicht anzeigen</v>
      </c>
      <c r="CB73" t="str">
        <f>Übersicht!AH83</f>
        <v>Abstimmung und/oder Qualitätssicherung mit externer Stelle (zB BMF/BKA); Übermittlung</v>
      </c>
      <c r="CC73" t="str">
        <f>Übersicht!AI83</f>
        <v>Bürokratieaufwand</v>
      </c>
      <c r="CD73" t="str">
        <f>Übersicht!AJ83</f>
        <v>nicht anzeigen</v>
      </c>
      <c r="CE73">
        <f>Übersicht!AK83</f>
        <v>0</v>
      </c>
      <c r="CF73">
        <f>Übersicht!AL83</f>
        <v>0</v>
      </c>
      <c r="CG73">
        <f>Übersicht!AM83</f>
        <v>0</v>
      </c>
      <c r="CH73">
        <f>Übersicht!AN83</f>
        <v>0</v>
      </c>
      <c r="CI73">
        <f>Übersicht!AO83</f>
        <v>0</v>
      </c>
      <c r="CJ73">
        <f>Übersicht!AP83</f>
        <v>0</v>
      </c>
      <c r="CK73">
        <f>Übersicht!AQ83</f>
        <v>0</v>
      </c>
      <c r="CL73">
        <f>Übersicht!AR83</f>
        <v>0</v>
      </c>
      <c r="CM73">
        <f>Übersicht!AS83</f>
        <v>0</v>
      </c>
      <c r="CN73">
        <f>Übersicht!AT83</f>
        <v>0</v>
      </c>
      <c r="CO73">
        <f>Übersicht!AU83</f>
        <v>0</v>
      </c>
      <c r="CP73">
        <f>Übersicht!AV83</f>
        <v>0</v>
      </c>
      <c r="CQ73">
        <f>Übersicht!AW83</f>
        <v>0</v>
      </c>
      <c r="CR73">
        <f>Übersicht!AX83</f>
        <v>0</v>
      </c>
      <c r="CS73">
        <f>Übersicht!AY83</f>
        <v>0</v>
      </c>
      <c r="CT73">
        <f>Übersicht!AZ83</f>
        <v>0</v>
      </c>
      <c r="CU73">
        <f>Übersicht!BA83</f>
        <v>0</v>
      </c>
      <c r="CV73">
        <f>Übersicht!BB83</f>
        <v>0</v>
      </c>
      <c r="CW73">
        <f>Übersicht!BC83</f>
        <v>0</v>
      </c>
      <c r="CX73">
        <f>Übersicht!BD83</f>
        <v>0</v>
      </c>
      <c r="CY73">
        <f>Übersicht!BE83</f>
        <v>0</v>
      </c>
      <c r="CZ73">
        <f>Übersicht!BF83</f>
        <v>0</v>
      </c>
      <c r="DA73">
        <f>Übersicht!BG83</f>
        <v>0</v>
      </c>
      <c r="DB73" t="str">
        <f>Übersicht!BH83</f>
        <v>nicht anzeigen</v>
      </c>
      <c r="DC73" t="str">
        <f>Übersicht!BI83</f>
        <v>nicht anzeigen</v>
      </c>
      <c r="DD73" t="str">
        <f>Übersicht!BJ83</f>
        <v>nicht anzeigen</v>
      </c>
      <c r="DE73" t="str">
        <f>Übersicht!BK83</f>
        <v>nicht anzeigen</v>
      </c>
      <c r="DF73" t="str">
        <f>Übersicht!BL83</f>
        <v>nicht anzeigen</v>
      </c>
      <c r="DG73">
        <f>Übersicht!BM83</f>
        <v>0</v>
      </c>
      <c r="DH73" t="str">
        <f>Übersicht!BN83</f>
        <v>sonstige Berichte</v>
      </c>
      <c r="DI73">
        <f>Übersicht!$D$5</f>
        <v>0</v>
      </c>
      <c r="DJ73">
        <f>Übersicht!E$5</f>
        <v>0</v>
      </c>
      <c r="DK73">
        <f>Übersicht!F$5</f>
        <v>0</v>
      </c>
      <c r="DL73">
        <f>Übersicht!BQ83</f>
        <v>0</v>
      </c>
    </row>
    <row r="74" spans="1:116" x14ac:dyDescent="0.25">
      <c r="A74" s="53"/>
      <c r="B74" s="53"/>
    </row>
    <row r="75" spans="1:116" x14ac:dyDescent="0.25">
      <c r="B75" s="53"/>
    </row>
    <row r="76" spans="1:116" x14ac:dyDescent="0.25">
      <c r="B76" s="53"/>
    </row>
    <row r="77" spans="1:116" x14ac:dyDescent="0.25">
      <c r="B77" s="53"/>
    </row>
    <row r="78" spans="1:116" x14ac:dyDescent="0.25">
      <c r="B78" s="53"/>
    </row>
    <row r="79" spans="1:116" x14ac:dyDescent="0.25">
      <c r="B79" s="53"/>
    </row>
    <row r="80" spans="1:116" x14ac:dyDescent="0.25">
      <c r="B80" s="53"/>
    </row>
  </sheetData>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G5"/>
  <sheetViews>
    <sheetView workbookViewId="0">
      <pane xSplit="1" ySplit="1" topLeftCell="B2" activePane="bottomRight" state="frozen"/>
      <selection activeCell="I34" sqref="I34"/>
      <selection pane="topRight" activeCell="I34" sqref="I34"/>
      <selection pane="bottomLeft" activeCell="I34" sqref="I34"/>
      <selection pane="bottomRight" activeCell="B1" sqref="B1"/>
    </sheetView>
  </sheetViews>
  <sheetFormatPr baseColWidth="10" defaultRowHeight="15" x14ac:dyDescent="0.25"/>
  <cols>
    <col min="1" max="1" width="19.7109375" bestFit="1" customWidth="1"/>
    <col min="2" max="2" width="155.140625" bestFit="1" customWidth="1"/>
    <col min="3" max="3" width="19.7109375" bestFit="1" customWidth="1"/>
    <col min="4" max="4" width="26.42578125" customWidth="1"/>
    <col min="5" max="7" width="23.140625" customWidth="1"/>
  </cols>
  <sheetData>
    <row r="1" spans="1:7" x14ac:dyDescent="0.25">
      <c r="A1" s="53" t="s">
        <v>19</v>
      </c>
      <c r="B1" s="53" t="s">
        <v>553</v>
      </c>
      <c r="C1" t="s">
        <v>554</v>
      </c>
    </row>
    <row r="2" spans="1:7" x14ac:dyDescent="0.25">
      <c r="A2" s="53" t="str">
        <f>Übersicht!$B$5</f>
        <v>---bitte auswählen---</v>
      </c>
      <c r="B2" s="53" t="str">
        <f>'A) Rücklagen'!C4</f>
        <v>Die Rücklagengebarung stärkt die Budgetdisziplin.</v>
      </c>
      <c r="C2" t="str">
        <f>'A) Rücklagen'!D4</f>
        <v>---bitte auswählen---</v>
      </c>
      <c r="G2" s="52"/>
    </row>
    <row r="3" spans="1:7" x14ac:dyDescent="0.25">
      <c r="A3" s="53" t="str">
        <f>Übersicht!$B$5</f>
        <v>---bitte auswählen---</v>
      </c>
      <c r="B3" s="53" t="str">
        <f>'A) Rücklagen'!C5</f>
        <v>Die Rücklagengebarung unterstützt einen flexiblen Ressourceneinsatz.</v>
      </c>
      <c r="C3" t="str">
        <f>'A) Rücklagen'!D5</f>
        <v>---bitte auswählen---</v>
      </c>
    </row>
    <row r="4" spans="1:7" x14ac:dyDescent="0.25">
      <c r="A4" s="53" t="str">
        <f>Übersicht!$B$5</f>
        <v>---bitte auswählen---</v>
      </c>
      <c r="B4" s="53" t="str">
        <f>'A) Rücklagen'!C6</f>
        <v>Die Budgetplanung ist hinsichtlich der Entnahme von Rücklagen transparent.</v>
      </c>
      <c r="C4" t="str">
        <f>'A) Rücklagen'!D6</f>
        <v>---bitte auswählen---</v>
      </c>
      <c r="E4" s="98"/>
    </row>
    <row r="5" spans="1:7" x14ac:dyDescent="0.25">
      <c r="A5" s="53" t="str">
        <f>Übersicht!$B$5</f>
        <v>---bitte auswählen---</v>
      </c>
      <c r="B5" s="53" t="str">
        <f>'A) Rücklagen'!C7</f>
        <v xml:space="preserve">Die Abwicklung des Verfahrens bei der Entnahme von Rücklagen (insbesondere Verbindlichkeitenprüfung) entspricht den Anforderungen eines flexiblen Budgetvollzugs. </v>
      </c>
      <c r="C5" t="str">
        <f>'A) Rücklagen'!D7</f>
        <v>---bitte auswählen---</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B2"/>
  <sheetViews>
    <sheetView workbookViewId="0"/>
  </sheetViews>
  <sheetFormatPr baseColWidth="10" defaultRowHeight="15" x14ac:dyDescent="0.25"/>
  <cols>
    <col min="1" max="1" width="19.7109375" bestFit="1" customWidth="1"/>
    <col min="2" max="2" width="11.28515625" bestFit="1" customWidth="1"/>
  </cols>
  <sheetData>
    <row r="1" spans="1:2" x14ac:dyDescent="0.25">
      <c r="A1" t="s">
        <v>19</v>
      </c>
      <c r="B1" t="s">
        <v>555</v>
      </c>
    </row>
    <row r="2" spans="1:2" x14ac:dyDescent="0.25">
      <c r="A2" t="str">
        <f>Übersicht!$B$5</f>
        <v>---bitte auswählen---</v>
      </c>
      <c r="B2" s="52">
        <f>'A) Rücklagen'!C9</f>
        <v>0</v>
      </c>
    </row>
  </sheetData>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D15"/>
  <sheetViews>
    <sheetView workbookViewId="0"/>
  </sheetViews>
  <sheetFormatPr baseColWidth="10" defaultRowHeight="15" x14ac:dyDescent="0.25"/>
  <cols>
    <col min="1" max="1" width="91" bestFit="1" customWidth="1"/>
    <col min="2" max="2" width="19.7109375" bestFit="1" customWidth="1"/>
    <col min="3" max="3" width="33.7109375" bestFit="1" customWidth="1"/>
    <col min="4" max="4" width="22.5703125" bestFit="1" customWidth="1"/>
  </cols>
  <sheetData>
    <row r="1" spans="1:4" x14ac:dyDescent="0.25">
      <c r="A1" t="s">
        <v>19</v>
      </c>
      <c r="B1" t="s">
        <v>528</v>
      </c>
      <c r="C1" t="s">
        <v>529</v>
      </c>
      <c r="D1" t="s">
        <v>530</v>
      </c>
    </row>
    <row r="2" spans="1:4" x14ac:dyDescent="0.25">
      <c r="A2" t="str">
        <f>Übersicht!$B$5</f>
        <v>---bitte auswählen---</v>
      </c>
      <c r="B2" t="str">
        <f>'A) Rücklagen'!D13</f>
        <v>---bitte auswählen---</v>
      </c>
      <c r="C2" t="str">
        <f>'A) Rücklagen'!C13</f>
        <v xml:space="preserve">Vorschlag 1  bzw. weitere Vorschläge
</v>
      </c>
      <c r="D2" t="str">
        <f>'A) Rücklagen'!E13</f>
        <v>---bitte auswählen---</v>
      </c>
    </row>
    <row r="3" spans="1:4" x14ac:dyDescent="0.25">
      <c r="A3" t="str">
        <f>Übersicht!$B$5</f>
        <v>---bitte auswählen---</v>
      </c>
      <c r="B3">
        <f>'A) Rücklagen'!D14</f>
        <v>0</v>
      </c>
      <c r="C3" t="str">
        <f>'A) Rücklagen'!C14</f>
        <v xml:space="preserve">
</v>
      </c>
      <c r="D3">
        <f>'A) Rücklagen'!E14</f>
        <v>0</v>
      </c>
    </row>
    <row r="4" spans="1:4" x14ac:dyDescent="0.25">
      <c r="A4" t="str">
        <f>Übersicht!$B$5</f>
        <v>---bitte auswählen---</v>
      </c>
      <c r="B4">
        <f>'A) Rücklagen'!D15</f>
        <v>0</v>
      </c>
      <c r="C4">
        <f>'A) Rücklagen'!C15</f>
        <v>0</v>
      </c>
      <c r="D4">
        <f>'A) Rücklagen'!E15</f>
        <v>0</v>
      </c>
    </row>
    <row r="5" spans="1:4" x14ac:dyDescent="0.25">
      <c r="A5" t="str">
        <f>Übersicht!$B$5</f>
        <v>---bitte auswählen---</v>
      </c>
      <c r="B5">
        <f>'A) Rücklagen'!D16</f>
        <v>0</v>
      </c>
      <c r="C5">
        <f>'A) Rücklagen'!C16</f>
        <v>0</v>
      </c>
      <c r="D5">
        <f>'A) Rücklagen'!E16</f>
        <v>0</v>
      </c>
    </row>
    <row r="6" spans="1:4" x14ac:dyDescent="0.25">
      <c r="A6" t="str">
        <f>Übersicht!$B$5</f>
        <v>---bitte auswählen---</v>
      </c>
      <c r="B6">
        <f>'A) Rücklagen'!D17</f>
        <v>0</v>
      </c>
      <c r="C6">
        <f>'A) Rücklagen'!C17</f>
        <v>0</v>
      </c>
      <c r="D6">
        <f>'A) Rücklagen'!E17</f>
        <v>0</v>
      </c>
    </row>
    <row r="7" spans="1:4" x14ac:dyDescent="0.25">
      <c r="A7" t="str">
        <f>Übersicht!$B$5</f>
        <v>---bitte auswählen---</v>
      </c>
      <c r="B7">
        <f>'A) Rücklagen'!D18</f>
        <v>0</v>
      </c>
      <c r="C7">
        <f>'A) Rücklagen'!C18</f>
        <v>0</v>
      </c>
      <c r="D7">
        <f>'A) Rücklagen'!E18</f>
        <v>0</v>
      </c>
    </row>
    <row r="8" spans="1:4" x14ac:dyDescent="0.25">
      <c r="A8" t="str">
        <f>Übersicht!$B$5</f>
        <v>---bitte auswählen---</v>
      </c>
      <c r="B8">
        <f>'A) Rücklagen'!D19</f>
        <v>0</v>
      </c>
      <c r="C8">
        <f>'A) Rücklagen'!C19</f>
        <v>0</v>
      </c>
      <c r="D8">
        <f>'A) Rücklagen'!E19</f>
        <v>0</v>
      </c>
    </row>
    <row r="9" spans="1:4" x14ac:dyDescent="0.25">
      <c r="A9" t="str">
        <f>Übersicht!$B$5</f>
        <v>---bitte auswählen---</v>
      </c>
      <c r="B9">
        <f>'A) Rücklagen'!D20</f>
        <v>0</v>
      </c>
      <c r="C9">
        <f>'A) Rücklagen'!C20</f>
        <v>0</v>
      </c>
      <c r="D9">
        <f>'A) Rücklagen'!E20</f>
        <v>0</v>
      </c>
    </row>
    <row r="10" spans="1:4" x14ac:dyDescent="0.25">
      <c r="A10" t="str">
        <f>Übersicht!$B$5</f>
        <v>---bitte auswählen---</v>
      </c>
      <c r="B10">
        <f>'A) Rücklagen'!D21</f>
        <v>0</v>
      </c>
      <c r="C10">
        <f>'A) Rücklagen'!C21</f>
        <v>0</v>
      </c>
      <c r="D10">
        <f>'A) Rücklagen'!E21</f>
        <v>0</v>
      </c>
    </row>
    <row r="11" spans="1:4" x14ac:dyDescent="0.25">
      <c r="A11" t="str">
        <f>Übersicht!$B$5</f>
        <v>---bitte auswählen---</v>
      </c>
      <c r="B11">
        <f>'A) Rücklagen'!D22</f>
        <v>0</v>
      </c>
      <c r="C11">
        <f>'A) Rücklagen'!C22</f>
        <v>0</v>
      </c>
      <c r="D11">
        <f>'A) Rücklagen'!E22</f>
        <v>0</v>
      </c>
    </row>
    <row r="15" spans="1:4" x14ac:dyDescent="0.25">
      <c r="A15" s="101" t="s">
        <v>531</v>
      </c>
    </row>
  </sheetData>
  <pageMargins left="0.7" right="0.7" top="0.78740157499999996" bottom="0.78740157499999996" header="0.3" footer="0.3"/>
  <pageSetup paperSize="9" orientation="landscape" copies="3"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8</vt:i4>
      </vt:variant>
    </vt:vector>
  </HeadingPairs>
  <TitlesOfParts>
    <vt:vector size="19" baseType="lpstr">
      <vt:lpstr>Übersicht</vt:lpstr>
      <vt:lpstr>A) Rücklagen</vt:lpstr>
      <vt:lpstr>B) Berichte</vt:lpstr>
      <vt:lpstr>C) Weitere Themen</vt:lpstr>
      <vt:lpstr>Listen</vt:lpstr>
      <vt:lpstr>Daten_Berichte</vt:lpstr>
      <vt:lpstr>Daten_Rücklagen</vt:lpstr>
      <vt:lpstr>Daten_Rücklagen_Erläuterung</vt:lpstr>
      <vt:lpstr>Daten_Rücklagen_Ausflachung_MN</vt:lpstr>
      <vt:lpstr>Daten_Themen_Ausflachung</vt:lpstr>
      <vt:lpstr>Daten_Schulung_Ausflachung</vt:lpstr>
      <vt:lpstr>'A) Rücklagen'!Druckbereich</vt:lpstr>
      <vt:lpstr>'B) Berichte'!Druckbereich</vt:lpstr>
      <vt:lpstr>'C) Weitere Themen'!Druckbereich</vt:lpstr>
      <vt:lpstr>Übersicht!Druckbereich</vt:lpstr>
      <vt:lpstr>Ruecklagen</vt:lpstr>
      <vt:lpstr>'C) Weitere Themen'!Sonstiges</vt:lpstr>
      <vt:lpstr>Übersicht!Suchkriterien</vt:lpstr>
      <vt:lpstr>Table1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2014-12-15T06:51:22Z</dcterms:modified>
</cp:coreProperties>
</file>