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28515" windowHeight="12330"/>
  </bookViews>
  <sheets>
    <sheet name="Tabelle1" sheetId="1" r:id="rId1"/>
    <sheet name="Tabellenteil_Tab.1" sheetId="2" r:id="rId2"/>
    <sheet name="Tabellenteil_Tab.2" sheetId="3" r:id="rId3"/>
    <sheet name="Tabellenteil_Tab.3" sheetId="4" r:id="rId4"/>
    <sheet name="Tabellenteil_Tab.4" sheetId="5" r:id="rId5"/>
    <sheet name="Tabellenteil_Tab.5" sheetId="6" r:id="rId6"/>
    <sheet name="Tabellenteil_Tab.6" sheetId="7" r:id="rId7"/>
    <sheet name="Tabellenteil_Tab.7" sheetId="8" r:id="rId8"/>
    <sheet name="Tabellenteil_Tab.8" sheetId="9" r:id="rId9"/>
  </sheets>
  <definedNames>
    <definedName name="wrn.netto." hidden="1">{#N/A,#N/A,FALSE,"Tabelle1"}</definedName>
  </definedNames>
  <calcPr calcId="145621"/>
</workbook>
</file>

<file path=xl/calcChain.xml><?xml version="1.0" encoding="utf-8"?>
<calcChain xmlns="http://schemas.openxmlformats.org/spreadsheetml/2006/main">
  <c r="I6" i="7" l="1"/>
  <c r="E50" i="6"/>
  <c r="F50" i="6"/>
  <c r="G50" i="6"/>
  <c r="N9" i="5"/>
  <c r="N11" i="5"/>
  <c r="M12" i="2"/>
  <c r="M16" i="2"/>
</calcChain>
</file>

<file path=xl/sharedStrings.xml><?xml version="1.0" encoding="utf-8"?>
<sst xmlns="http://schemas.openxmlformats.org/spreadsheetml/2006/main" count="163" uniqueCount="114">
  <si>
    <t>Quellen: bis 2011 Statistik Austria (Stand: 30. Sept.  2012), ab 2012 BMF</t>
  </si>
  <si>
    <t>Staatsschuldenquote</t>
  </si>
  <si>
    <t xml:space="preserve">in % des BIP </t>
  </si>
  <si>
    <t xml:space="preserve">Entwicklung der Maastricht-Schuldenquote des Gesamtstaates </t>
  </si>
  <si>
    <r>
      <t>1)</t>
    </r>
    <r>
      <rPr>
        <sz val="10"/>
        <color indexed="63"/>
        <rFont val="Arial"/>
        <family val="2"/>
      </rPr>
      <t xml:space="preserve"> Stände: Schulden und Forderungen 2012 und 2013 lt. BVA, Schuldenstand lt. Schätzung der OeBFA vom Oktober 2012</t>
    </r>
  </si>
  <si>
    <t>Quelle: ÖBFA</t>
  </si>
  <si>
    <t>Finanzschuld bereinigt unter Berücksichtigung von Schulden und Forderungen aus Währungstauschverträgen</t>
  </si>
  <si>
    <t>abzüglich: in Bundesbesitz befindliche Wertpapiere</t>
  </si>
  <si>
    <t>Finanzschuld unter Berücksichtigung von Schulden und Forderungen aus Währungstauschverträgen</t>
  </si>
  <si>
    <t>abzüglich: Forderungen aus Währungstauschverträgen</t>
  </si>
  <si>
    <t>zuzüglich: Schulden aus Währungstauschverträgen</t>
  </si>
  <si>
    <t>Nichtfällige Finanzschulden lt. BRA</t>
  </si>
  <si>
    <t>in Mio. €</t>
  </si>
  <si>
    <r>
      <t xml:space="preserve">Tabelle 1: Ableitung der "Finanzschulden lt. Bundesrechnungsabschluss (BRA)"  zur "Finanzschuld bereinigt unter Berücksichtigung von Schulden und Forderungen aus Währungstauschverträgen" </t>
    </r>
    <r>
      <rPr>
        <b/>
        <vertAlign val="superscript"/>
        <sz val="10"/>
        <color indexed="63"/>
        <rFont val="Arial"/>
        <family val="2"/>
      </rPr>
      <t>1)</t>
    </r>
  </si>
  <si>
    <r>
      <t>1)</t>
    </r>
    <r>
      <rPr>
        <sz val="9"/>
        <color indexed="63"/>
        <rFont val="Arial"/>
        <family val="2"/>
      </rPr>
      <t xml:space="preserve"> Unter Berücksichtigung des Bundesbesitzes an eigenen Wertpapieren
</t>
    </r>
    <r>
      <rPr>
        <vertAlign val="superscript"/>
        <sz val="9"/>
        <color indexed="63"/>
        <rFont val="Arial"/>
        <family val="2"/>
      </rPr>
      <t>2)</t>
    </r>
    <r>
      <rPr>
        <sz val="9"/>
        <color indexed="63"/>
        <rFont val="Arial"/>
        <family val="2"/>
      </rPr>
      <t xml:space="preserve">Nettogebarung aus den sonstigen Auszahlungen/Aufwendungen
</t>
    </r>
    <r>
      <rPr>
        <vertAlign val="superscript"/>
        <sz val="9"/>
        <color indexed="63"/>
        <rFont val="Arial"/>
        <family val="2"/>
      </rPr>
      <t>3)</t>
    </r>
    <r>
      <rPr>
        <sz val="9"/>
        <color indexed="63"/>
        <rFont val="Arial"/>
        <family val="2"/>
      </rPr>
      <t xml:space="preserve">Inklusive Schuldenübernahme durch Forderungsverzicht iHv. 6,1 Mrd. € (2,6% des BIP) gemäß Bundesbahnstrukturgesetz 2003. 
</t>
    </r>
    <r>
      <rPr>
        <vertAlign val="superscript"/>
        <sz val="9"/>
        <color indexed="63"/>
        <rFont val="Arial"/>
        <family val="2"/>
      </rPr>
      <t>4)</t>
    </r>
    <r>
      <rPr>
        <sz val="9"/>
        <color indexed="63"/>
        <rFont val="Arial"/>
        <family val="2"/>
      </rPr>
      <t>Stände: 2012 und 2013 lt. BVA, Schuldenstand lt. Schätzung der OeBFA vom Oktober 2012</t>
    </r>
  </si>
  <si>
    <t>Summe NETTO Ergebnishaushalt  (Nettoaufwand für Tilgung, Verzinsung und sonst. Aufwand)</t>
  </si>
  <si>
    <t>Summe NETTO Finanzierungshaushalt (Nettoauszahlungen für Tilgung, Verzinsung und sonstige Auszahlungen)</t>
  </si>
  <si>
    <r>
      <t xml:space="preserve">Sonstiger Aufwand Netto Ergebnishaushalt </t>
    </r>
    <r>
      <rPr>
        <vertAlign val="superscript"/>
        <sz val="9"/>
        <rFont val="Arial"/>
        <family val="2"/>
      </rPr>
      <t>2)</t>
    </r>
  </si>
  <si>
    <r>
      <t xml:space="preserve">Sonstige Auszahlungen Netto Finanzierungshaushalt </t>
    </r>
    <r>
      <rPr>
        <vertAlign val="superscript"/>
        <sz val="9"/>
        <rFont val="Arial"/>
        <family val="2"/>
      </rPr>
      <t>2)</t>
    </r>
  </si>
  <si>
    <t>Einzahlungen</t>
  </si>
  <si>
    <t>Auszahlungen</t>
  </si>
  <si>
    <t>Sonstiger Auszahlungen/Aufwendungen</t>
  </si>
  <si>
    <t>Netto Verzinsung Ergebnishaushalt</t>
  </si>
  <si>
    <t>Netto Verzinsung Finanzierungshaushalt</t>
  </si>
  <si>
    <t>Verzinsung</t>
  </si>
  <si>
    <t>Nettoauszahlungen für Tilgung</t>
  </si>
  <si>
    <t>Tilgung</t>
  </si>
  <si>
    <r>
      <t xml:space="preserve">Finanzschulden insgesamt </t>
    </r>
    <r>
      <rPr>
        <vertAlign val="superscript"/>
        <sz val="9"/>
        <rFont val="Arial"/>
        <family val="2"/>
      </rPr>
      <t>1)</t>
    </r>
  </si>
  <si>
    <t>Finanzschulden in fremder Währung</t>
  </si>
  <si>
    <t>Finanzschulden in heimischer Währung</t>
  </si>
  <si>
    <t>Stände</t>
  </si>
  <si>
    <r>
      <t xml:space="preserve">2013 </t>
    </r>
    <r>
      <rPr>
        <vertAlign val="superscript"/>
        <sz val="10"/>
        <color indexed="63"/>
        <rFont val="Arial"/>
        <family val="2"/>
      </rPr>
      <t>4)</t>
    </r>
  </si>
  <si>
    <r>
      <t xml:space="preserve">2012 </t>
    </r>
    <r>
      <rPr>
        <vertAlign val="superscript"/>
        <sz val="10"/>
        <color indexed="63"/>
        <rFont val="Arial"/>
        <family val="2"/>
      </rPr>
      <t>4)</t>
    </r>
  </si>
  <si>
    <r>
      <t xml:space="preserve">2004 </t>
    </r>
    <r>
      <rPr>
        <vertAlign val="superscript"/>
        <sz val="9"/>
        <color indexed="63"/>
        <rFont val="Arial"/>
        <family val="2"/>
      </rPr>
      <t>3)</t>
    </r>
  </si>
  <si>
    <t>Tabelle 2: Nichtfällige bereinigte Finanzschulden des Bundes</t>
  </si>
  <si>
    <r>
      <t>1)</t>
    </r>
    <r>
      <rPr>
        <sz val="9"/>
        <color indexed="63"/>
        <rFont val="Arial"/>
        <family val="2"/>
      </rPr>
      <t xml:space="preserve"> Stände: 2012 und 2013 lt. BVA, Schulden und Forderungen lt. Schätzung der OeBFA vom Oktober 2012
</t>
    </r>
  </si>
  <si>
    <t>Saldo Ergebnishaushalt</t>
  </si>
  <si>
    <t>Saldo Finanzierungshaushalt (11-12)</t>
  </si>
  <si>
    <t>Schulden (5+9)</t>
  </si>
  <si>
    <t>Forderungen (4+8)</t>
  </si>
  <si>
    <t>Insgesamt (Summe der Einzahlungen bzw. Auszahlungen für Zinsen und für Tilgung des Kapitals)</t>
  </si>
  <si>
    <t>Saldo (8-9)</t>
  </si>
  <si>
    <t>Schulden</t>
  </si>
  <si>
    <t>Forderungen</t>
  </si>
  <si>
    <t>Einzahlungen bzw. Auszahlungen für Tilgung des Kapitals</t>
  </si>
  <si>
    <t>Saldo Finanzierungshaushalt (4-5)</t>
  </si>
  <si>
    <t>Einzahlungen/Erträge bzw. Auszahlungen/Aufwand für Zinsen</t>
  </si>
  <si>
    <t>Saldo (1-2)</t>
  </si>
  <si>
    <r>
      <t xml:space="preserve">2013 </t>
    </r>
    <r>
      <rPr>
        <vertAlign val="superscript"/>
        <sz val="9"/>
        <color indexed="63"/>
        <rFont val="Arial"/>
        <family val="2"/>
      </rPr>
      <t>1)</t>
    </r>
  </si>
  <si>
    <r>
      <t xml:space="preserve">2012 </t>
    </r>
    <r>
      <rPr>
        <vertAlign val="superscript"/>
        <sz val="9"/>
        <color indexed="63"/>
        <rFont val="Arial"/>
        <family val="2"/>
      </rPr>
      <t>1)</t>
    </r>
  </si>
  <si>
    <t>Tabelle 3: Schulden und Forderungen aus Währungstauschverträgen (Swaps)</t>
  </si>
  <si>
    <r>
      <t>1)</t>
    </r>
    <r>
      <rPr>
        <sz val="9"/>
        <color indexed="63"/>
        <rFont val="Arial"/>
        <family val="2"/>
      </rPr>
      <t xml:space="preserve">  Unter Berücksichtigung des Bundesbesitzes an eigenen Wertpapieren; die Gesamtschuld ergibt sich aus den nichtfälligen bereinigten Finanzschulden (Tabelle 2, Zeile 3) zuzüglich dem Saldo aus Schulden/Forderungen aus Währungstauschverträgen (Tabelle 3, Zeile 3)
</t>
    </r>
    <r>
      <rPr>
        <vertAlign val="superscript"/>
        <sz val="9"/>
        <color indexed="63"/>
        <rFont val="Arial"/>
        <family val="2"/>
      </rPr>
      <t>2)</t>
    </r>
    <r>
      <rPr>
        <sz val="9"/>
        <color indexed="63"/>
        <rFont val="Arial"/>
        <family val="2"/>
      </rPr>
      <t xml:space="preserve">Inklusive Schuldenübernahme durch Forderungsverzicht iHv. 6,1 Mrd. € (2,6% des BIP) gemäß Bundesbahnstrukturgesetz 2003. 
</t>
    </r>
    <r>
      <rPr>
        <vertAlign val="superscript"/>
        <sz val="9"/>
        <color indexed="63"/>
        <rFont val="Arial"/>
        <family val="2"/>
      </rPr>
      <t>3)</t>
    </r>
    <r>
      <rPr>
        <sz val="9"/>
        <color indexed="63"/>
        <rFont val="Arial"/>
        <family val="2"/>
      </rPr>
      <t xml:space="preserve">Stände:  2012 und 2013 lt. BVA, Schuldenstand lt. Schätzung der OeBFA vom Oktober 2012
</t>
    </r>
    <r>
      <rPr>
        <vertAlign val="superscript"/>
        <sz val="9"/>
        <color indexed="63"/>
        <rFont val="Arial"/>
        <family val="2"/>
      </rPr>
      <t>4)</t>
    </r>
    <r>
      <rPr>
        <sz val="9"/>
        <color indexed="63"/>
        <rFont val="Arial"/>
        <family val="2"/>
      </rPr>
      <t xml:space="preserve">BIP:  bis 2011 Statistik Austria, 2012 u. 2013 lt. Wifo-Prognose September 2012 
</t>
    </r>
    <r>
      <rPr>
        <vertAlign val="superscript"/>
        <sz val="9"/>
        <color indexed="63"/>
        <rFont val="Arial"/>
        <family val="2"/>
      </rPr>
      <t>5)</t>
    </r>
    <r>
      <rPr>
        <sz val="9"/>
        <color indexed="63"/>
        <rFont val="Arial"/>
        <family val="2"/>
      </rPr>
      <t xml:space="preserve">Wirtschaftliche Belastung unter Nettodarstellung der Währungstauschverträge und der durchgeführten bzw. geplanten Wertpapiergebarung; die Nettoauszahlung für Tilgung ergibt sich aus Tabelle 2 Zeile 6 abzüglich Tabelle 3 Zeile 10
</t>
    </r>
    <r>
      <rPr>
        <vertAlign val="superscript"/>
        <sz val="9"/>
        <color indexed="63"/>
        <rFont val="Arial"/>
        <family val="2"/>
      </rPr>
      <t>6)</t>
    </r>
    <r>
      <rPr>
        <sz val="9"/>
        <color indexed="63"/>
        <rFont val="Arial"/>
        <family val="2"/>
      </rPr>
      <t xml:space="preserve">Wirtschaftliche Belastung unter Nettodarstellung der Währungstauschverträge und der durchgeführten bzw. geplanten Wertpapiergebarung; die Nettoauszahlung für Verzinsung ergibt sich aus Tabelle 2 Zeile 9 abzüglich Tabelle 3 Zeile 6          
</t>
    </r>
    <r>
      <rPr>
        <vertAlign val="superscript"/>
        <sz val="9"/>
        <color indexed="63"/>
        <rFont val="Arial"/>
        <family val="2"/>
      </rPr>
      <t>7)</t>
    </r>
    <r>
      <rPr>
        <sz val="9"/>
        <color indexed="63"/>
        <rFont val="Arial"/>
        <family val="2"/>
      </rPr>
      <t xml:space="preserve">Wirtschaftliche Belastung unter Nettodarstellung der Währungstauschverträge und der durchgeführten bzw. geplanten Wertpapiergebarung; die Nettoauszahlung für Verzinsung ergibt sich aus Tabelle 2 Zeile 10 abzüglich Tabelle 3 Zeile 7
</t>
    </r>
    <r>
      <rPr>
        <vertAlign val="superscript"/>
        <sz val="9"/>
        <color indexed="63"/>
        <rFont val="Arial"/>
        <family val="2"/>
      </rPr>
      <t>8)</t>
    </r>
    <r>
      <rPr>
        <sz val="9"/>
        <color indexed="63"/>
        <rFont val="Arial"/>
        <family val="2"/>
      </rPr>
      <t xml:space="preserve">Nettogebarung aus den sonstigen Auszahlungen
</t>
    </r>
    <r>
      <rPr>
        <vertAlign val="superscript"/>
        <sz val="9"/>
        <color indexed="63"/>
        <rFont val="Arial"/>
        <family val="2"/>
      </rPr>
      <t>9)</t>
    </r>
    <r>
      <rPr>
        <sz val="9"/>
        <color indexed="63"/>
        <rFont val="Arial"/>
        <family val="2"/>
      </rPr>
      <t xml:space="preserve">Auszahlungen für Verzinsung in % der Nettoeinnahmen des Bundes laut Untergliederung 16 "Öffentlich Abgaben" des Bundeshaushaltes
</t>
    </r>
  </si>
  <si>
    <t xml:space="preserve">Quelle: ÖBFA </t>
  </si>
  <si>
    <r>
      <t xml:space="preserve">Zinsen-Steuer-Quote in % </t>
    </r>
    <r>
      <rPr>
        <vertAlign val="superscript"/>
        <sz val="9"/>
        <rFont val="Arial"/>
        <family val="2"/>
      </rPr>
      <t>9)</t>
    </r>
  </si>
  <si>
    <t>in % des BIP</t>
  </si>
  <si>
    <t>Summe NETTO (Nettoaufwand für Tilgung, Verzinsung und sonst. Aufwand)</t>
  </si>
  <si>
    <t>Summe NETTO (Nettoauszahlungen für Tilgung, Verzinsung und sonst. Auszahlungen)</t>
  </si>
  <si>
    <r>
      <t xml:space="preserve">Sonstiger Aufwand Netto Ergebnishaushalt </t>
    </r>
    <r>
      <rPr>
        <vertAlign val="superscript"/>
        <sz val="9"/>
        <rFont val="Arial"/>
        <family val="2"/>
      </rPr>
      <t>8)</t>
    </r>
  </si>
  <si>
    <r>
      <t xml:space="preserve">Sonstige Auszahlungen Netto Finanzierungshaushalt </t>
    </r>
    <r>
      <rPr>
        <vertAlign val="superscript"/>
        <sz val="9"/>
        <rFont val="Arial"/>
        <family val="2"/>
      </rPr>
      <t>8)</t>
    </r>
  </si>
  <si>
    <t>Sonstige Auszahlungen/Aufwendungen</t>
  </si>
  <si>
    <r>
      <t xml:space="preserve">Nettoaufwand für Verzinsung  Ergebnishaushalt </t>
    </r>
    <r>
      <rPr>
        <vertAlign val="superscript"/>
        <sz val="9"/>
        <rFont val="Arial"/>
        <family val="2"/>
      </rPr>
      <t>7)</t>
    </r>
  </si>
  <si>
    <r>
      <t xml:space="preserve">Nettoauszahlungen für Verzinsung  Finanzierungshaushalt </t>
    </r>
    <r>
      <rPr>
        <vertAlign val="superscript"/>
        <sz val="9"/>
        <rFont val="Arial"/>
        <family val="2"/>
      </rPr>
      <t>6)</t>
    </r>
  </si>
  <si>
    <r>
      <t xml:space="preserve">Nettoauszahlungen für Tilgung  </t>
    </r>
    <r>
      <rPr>
        <vertAlign val="superscript"/>
        <sz val="9"/>
        <rFont val="Arial"/>
        <family val="2"/>
      </rPr>
      <t>5)</t>
    </r>
  </si>
  <si>
    <r>
      <t xml:space="preserve">Gesamtschuld in % des BIP </t>
    </r>
    <r>
      <rPr>
        <vertAlign val="superscript"/>
        <sz val="9"/>
        <rFont val="Arial"/>
        <family val="2"/>
      </rPr>
      <t>4)</t>
    </r>
  </si>
  <si>
    <r>
      <t xml:space="preserve">Bruttoinlandsprodukt in Mrd. EURO    </t>
    </r>
    <r>
      <rPr>
        <vertAlign val="superscript"/>
        <sz val="10"/>
        <rFont val="Arial"/>
        <family val="2"/>
      </rPr>
      <t>4)</t>
    </r>
  </si>
  <si>
    <r>
      <t xml:space="preserve">Gesamtschuld  </t>
    </r>
    <r>
      <rPr>
        <vertAlign val="superscript"/>
        <sz val="9"/>
        <rFont val="Arial"/>
        <family val="2"/>
      </rPr>
      <t>1)</t>
    </r>
  </si>
  <si>
    <r>
      <t xml:space="preserve">2013 </t>
    </r>
    <r>
      <rPr>
        <vertAlign val="superscript"/>
        <sz val="9"/>
        <color indexed="63"/>
        <rFont val="Arial"/>
        <family val="2"/>
      </rPr>
      <t>3)</t>
    </r>
  </si>
  <si>
    <r>
      <t xml:space="preserve">2012 </t>
    </r>
    <r>
      <rPr>
        <vertAlign val="superscript"/>
        <sz val="9"/>
        <color indexed="63"/>
        <rFont val="Arial"/>
        <family val="2"/>
      </rPr>
      <t>3)</t>
    </r>
  </si>
  <si>
    <r>
      <t xml:space="preserve">2004 </t>
    </r>
    <r>
      <rPr>
        <vertAlign val="superscript"/>
        <sz val="9"/>
        <color indexed="63"/>
        <rFont val="Arial"/>
        <family val="2"/>
      </rPr>
      <t>2)</t>
    </r>
  </si>
  <si>
    <t xml:space="preserve">Tabelle 4: Nichtfällige bereinigte Finanzschulden des Bundes sowie die Zinsen dafür unter Berücksichtigung von Schulden und Forderungen aus Währungstauschverträgen </t>
  </si>
  <si>
    <r>
      <t>1)</t>
    </r>
    <r>
      <rPr>
        <sz val="9"/>
        <color indexed="63"/>
        <rFont val="Arial"/>
        <family val="2"/>
      </rPr>
      <t xml:space="preserve"> BIP:  bis 2011 Statistik Austria, 2012 u. 2013: lt. WIFO-Prognose September 2012
</t>
    </r>
    <r>
      <rPr>
        <vertAlign val="superscript"/>
        <sz val="9"/>
        <color indexed="63"/>
        <rFont val="Arial"/>
        <family val="2"/>
      </rPr>
      <t>2)</t>
    </r>
    <r>
      <rPr>
        <sz val="9"/>
        <color indexed="63"/>
        <rFont val="Arial"/>
        <family val="2"/>
      </rPr>
      <t xml:space="preserve">Inklusive Schuldenübernahme durch Forderungsverzicht iHv. 6,1 Mrd. € (2,6% des BIP) gemäß Bundesbahnstrukturgesetz 2003. 
</t>
    </r>
    <r>
      <rPr>
        <vertAlign val="superscript"/>
        <sz val="9"/>
        <color indexed="63"/>
        <rFont val="Arial"/>
        <family val="2"/>
      </rPr>
      <t>3)</t>
    </r>
    <r>
      <rPr>
        <sz val="9"/>
        <color indexed="63"/>
        <rFont val="Arial"/>
        <family val="2"/>
      </rPr>
      <t>Zinsen 2012 lt. BVA, 2013 lt BVA, Schuldenstand lt. Hochrechnung der OeBFA vom Oktober 2012</t>
    </r>
  </si>
  <si>
    <t>in Mrd. €</t>
  </si>
  <si>
    <r>
      <t xml:space="preserve">BIP </t>
    </r>
    <r>
      <rPr>
        <vertAlign val="superscript"/>
        <sz val="9"/>
        <color indexed="63"/>
        <rFont val="Arial"/>
        <family val="2"/>
      </rPr>
      <t>1)</t>
    </r>
  </si>
  <si>
    <t>Finanzaufwand für Finanzschulden</t>
  </si>
  <si>
    <t>Zinsen für Finanzschulden</t>
  </si>
  <si>
    <t>Finanzschulden</t>
  </si>
  <si>
    <t>Jahr</t>
  </si>
  <si>
    <t>Tabelle 5: Nichtfällige bereinigte Finanzschulden des Bundes sowie die Zinsen dafür unter Berücksichtigung von Schulden und Forderungen aus Währungstauschverträgen</t>
  </si>
  <si>
    <r>
      <t>1)</t>
    </r>
    <r>
      <rPr>
        <sz val="9"/>
        <color indexed="63"/>
        <rFont val="Arial"/>
        <family val="2"/>
      </rPr>
      <t xml:space="preserve"> Nicht fällige Finanzschulden des Bundes:  2012 und 2013 lt BVA; Verschuldung Gesamtstaat: Notifikation an die EK per 30.9.2012        
</t>
    </r>
    <r>
      <rPr>
        <vertAlign val="superscript"/>
        <sz val="9"/>
        <color indexed="63"/>
        <rFont val="Arial"/>
        <family val="2"/>
      </rPr>
      <t>2)</t>
    </r>
    <r>
      <rPr>
        <sz val="9"/>
        <color indexed="63"/>
        <rFont val="Arial"/>
        <family val="2"/>
      </rPr>
      <t xml:space="preserve">Forderungen des Bundes aus ÖBFA-Darlehen an Länder, Gemeinden und sonstige öffentliche Rechtsträger     
</t>
    </r>
    <r>
      <rPr>
        <vertAlign val="superscript"/>
        <sz val="9"/>
        <color indexed="63"/>
        <rFont val="Arial"/>
        <family val="2"/>
      </rPr>
      <t>3)</t>
    </r>
    <r>
      <rPr>
        <sz val="9"/>
        <color indexed="63"/>
        <rFont val="Arial"/>
        <family val="2"/>
      </rPr>
      <t>insbesondere Darlehen von Bundesfonds an Einheiten des Bundessektors</t>
    </r>
  </si>
  <si>
    <t xml:space="preserve">Quellen: bis 2011 Statistik Austria (Stand: 30. Sept. 2012), ab 2012  BMF.  </t>
  </si>
  <si>
    <t>Verschuldung Sektor Staat</t>
  </si>
  <si>
    <t>Verschuldung der Sozialversichungsträger</t>
  </si>
  <si>
    <t>Verschuldung der Gemeindeebene</t>
  </si>
  <si>
    <t>Verschuldung der Landesebene</t>
  </si>
  <si>
    <t>Verschuldung des Bundessektors lt. VGR</t>
  </si>
  <si>
    <t xml:space="preserve">sonstige </t>
  </si>
  <si>
    <t>EFSF</t>
  </si>
  <si>
    <t>sonstige Einheiten des Bundessektors</t>
  </si>
  <si>
    <t>Verschuldung der Bundesfonds</t>
  </si>
  <si>
    <r>
      <t xml:space="preserve">Konsolidierung innerhalb des Bundessektors </t>
    </r>
    <r>
      <rPr>
        <vertAlign val="superscript"/>
        <sz val="9"/>
        <color indexed="63"/>
        <rFont val="Arial"/>
        <family val="2"/>
      </rPr>
      <t>3)</t>
    </r>
  </si>
  <si>
    <r>
      <t xml:space="preserve">intergovernmentale Forderungen des Bundes </t>
    </r>
    <r>
      <rPr>
        <vertAlign val="superscript"/>
        <sz val="9"/>
        <color indexed="63"/>
        <rFont val="Arial"/>
        <family val="2"/>
      </rPr>
      <t>2)</t>
    </r>
  </si>
  <si>
    <t>ÖBFA Darlehen für Rechtsträger/Länder/Wien</t>
  </si>
  <si>
    <t>Kommunalkredit Finanz</t>
  </si>
  <si>
    <t>ÖBB Infrastruktur AG</t>
  </si>
  <si>
    <t>Eurofighter</t>
  </si>
  <si>
    <t>Bundesanleihen im Besitz von Bundesfonds</t>
  </si>
  <si>
    <t>Bund: Eigene Bundestitel</t>
  </si>
  <si>
    <t>Kollateralverbindlickeiten aus Swaps</t>
  </si>
  <si>
    <t>Netto-Forderungen aus Währungsswaps</t>
  </si>
  <si>
    <t>Nichtfällige Finanzschulden d. Bundes lt. BRA</t>
  </si>
  <si>
    <t>Tabelle 6: Abteilung der Maastricht-Schulden des Staates</t>
  </si>
  <si>
    <r>
      <t>1)</t>
    </r>
    <r>
      <rPr>
        <sz val="9"/>
        <color indexed="63"/>
        <rFont val="Arial"/>
        <family val="2"/>
      </rPr>
      <t xml:space="preserve"> Ableitung siehe Punkt 2.3.
</t>
    </r>
    <r>
      <rPr>
        <vertAlign val="superscript"/>
        <sz val="9"/>
        <color indexed="63"/>
        <rFont val="Arial"/>
        <family val="2"/>
      </rPr>
      <t>2)</t>
    </r>
    <r>
      <rPr>
        <sz val="9"/>
        <color indexed="63"/>
        <rFont val="Arial"/>
        <family val="2"/>
      </rPr>
      <t xml:space="preserve">Die Schulden der Sozialversicherungsträger werden erst ab 1995 erfasst.   </t>
    </r>
  </si>
  <si>
    <t xml:space="preserve">Quellen: bis 2011 Statistik Austria (Stand: 30. September 2012), ab 2012 BMF.  </t>
  </si>
  <si>
    <t xml:space="preserve">BIP </t>
  </si>
  <si>
    <t>Gesamtstaat</t>
  </si>
  <si>
    <r>
      <t xml:space="preserve">SV </t>
    </r>
    <r>
      <rPr>
        <vertAlign val="superscript"/>
        <sz val="9"/>
        <color indexed="63"/>
        <rFont val="Arial"/>
        <family val="2"/>
      </rPr>
      <t>2)</t>
    </r>
  </si>
  <si>
    <t>Gemeinden</t>
  </si>
  <si>
    <t>Länder</t>
  </si>
  <si>
    <r>
      <t xml:space="preserve">Bundessektor </t>
    </r>
    <r>
      <rPr>
        <vertAlign val="superscript"/>
        <sz val="9"/>
        <color indexed="63"/>
        <rFont val="Arial"/>
        <family val="2"/>
      </rPr>
      <t>1)</t>
    </r>
  </si>
  <si>
    <t>Tabelle 7: Maastricht-Schulden der staatlichen Teilsektoren</t>
  </si>
  <si>
    <r>
      <t>1)</t>
    </r>
    <r>
      <rPr>
        <sz val="9"/>
        <color indexed="63"/>
        <rFont val="Arial"/>
        <family val="2"/>
      </rPr>
      <t xml:space="preserve"> Sozialversicherungsträger. Die Schulden der Sozialversicherungsträger werden erst ab 1995 erfasst.</t>
    </r>
  </si>
  <si>
    <r>
      <t xml:space="preserve">SV </t>
    </r>
    <r>
      <rPr>
        <vertAlign val="superscript"/>
        <sz val="9"/>
        <color indexed="63"/>
        <rFont val="Arial"/>
        <family val="2"/>
      </rPr>
      <t>1)</t>
    </r>
  </si>
  <si>
    <t>Bundessektor</t>
  </si>
  <si>
    <t xml:space="preserve">Tabelle 8: Maastricht-Verschuldung nach den Teilsektoren des Staates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</si>
</sst>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0.000"/>
    <numFmt numFmtId="166" formatCode="0.0"/>
    <numFmt numFmtId="167" formatCode="#,##0.000"/>
  </numFmts>
  <fonts count="23" x14ac:knownFonts="1">
    <font>
      <sz val="10"/>
      <name val="Arial"/>
    </font>
    <font>
      <sz val="10"/>
      <name val="Arial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sz val="10"/>
      <color indexed="63"/>
      <name val="Arial"/>
      <family val="2"/>
    </font>
    <font>
      <vertAlign val="superscript"/>
      <sz val="10"/>
      <color indexed="63"/>
      <name val="Arial"/>
      <family val="2"/>
    </font>
    <font>
      <sz val="8"/>
      <name val="Arial"/>
      <family val="2"/>
    </font>
    <font>
      <sz val="8"/>
      <color indexed="63"/>
      <name val="Arial"/>
      <family val="2"/>
    </font>
    <font>
      <b/>
      <sz val="10"/>
      <color indexed="63"/>
      <name val="Arial"/>
      <family val="2"/>
    </font>
    <font>
      <b/>
      <vertAlign val="superscript"/>
      <sz val="10"/>
      <color indexed="63"/>
      <name val="Arial"/>
      <family val="2"/>
    </font>
    <font>
      <sz val="9"/>
      <color indexed="63"/>
      <name val="Arial"/>
      <family val="2"/>
    </font>
    <font>
      <vertAlign val="superscript"/>
      <sz val="9"/>
      <color indexed="63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vertAlign val="superscript"/>
      <sz val="9"/>
      <name val="Arial"/>
      <family val="2"/>
    </font>
    <font>
      <b/>
      <sz val="9"/>
      <color indexed="63"/>
      <name val="Arial"/>
      <family val="2"/>
    </font>
    <font>
      <vertAlign val="superscript"/>
      <sz val="10"/>
      <name val="Arial"/>
      <family val="2"/>
    </font>
    <font>
      <i/>
      <sz val="9"/>
      <name val="Arial"/>
      <family val="2"/>
    </font>
    <font>
      <i/>
      <sz val="9"/>
      <color indexed="63"/>
      <name val="Arial"/>
      <family val="2"/>
    </font>
    <font>
      <sz val="10"/>
      <name val="MS Sans Serif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0" fontId="1" fillId="0" borderId="0"/>
    <xf numFmtId="0" fontId="5" fillId="0" borderId="0"/>
    <xf numFmtId="0" fontId="5" fillId="0" borderId="0"/>
    <xf numFmtId="0" fontId="22" fillId="0" borderId="0"/>
  </cellStyleXfs>
  <cellXfs count="175">
    <xf numFmtId="0" fontId="0" fillId="0" borderId="0" xfId="0"/>
    <xf numFmtId="0" fontId="2" fillId="0" borderId="0" xfId="0" applyFont="1"/>
    <xf numFmtId="164" fontId="2" fillId="0" borderId="0" xfId="0" applyNumberFormat="1" applyFont="1" applyFill="1" applyAlignment="1">
      <alignment horizontal="center"/>
    </xf>
    <xf numFmtId="0" fontId="2" fillId="0" borderId="0" xfId="0" applyFont="1" applyFill="1"/>
    <xf numFmtId="0" fontId="2" fillId="0" borderId="0" xfId="1" applyFont="1" applyAlignment="1">
      <alignment horizontal="left"/>
    </xf>
    <xf numFmtId="1" fontId="2" fillId="0" borderId="0" xfId="0" applyNumberFormat="1" applyFont="1" applyFill="1"/>
    <xf numFmtId="0" fontId="3" fillId="0" borderId="0" xfId="0" applyFont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5" fillId="0" borderId="0" xfId="2" applyFont="1"/>
    <xf numFmtId="0" fontId="6" fillId="0" borderId="0" xfId="2" applyFont="1"/>
    <xf numFmtId="0" fontId="4" fillId="0" borderId="0" xfId="2" applyFont="1"/>
    <xf numFmtId="165" fontId="4" fillId="0" borderId="0" xfId="2" applyNumberFormat="1" applyFont="1"/>
    <xf numFmtId="0" fontId="4" fillId="0" borderId="0" xfId="2" applyFont="1" applyAlignment="1">
      <alignment wrapText="1"/>
    </xf>
    <xf numFmtId="0" fontId="4" fillId="0" borderId="0" xfId="2" applyFont="1" applyAlignment="1">
      <alignment horizontal="center" vertical="top"/>
    </xf>
    <xf numFmtId="165" fontId="5" fillId="0" borderId="0" xfId="2" applyNumberFormat="1" applyFont="1"/>
    <xf numFmtId="0" fontId="5" fillId="0" borderId="0" xfId="2" applyFont="1" applyAlignment="1">
      <alignment wrapText="1"/>
    </xf>
    <xf numFmtId="0" fontId="5" fillId="0" borderId="0" xfId="2" applyFont="1" applyAlignment="1">
      <alignment horizontal="center" vertical="top"/>
    </xf>
    <xf numFmtId="0" fontId="11" fillId="0" borderId="0" xfId="2" applyFont="1" applyAlignment="1">
      <alignment horizontal="right"/>
    </xf>
    <xf numFmtId="0" fontId="7" fillId="0" borderId="0" xfId="2" applyFont="1"/>
    <xf numFmtId="0" fontId="5" fillId="0" borderId="0" xfId="2"/>
    <xf numFmtId="0" fontId="5" fillId="0" borderId="0" xfId="2" applyAlignment="1">
      <alignment horizontal="left"/>
    </xf>
    <xf numFmtId="0" fontId="5" fillId="0" borderId="0" xfId="2" applyAlignment="1">
      <alignment horizontal="center"/>
    </xf>
    <xf numFmtId="3" fontId="2" fillId="0" borderId="0" xfId="2" applyNumberFormat="1" applyFont="1" applyBorder="1" applyAlignment="1">
      <alignment vertical="center"/>
    </xf>
    <xf numFmtId="0" fontId="5" fillId="0" borderId="0" xfId="2" applyFont="1" applyAlignment="1">
      <alignment horizontal="center"/>
    </xf>
    <xf numFmtId="0" fontId="15" fillId="0" borderId="0" xfId="2" applyFont="1" applyAlignment="1">
      <alignment vertical="center"/>
    </xf>
    <xf numFmtId="0" fontId="16" fillId="0" borderId="0" xfId="2" applyFont="1" applyAlignment="1">
      <alignment horizontal="center" vertical="center"/>
    </xf>
    <xf numFmtId="3" fontId="2" fillId="0" borderId="0" xfId="2" applyNumberFormat="1" applyFont="1" applyBorder="1"/>
    <xf numFmtId="0" fontId="2" fillId="0" borderId="0" xfId="2" applyFont="1" applyBorder="1" applyAlignment="1">
      <alignment horizontal="left"/>
    </xf>
    <xf numFmtId="0" fontId="5" fillId="0" borderId="0" xfId="2" applyFont="1" applyAlignment="1">
      <alignment horizontal="left"/>
    </xf>
    <xf numFmtId="0" fontId="2" fillId="0" borderId="0" xfId="2" applyFont="1" applyBorder="1"/>
    <xf numFmtId="0" fontId="5" fillId="0" borderId="0" xfId="2" applyFont="1" applyBorder="1"/>
    <xf numFmtId="0" fontId="5" fillId="0" borderId="0" xfId="2" applyFont="1" applyBorder="1" applyAlignment="1">
      <alignment horizontal="center"/>
    </xf>
    <xf numFmtId="0" fontId="5" fillId="0" borderId="0" xfId="2" applyFont="1" applyBorder="1" applyAlignment="1">
      <alignment horizontal="left"/>
    </xf>
    <xf numFmtId="0" fontId="2" fillId="0" borderId="0" xfId="2" applyFont="1" applyBorder="1" applyAlignment="1"/>
    <xf numFmtId="0" fontId="18" fillId="0" borderId="0" xfId="2" applyFont="1" applyBorder="1"/>
    <xf numFmtId="0" fontId="18" fillId="0" borderId="0" xfId="2" applyFont="1" applyBorder="1" applyAlignment="1">
      <alignment horizontal="center"/>
    </xf>
    <xf numFmtId="0" fontId="7" fillId="0" borderId="0" xfId="2" applyFont="1" applyAlignment="1">
      <alignment horizontal="center"/>
    </xf>
    <xf numFmtId="0" fontId="5" fillId="0" borderId="0" xfId="2" applyBorder="1"/>
    <xf numFmtId="0" fontId="7" fillId="0" borderId="0" xfId="2" applyFont="1" applyBorder="1"/>
    <xf numFmtId="0" fontId="13" fillId="0" borderId="0" xfId="2" applyFont="1" applyFill="1" applyBorder="1" applyAlignment="1">
      <alignment horizontal="right"/>
    </xf>
    <xf numFmtId="0" fontId="13" fillId="0" borderId="0" xfId="2" applyFont="1" applyBorder="1" applyAlignment="1">
      <alignment horizontal="right"/>
    </xf>
    <xf numFmtId="0" fontId="13" fillId="0" borderId="0" xfId="2" applyFont="1" applyBorder="1"/>
    <xf numFmtId="0" fontId="13" fillId="0" borderId="0" xfId="2" applyFont="1" applyBorder="1" applyAlignment="1">
      <alignment horizontal="left"/>
    </xf>
    <xf numFmtId="0" fontId="13" fillId="0" borderId="0" xfId="2" applyFont="1" applyBorder="1" applyAlignment="1">
      <alignment horizontal="center"/>
    </xf>
    <xf numFmtId="0" fontId="2" fillId="0" borderId="0" xfId="2" applyFont="1"/>
    <xf numFmtId="0" fontId="2" fillId="0" borderId="0" xfId="2" applyFont="1" applyAlignment="1">
      <alignment horizontal="left"/>
    </xf>
    <xf numFmtId="0" fontId="2" fillId="0" borderId="0" xfId="2" applyFont="1" applyAlignment="1">
      <alignment horizontal="center"/>
    </xf>
    <xf numFmtId="3" fontId="2" fillId="0" borderId="0" xfId="2" applyNumberFormat="1" applyFont="1" applyBorder="1" applyAlignment="1">
      <alignment horizontal="right"/>
    </xf>
    <xf numFmtId="0" fontId="2" fillId="0" borderId="0" xfId="2" applyFont="1" applyBorder="1" applyAlignment="1">
      <alignment horizontal="center"/>
    </xf>
    <xf numFmtId="166" fontId="2" fillId="0" borderId="0" xfId="2" applyNumberFormat="1" applyFont="1" applyBorder="1"/>
    <xf numFmtId="0" fontId="2" fillId="0" borderId="0" xfId="2" applyFont="1" applyAlignment="1">
      <alignment vertical="center"/>
    </xf>
    <xf numFmtId="0" fontId="2" fillId="0" borderId="0" xfId="2" applyFont="1" applyAlignment="1">
      <alignment horizontal="center" vertical="center"/>
    </xf>
    <xf numFmtId="4" fontId="2" fillId="0" borderId="0" xfId="2" applyNumberFormat="1" applyFont="1" applyBorder="1"/>
    <xf numFmtId="164" fontId="2" fillId="0" borderId="0" xfId="2" applyNumberFormat="1" applyFont="1" applyBorder="1"/>
    <xf numFmtId="0" fontId="2" fillId="0" borderId="0" xfId="2" applyFont="1" applyBorder="1" applyAlignment="1">
      <alignment horizontal="left" vertical="center"/>
    </xf>
    <xf numFmtId="0" fontId="5" fillId="0" borderId="0" xfId="2" applyFont="1" applyBorder="1" applyAlignment="1">
      <alignment horizontal="left" vertical="center"/>
    </xf>
    <xf numFmtId="0" fontId="13" fillId="0" borderId="0" xfId="2" applyFont="1"/>
    <xf numFmtId="0" fontId="13" fillId="0" borderId="0" xfId="2" applyFont="1" applyAlignment="1">
      <alignment horizontal="center"/>
    </xf>
    <xf numFmtId="0" fontId="13" fillId="0" borderId="1" xfId="2" applyFont="1" applyBorder="1" applyAlignment="1">
      <alignment horizontal="left"/>
    </xf>
    <xf numFmtId="0" fontId="13" fillId="0" borderId="1" xfId="2" applyFont="1" applyBorder="1" applyAlignment="1">
      <alignment horizontal="right"/>
    </xf>
    <xf numFmtId="0" fontId="13" fillId="0" borderId="1" xfId="2" applyFont="1" applyBorder="1"/>
    <xf numFmtId="0" fontId="2" fillId="0" borderId="0" xfId="2" applyFont="1" applyAlignment="1"/>
    <xf numFmtId="167" fontId="2" fillId="0" borderId="0" xfId="2" applyNumberFormat="1" applyFont="1" applyBorder="1"/>
    <xf numFmtId="0" fontId="13" fillId="0" borderId="0" xfId="2" applyFont="1" applyBorder="1" applyAlignment="1"/>
    <xf numFmtId="0" fontId="2" fillId="0" borderId="0" xfId="2" applyFont="1" applyFill="1"/>
    <xf numFmtId="0" fontId="3" fillId="0" borderId="0" xfId="2" applyFont="1" applyFill="1" applyAlignment="1"/>
    <xf numFmtId="0" fontId="2" fillId="0" borderId="0" xfId="3" applyFont="1"/>
    <xf numFmtId="0" fontId="2" fillId="0" borderId="0" xfId="3" applyFont="1" applyAlignment="1"/>
    <xf numFmtId="0" fontId="20" fillId="0" borderId="0" xfId="3" applyFont="1"/>
    <xf numFmtId="166" fontId="20" fillId="0" borderId="0" xfId="3" applyNumberFormat="1" applyFont="1"/>
    <xf numFmtId="0" fontId="3" fillId="0" borderId="0" xfId="3" applyFont="1"/>
    <xf numFmtId="3" fontId="2" fillId="0" borderId="0" xfId="3" applyNumberFormat="1" applyFont="1" applyBorder="1"/>
    <xf numFmtId="49" fontId="13" fillId="0" borderId="0" xfId="3" applyNumberFormat="1" applyFont="1" applyBorder="1" applyAlignment="1">
      <alignment horizontal="left"/>
    </xf>
    <xf numFmtId="0" fontId="13" fillId="0" borderId="0" xfId="3" applyFont="1" applyAlignment="1"/>
    <xf numFmtId="3" fontId="2" fillId="0" borderId="0" xfId="3" applyNumberFormat="1" applyFont="1" applyFill="1" applyBorder="1"/>
    <xf numFmtId="0" fontId="13" fillId="0" borderId="0" xfId="3" applyFont="1" applyBorder="1"/>
    <xf numFmtId="0" fontId="13" fillId="0" borderId="0" xfId="3" applyFont="1" applyBorder="1" applyAlignment="1">
      <alignment horizontal="right" vertical="center" wrapText="1"/>
    </xf>
    <xf numFmtId="0" fontId="13" fillId="0" borderId="0" xfId="3" applyFont="1" applyBorder="1" applyAlignment="1">
      <alignment vertical="center"/>
    </xf>
    <xf numFmtId="3" fontId="2" fillId="0" borderId="0" xfId="2" applyNumberFormat="1" applyFont="1" applyBorder="1" applyAlignment="1"/>
    <xf numFmtId="3" fontId="2" fillId="0" borderId="0" xfId="2" applyNumberFormat="1" applyFont="1" applyAlignment="1"/>
    <xf numFmtId="0" fontId="3" fillId="0" borderId="0" xfId="2" applyFont="1" applyBorder="1" applyAlignment="1">
      <alignment vertical="center"/>
    </xf>
    <xf numFmtId="0" fontId="13" fillId="0" borderId="0" xfId="2" applyFont="1" applyBorder="1" applyAlignment="1">
      <alignment horizontal="right" vertical="center" indent="1"/>
    </xf>
    <xf numFmtId="0" fontId="13" fillId="0" borderId="0" xfId="2" applyFont="1" applyBorder="1" applyAlignment="1">
      <alignment horizontal="center" vertical="center"/>
    </xf>
    <xf numFmtId="0" fontId="13" fillId="0" borderId="0" xfId="2" applyFont="1" applyBorder="1" applyAlignment="1">
      <alignment vertical="center"/>
    </xf>
    <xf numFmtId="164" fontId="2" fillId="0" borderId="0" xfId="2" applyNumberFormat="1" applyFont="1" applyAlignment="1">
      <alignment horizontal="center"/>
    </xf>
    <xf numFmtId="1" fontId="2" fillId="0" borderId="0" xfId="2" applyNumberFormat="1" applyFont="1"/>
    <xf numFmtId="0" fontId="7" fillId="0" borderId="0" xfId="2" applyFont="1" applyBorder="1" applyAlignment="1">
      <alignment horizontal="right"/>
    </xf>
    <xf numFmtId="0" fontId="4" fillId="0" borderId="0" xfId="0" applyFont="1" applyFill="1" applyAlignment="1">
      <alignment horizontal="left"/>
    </xf>
    <xf numFmtId="0" fontId="0" fillId="0" borderId="0" xfId="0" applyFill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Fill="1" applyBorder="1" applyAlignment="1">
      <alignment horizontal="left"/>
    </xf>
    <xf numFmtId="0" fontId="2" fillId="0" borderId="0" xfId="0" applyFont="1" applyFill="1" applyAlignment="1">
      <alignment horizontal="left" wrapText="1"/>
    </xf>
    <xf numFmtId="0" fontId="2" fillId="0" borderId="0" xfId="0" applyFont="1" applyFill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11" fillId="0" borderId="0" xfId="2" applyFont="1" applyAlignment="1">
      <alignment horizontal="left" wrapText="1"/>
    </xf>
    <xf numFmtId="0" fontId="4" fillId="0" borderId="0" xfId="2" applyFont="1" applyAlignment="1">
      <alignment horizontal="left" wrapText="1"/>
    </xf>
    <xf numFmtId="0" fontId="7" fillId="0" borderId="0" xfId="2" applyFont="1"/>
    <xf numFmtId="0" fontId="5" fillId="0" borderId="0" xfId="2" applyFont="1"/>
    <xf numFmtId="0" fontId="8" fillId="0" borderId="0" xfId="2" applyFont="1" applyAlignment="1">
      <alignment wrapText="1"/>
    </xf>
    <xf numFmtId="0" fontId="10" fillId="0" borderId="0" xfId="2" applyFont="1" applyAlignment="1">
      <alignment wrapText="1"/>
    </xf>
    <xf numFmtId="0" fontId="9" fillId="0" borderId="0" xfId="2" applyFont="1" applyAlignment="1">
      <alignment wrapText="1"/>
    </xf>
    <xf numFmtId="0" fontId="11" fillId="0" borderId="0" xfId="2" applyFont="1"/>
    <xf numFmtId="0" fontId="4" fillId="0" borderId="0" xfId="2" applyFont="1"/>
    <xf numFmtId="0" fontId="5" fillId="0" borderId="0" xfId="2" applyFont="1" applyAlignment="1">
      <alignment horizontal="left" vertical="top" wrapText="1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center" vertical="top" wrapText="1"/>
    </xf>
    <xf numFmtId="0" fontId="5" fillId="0" borderId="0" xfId="2" applyFont="1" applyAlignment="1">
      <alignment wrapText="1"/>
    </xf>
    <xf numFmtId="0" fontId="4" fillId="0" borderId="0" xfId="2" applyFont="1" applyAlignment="1">
      <alignment horizontal="center" vertical="top" wrapText="1"/>
    </xf>
    <xf numFmtId="0" fontId="11" fillId="0" borderId="0" xfId="2" applyFont="1" applyAlignment="1">
      <alignment horizontal="left"/>
    </xf>
    <xf numFmtId="0" fontId="4" fillId="0" borderId="0" xfId="2" applyFont="1" applyAlignment="1">
      <alignment horizontal="left"/>
    </xf>
    <xf numFmtId="0" fontId="7" fillId="0" borderId="0" xfId="2" applyFont="1" applyAlignment="1">
      <alignment horizontal="left"/>
    </xf>
    <xf numFmtId="0" fontId="5" fillId="0" borderId="0" xfId="2" applyFont="1" applyAlignment="1">
      <alignment horizontal="left"/>
    </xf>
    <xf numFmtId="0" fontId="14" fillId="0" borderId="0" xfId="2" applyFont="1" applyBorder="1" applyAlignment="1">
      <alignment horizontal="left" wrapText="1"/>
    </xf>
    <xf numFmtId="0" fontId="13" fillId="0" borderId="0" xfId="2" applyFont="1" applyBorder="1" applyAlignment="1">
      <alignment horizontal="left" wrapText="1"/>
    </xf>
    <xf numFmtId="0" fontId="2" fillId="0" borderId="0" xfId="2" applyFont="1" applyBorder="1" applyAlignment="1">
      <alignment horizontal="left" wrapText="1"/>
    </xf>
    <xf numFmtId="0" fontId="10" fillId="0" borderId="0" xfId="2" applyFont="1" applyAlignment="1">
      <alignment horizontal="left"/>
    </xf>
    <xf numFmtId="0" fontId="9" fillId="0" borderId="0" xfId="2" applyFont="1" applyAlignment="1">
      <alignment horizontal="left"/>
    </xf>
    <xf numFmtId="0" fontId="7" fillId="0" borderId="0" xfId="2" applyFont="1" applyAlignment="1">
      <alignment horizontal="center"/>
    </xf>
    <xf numFmtId="0" fontId="5" fillId="0" borderId="0" xfId="2" applyFont="1" applyAlignment="1">
      <alignment horizontal="center"/>
    </xf>
    <xf numFmtId="0" fontId="7" fillId="0" borderId="0" xfId="2" applyFont="1" applyBorder="1" applyAlignment="1">
      <alignment horizontal="left"/>
    </xf>
    <xf numFmtId="0" fontId="5" fillId="0" borderId="0" xfId="2" applyFont="1" applyBorder="1" applyAlignment="1">
      <alignment horizontal="left"/>
    </xf>
    <xf numFmtId="0" fontId="18" fillId="0" borderId="0" xfId="2" applyFont="1" applyBorder="1" applyAlignment="1">
      <alignment horizontal="left"/>
    </xf>
    <xf numFmtId="0" fontId="2" fillId="0" borderId="0" xfId="2" applyFont="1" applyBorder="1" applyAlignment="1">
      <alignment horizontal="left"/>
    </xf>
    <xf numFmtId="0" fontId="2" fillId="0" borderId="0" xfId="2" applyFont="1" applyBorder="1" applyAlignment="1">
      <alignment horizontal="center"/>
    </xf>
    <xf numFmtId="0" fontId="3" fillId="0" borderId="0" xfId="2" applyFont="1" applyBorder="1" applyAlignment="1">
      <alignment horizontal="left"/>
    </xf>
    <xf numFmtId="0" fontId="2" fillId="0" borderId="0" xfId="2" applyFont="1" applyBorder="1" applyAlignment="1">
      <alignment horizontal="left" vertical="center" wrapText="1"/>
    </xf>
    <xf numFmtId="0" fontId="13" fillId="0" borderId="0" xfId="2" applyFont="1" applyAlignment="1">
      <alignment horizontal="left"/>
    </xf>
    <xf numFmtId="0" fontId="2" fillId="0" borderId="0" xfId="2" applyFont="1" applyAlignment="1">
      <alignment horizontal="left"/>
    </xf>
    <xf numFmtId="0" fontId="14" fillId="0" borderId="0" xfId="2" applyFont="1" applyAlignment="1">
      <alignment horizontal="left" vertical="center" wrapText="1"/>
    </xf>
    <xf numFmtId="0" fontId="13" fillId="0" borderId="0" xfId="2" applyFont="1" applyAlignment="1">
      <alignment horizontal="left" vertical="center" wrapText="1"/>
    </xf>
    <xf numFmtId="0" fontId="2" fillId="0" borderId="0" xfId="2" applyFont="1" applyAlignment="1">
      <alignment horizontal="left" vertical="center" wrapText="1"/>
    </xf>
    <xf numFmtId="0" fontId="13" fillId="0" borderId="0" xfId="2" applyFont="1" applyBorder="1" applyAlignment="1">
      <alignment horizontal="left"/>
    </xf>
    <xf numFmtId="0" fontId="14" fillId="0" borderId="0" xfId="2" applyFont="1" applyAlignment="1">
      <alignment horizontal="left" wrapText="1"/>
    </xf>
    <xf numFmtId="0" fontId="13" fillId="0" borderId="0" xfId="2" applyFont="1" applyAlignment="1">
      <alignment horizontal="left" wrapText="1"/>
    </xf>
    <xf numFmtId="0" fontId="2" fillId="0" borderId="0" xfId="2" applyFont="1" applyAlignment="1">
      <alignment horizontal="left" wrapText="1"/>
    </xf>
    <xf numFmtId="0" fontId="2" fillId="0" borderId="0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5" fillId="0" borderId="0" xfId="2" applyFont="1" applyAlignment="1">
      <alignment vertical="center"/>
    </xf>
    <xf numFmtId="0" fontId="2" fillId="0" borderId="0" xfId="2" applyFont="1" applyAlignment="1">
      <alignment vertical="center"/>
    </xf>
    <xf numFmtId="0" fontId="5" fillId="0" borderId="0" xfId="2" applyAlignment="1">
      <alignment vertical="center"/>
    </xf>
    <xf numFmtId="0" fontId="18" fillId="0" borderId="0" xfId="2" applyFont="1" applyFill="1" applyAlignment="1">
      <alignment vertical="center"/>
    </xf>
    <xf numFmtId="0" fontId="5" fillId="0" borderId="0" xfId="2" applyFill="1" applyAlignment="1">
      <alignment vertical="center"/>
    </xf>
    <xf numFmtId="0" fontId="14" fillId="0" borderId="0" xfId="2" applyFont="1" applyFill="1" applyBorder="1" applyAlignment="1">
      <alignment wrapText="1"/>
    </xf>
    <xf numFmtId="0" fontId="13" fillId="0" borderId="0" xfId="2" applyFont="1" applyFill="1" applyBorder="1" applyAlignment="1"/>
    <xf numFmtId="0" fontId="2" fillId="0" borderId="0" xfId="2" applyFont="1" applyFill="1" applyBorder="1" applyAlignment="1"/>
    <xf numFmtId="0" fontId="13" fillId="0" borderId="0" xfId="2" applyFont="1" applyFill="1" applyAlignment="1">
      <alignment vertical="center"/>
    </xf>
    <xf numFmtId="0" fontId="13" fillId="0" borderId="0" xfId="2" applyFont="1" applyFill="1" applyBorder="1" applyAlignment="1">
      <alignment vertical="center"/>
    </xf>
    <xf numFmtId="49" fontId="11" fillId="0" borderId="0" xfId="3" applyNumberFormat="1" applyFont="1" applyBorder="1" applyAlignment="1"/>
    <xf numFmtId="49" fontId="4" fillId="0" borderId="0" xfId="3" applyNumberFormat="1" applyFont="1" applyBorder="1" applyAlignment="1"/>
    <xf numFmtId="0" fontId="13" fillId="0" borderId="0" xfId="3" applyFont="1" applyAlignment="1"/>
    <xf numFmtId="0" fontId="2" fillId="0" borderId="0" xfId="3" applyFont="1" applyAlignment="1"/>
    <xf numFmtId="0" fontId="14" fillId="0" borderId="0" xfId="3" applyFont="1" applyAlignment="1">
      <alignment horizontal="left" wrapText="1"/>
    </xf>
    <xf numFmtId="0" fontId="13" fillId="0" borderId="0" xfId="3" applyFont="1" applyAlignment="1">
      <alignment horizontal="left" wrapText="1"/>
    </xf>
    <xf numFmtId="0" fontId="2" fillId="0" borderId="0" xfId="3" applyFont="1" applyAlignment="1">
      <alignment horizontal="left" wrapText="1"/>
    </xf>
    <xf numFmtId="0" fontId="13" fillId="0" borderId="0" xfId="2" applyFont="1" applyFill="1" applyAlignment="1">
      <alignment horizontal="left" wrapText="1"/>
    </xf>
    <xf numFmtId="0" fontId="13" fillId="0" borderId="0" xfId="2" applyFont="1" applyFill="1" applyAlignment="1">
      <alignment horizontal="left"/>
    </xf>
    <xf numFmtId="0" fontId="18" fillId="0" borderId="0" xfId="3" applyFont="1" applyBorder="1" applyAlignment="1"/>
    <xf numFmtId="0" fontId="3" fillId="0" borderId="0" xfId="3" applyFont="1" applyBorder="1" applyAlignment="1"/>
    <xf numFmtId="0" fontId="13" fillId="0" borderId="0" xfId="3" applyFont="1" applyBorder="1" applyAlignment="1">
      <alignment horizontal="left" vertical="center"/>
    </xf>
    <xf numFmtId="0" fontId="5" fillId="0" borderId="0" xfId="2" applyAlignment="1">
      <alignment horizontal="left" vertical="center"/>
    </xf>
    <xf numFmtId="0" fontId="13" fillId="0" borderId="0" xfId="3" applyFont="1" applyBorder="1" applyAlignment="1"/>
    <xf numFmtId="0" fontId="13" fillId="0" borderId="0" xfId="3" applyFont="1" applyBorder="1" applyAlignment="1">
      <alignment horizontal="left"/>
    </xf>
    <xf numFmtId="0" fontId="21" fillId="0" borderId="0" xfId="3" applyFont="1" applyBorder="1" applyAlignment="1">
      <alignment horizontal="left"/>
    </xf>
    <xf numFmtId="0" fontId="13" fillId="0" borderId="0" xfId="2" applyFont="1" applyAlignment="1">
      <alignment horizontal="left" vertical="center"/>
    </xf>
    <xf numFmtId="0" fontId="2" fillId="0" borderId="0" xfId="2" applyFont="1" applyAlignment="1">
      <alignment horizontal="left" vertical="center"/>
    </xf>
    <xf numFmtId="0" fontId="13" fillId="0" borderId="0" xfId="2" applyFont="1" applyBorder="1" applyAlignment="1">
      <alignment horizontal="left" vertical="center"/>
    </xf>
    <xf numFmtId="0" fontId="13" fillId="0" borderId="3" xfId="2" applyFont="1" applyFill="1" applyBorder="1" applyAlignment="1">
      <alignment horizontal="right" vertical="center" wrapText="1"/>
    </xf>
    <xf numFmtId="0" fontId="13" fillId="0" borderId="2" xfId="2" applyFont="1" applyFill="1" applyBorder="1" applyAlignment="1">
      <alignment horizontal="right" vertical="center"/>
    </xf>
    <xf numFmtId="0" fontId="13" fillId="0" borderId="2" xfId="2" applyFont="1" applyFill="1" applyBorder="1" applyAlignment="1">
      <alignment horizontal="right" vertical="center" wrapText="1"/>
    </xf>
    <xf numFmtId="166" fontId="2" fillId="0" borderId="0" xfId="2" applyNumberFormat="1" applyFont="1" applyBorder="1" applyAlignment="1">
      <alignment horizontal="right"/>
    </xf>
    <xf numFmtId="0" fontId="13" fillId="0" borderId="3" xfId="2" applyFont="1" applyFill="1" applyBorder="1" applyAlignment="1">
      <alignment horizontal="right" vertical="center"/>
    </xf>
  </cellXfs>
  <cellStyles count="5">
    <cellStyle name="Normal_1.1" xfId="4"/>
    <cellStyle name="Standard" xfId="0" builtinId="0"/>
    <cellStyle name="Standard 2" xfId="2"/>
    <cellStyle name="Standard_DEBT-LNG" xfId="3"/>
    <cellStyle name="Standard_STAAT97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0"/>
  <sheetViews>
    <sheetView tabSelected="1" workbookViewId="0">
      <selection sqref="A1:XFD1"/>
    </sheetView>
  </sheetViews>
  <sheetFormatPr baseColWidth="10" defaultRowHeight="12" x14ac:dyDescent="0.2"/>
  <cols>
    <col min="1" max="1" width="8.42578125" style="1" customWidth="1"/>
    <col min="2" max="2" width="19.7109375" style="1" customWidth="1"/>
    <col min="3" max="16384" width="11.42578125" style="1"/>
  </cols>
  <sheetData>
    <row r="1" spans="1:2" s="90" customFormat="1" ht="17.25" customHeight="1" x14ac:dyDescent="0.2">
      <c r="A1" s="88" t="s">
        <v>3</v>
      </c>
      <c r="B1" s="89"/>
    </row>
    <row r="2" spans="1:2" s="90" customFormat="1" ht="15" customHeight="1" x14ac:dyDescent="0.2">
      <c r="A2" s="91" t="s">
        <v>2</v>
      </c>
      <c r="B2" s="89"/>
    </row>
    <row r="3" spans="1:2" s="90" customFormat="1" ht="15" customHeight="1" x14ac:dyDescent="0.2">
      <c r="A3" s="91"/>
      <c r="B3" s="89"/>
    </row>
    <row r="4" spans="1:2" s="6" customFormat="1" ht="14.25" customHeight="1" x14ac:dyDescent="0.2">
      <c r="A4" s="8"/>
      <c r="B4" s="7" t="s">
        <v>1</v>
      </c>
    </row>
    <row r="5" spans="1:2" s="97" customFormat="1" ht="14.25" customHeight="1" x14ac:dyDescent="0.2">
      <c r="A5" s="95"/>
      <c r="B5" s="96"/>
    </row>
    <row r="6" spans="1:2" ht="22.5" customHeight="1" x14ac:dyDescent="0.2">
      <c r="A6" s="5">
        <v>1982</v>
      </c>
      <c r="B6" s="2">
        <v>39.26977275338006</v>
      </c>
    </row>
    <row r="7" spans="1:2" x14ac:dyDescent="0.2">
      <c r="A7" s="5">
        <v>1983</v>
      </c>
      <c r="B7" s="2">
        <v>43.473955203763943</v>
      </c>
    </row>
    <row r="8" spans="1:2" x14ac:dyDescent="0.2">
      <c r="A8" s="5">
        <v>1984</v>
      </c>
      <c r="B8" s="2">
        <v>45.847616686997512</v>
      </c>
    </row>
    <row r="9" spans="1:2" x14ac:dyDescent="0.2">
      <c r="A9" s="5">
        <v>1985</v>
      </c>
      <c r="B9" s="2">
        <v>47.939407323100276</v>
      </c>
    </row>
    <row r="10" spans="1:2" x14ac:dyDescent="0.2">
      <c r="A10" s="5">
        <v>1986</v>
      </c>
      <c r="B10" s="2">
        <v>52.41055938167468</v>
      </c>
    </row>
    <row r="11" spans="1:2" x14ac:dyDescent="0.2">
      <c r="A11" s="5">
        <v>1987</v>
      </c>
      <c r="B11" s="2">
        <v>56.554493467509481</v>
      </c>
    </row>
    <row r="12" spans="1:2" x14ac:dyDescent="0.2">
      <c r="A12" s="5">
        <v>1988</v>
      </c>
      <c r="B12" s="2">
        <v>57.567040325823072</v>
      </c>
    </row>
    <row r="13" spans="1:2" x14ac:dyDescent="0.2">
      <c r="A13" s="5">
        <v>1989</v>
      </c>
      <c r="B13" s="2">
        <v>56.533357042784019</v>
      </c>
    </row>
    <row r="14" spans="1:2" x14ac:dyDescent="0.2">
      <c r="A14" s="5">
        <v>1990</v>
      </c>
      <c r="B14" s="2">
        <v>56.175632027299528</v>
      </c>
    </row>
    <row r="15" spans="1:2" x14ac:dyDescent="0.2">
      <c r="A15" s="5">
        <v>1991</v>
      </c>
      <c r="B15" s="2">
        <v>56.358980753671062</v>
      </c>
    </row>
    <row r="16" spans="1:2" x14ac:dyDescent="0.2">
      <c r="A16" s="5">
        <v>1992</v>
      </c>
      <c r="B16" s="2">
        <v>56.29683082240409</v>
      </c>
    </row>
    <row r="17" spans="1:2" ht="14.25" customHeight="1" x14ac:dyDescent="0.2">
      <c r="A17" s="5">
        <v>1993</v>
      </c>
      <c r="B17" s="2">
        <v>60.971059416290409</v>
      </c>
    </row>
    <row r="18" spans="1:2" x14ac:dyDescent="0.2">
      <c r="A18" s="5">
        <v>1994</v>
      </c>
      <c r="B18" s="2">
        <v>64.114883493466891</v>
      </c>
    </row>
    <row r="19" spans="1:2" ht="12.6" customHeight="1" x14ac:dyDescent="0.2">
      <c r="A19" s="5">
        <v>1995</v>
      </c>
      <c r="B19" s="2">
        <v>68.198880403701708</v>
      </c>
    </row>
    <row r="20" spans="1:2" x14ac:dyDescent="0.2">
      <c r="A20" s="5">
        <v>1996</v>
      </c>
      <c r="B20" s="2">
        <v>68.134397390119787</v>
      </c>
    </row>
    <row r="21" spans="1:2" x14ac:dyDescent="0.2">
      <c r="A21" s="5">
        <v>1997</v>
      </c>
      <c r="B21" s="2">
        <v>64.116100896760386</v>
      </c>
    </row>
    <row r="22" spans="1:2" x14ac:dyDescent="0.2">
      <c r="A22" s="5">
        <v>1998</v>
      </c>
      <c r="B22" s="2">
        <v>64.426236023792413</v>
      </c>
    </row>
    <row r="23" spans="1:2" x14ac:dyDescent="0.2">
      <c r="A23" s="5">
        <v>1999</v>
      </c>
      <c r="B23" s="2">
        <v>66.818017524578494</v>
      </c>
    </row>
    <row r="24" spans="1:2" x14ac:dyDescent="0.2">
      <c r="A24" s="5">
        <v>2000</v>
      </c>
      <c r="B24" s="2">
        <v>66.192853500259062</v>
      </c>
    </row>
    <row r="25" spans="1:2" x14ac:dyDescent="0.2">
      <c r="A25" s="5">
        <v>2001</v>
      </c>
      <c r="B25" s="2">
        <v>66.812951404978364</v>
      </c>
    </row>
    <row r="26" spans="1:2" x14ac:dyDescent="0.2">
      <c r="A26" s="5">
        <v>2002</v>
      </c>
      <c r="B26" s="2">
        <v>66.213349933356227</v>
      </c>
    </row>
    <row r="27" spans="1:2" x14ac:dyDescent="0.2">
      <c r="A27" s="5">
        <v>2003</v>
      </c>
      <c r="B27" s="2">
        <v>65.27205838416883</v>
      </c>
    </row>
    <row r="28" spans="1:2" x14ac:dyDescent="0.2">
      <c r="A28" s="5">
        <v>2004</v>
      </c>
      <c r="B28" s="2">
        <v>64.705907116540914</v>
      </c>
    </row>
    <row r="29" spans="1:2" x14ac:dyDescent="0.2">
      <c r="A29" s="5">
        <v>2005</v>
      </c>
      <c r="B29" s="2">
        <v>64.192770733552962</v>
      </c>
    </row>
    <row r="30" spans="1:2" x14ac:dyDescent="0.2">
      <c r="A30" s="5">
        <v>2006</v>
      </c>
      <c r="B30" s="2">
        <v>62.305538307500171</v>
      </c>
    </row>
    <row r="31" spans="1:2" x14ac:dyDescent="0.2">
      <c r="A31" s="5">
        <v>2007</v>
      </c>
      <c r="B31" s="2">
        <v>60.223291819289791</v>
      </c>
    </row>
    <row r="32" spans="1:2" x14ac:dyDescent="0.2">
      <c r="A32" s="3">
        <v>2008</v>
      </c>
      <c r="B32" s="2">
        <v>63.82943679104693</v>
      </c>
    </row>
    <row r="33" spans="1:2" s="4" customFormat="1" x14ac:dyDescent="0.2">
      <c r="A33" s="5">
        <v>2009</v>
      </c>
      <c r="B33" s="2">
        <v>69.190044827612581</v>
      </c>
    </row>
    <row r="34" spans="1:2" x14ac:dyDescent="0.2">
      <c r="A34" s="3">
        <v>2010</v>
      </c>
      <c r="B34" s="2">
        <v>71.958538820044211</v>
      </c>
    </row>
    <row r="35" spans="1:2" x14ac:dyDescent="0.2">
      <c r="A35" s="3">
        <v>2011</v>
      </c>
      <c r="B35" s="2">
        <v>72.4220129279189</v>
      </c>
    </row>
    <row r="36" spans="1:2" x14ac:dyDescent="0.2">
      <c r="A36" s="3">
        <v>2012</v>
      </c>
      <c r="B36" s="2">
        <v>74.679470542434473</v>
      </c>
    </row>
    <row r="37" spans="1:2" x14ac:dyDescent="0.2">
      <c r="A37" s="3">
        <v>2013</v>
      </c>
      <c r="B37" s="2">
        <v>75.424152327935218</v>
      </c>
    </row>
    <row r="39" spans="1:2" s="94" customFormat="1" ht="16.5" customHeight="1" x14ac:dyDescent="0.2">
      <c r="A39" s="92" t="s">
        <v>0</v>
      </c>
      <c r="B39" s="93"/>
    </row>
    <row r="40" spans="1:2" s="90" customFormat="1" ht="15" customHeight="1" x14ac:dyDescent="0.2">
      <c r="A40" s="91"/>
      <c r="B40" s="89"/>
    </row>
  </sheetData>
  <mergeCells count="6">
    <mergeCell ref="A1:XFD1"/>
    <mergeCell ref="A2:XFD2"/>
    <mergeCell ref="A40:XFD40"/>
    <mergeCell ref="A39:XFD39"/>
    <mergeCell ref="A3:XFD3"/>
    <mergeCell ref="A5:XFD5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9"/>
  <sheetViews>
    <sheetView workbookViewId="0">
      <selection sqref="A1:XFD1"/>
    </sheetView>
  </sheetViews>
  <sheetFormatPr baseColWidth="10" defaultRowHeight="12.75" x14ac:dyDescent="0.2"/>
  <cols>
    <col min="1" max="1" width="3.85546875" style="9" customWidth="1"/>
    <col min="2" max="2" width="35" style="9" bestFit="1" customWidth="1"/>
    <col min="3" max="5" width="9.28515625" style="9" customWidth="1"/>
    <col min="6" max="6" width="9.28515625" style="10" customWidth="1"/>
    <col min="7" max="12" width="9.28515625" style="9" customWidth="1"/>
    <col min="13" max="13" width="11" style="9" customWidth="1"/>
    <col min="14" max="16384" width="11.42578125" style="9"/>
  </cols>
  <sheetData>
    <row r="1" spans="1:13" s="99" customFormat="1" ht="34.5" customHeight="1" x14ac:dyDescent="0.2">
      <c r="A1" s="98" t="s">
        <v>13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</row>
    <row r="2" spans="1:13" s="101" customFormat="1" x14ac:dyDescent="0.2">
      <c r="A2" s="100" t="s">
        <v>12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</row>
    <row r="3" spans="1:13" s="106" customFormat="1" x14ac:dyDescent="0.2">
      <c r="A3" s="105"/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</row>
    <row r="4" spans="1:13" x14ac:dyDescent="0.2">
      <c r="A4" s="19"/>
      <c r="B4" s="19"/>
      <c r="C4" s="18">
        <v>2003</v>
      </c>
      <c r="D4" s="18">
        <v>2004</v>
      </c>
      <c r="E4" s="18">
        <v>2005</v>
      </c>
      <c r="F4" s="18">
        <v>2006</v>
      </c>
      <c r="G4" s="18">
        <v>2007</v>
      </c>
      <c r="H4" s="18">
        <v>2008</v>
      </c>
      <c r="I4" s="18">
        <v>2009</v>
      </c>
      <c r="J4" s="18">
        <v>2010</v>
      </c>
      <c r="K4" s="18">
        <v>2011</v>
      </c>
      <c r="L4" s="18">
        <v>2012</v>
      </c>
      <c r="M4" s="18">
        <v>2013</v>
      </c>
    </row>
    <row r="5" spans="1:13" s="101" customFormat="1" x14ac:dyDescent="0.2">
      <c r="A5" s="100"/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</row>
    <row r="6" spans="1:13" s="11" customFormat="1" x14ac:dyDescent="0.2">
      <c r="A6" s="14">
        <v>1</v>
      </c>
      <c r="B6" s="13" t="s">
        <v>11</v>
      </c>
      <c r="C6" s="12">
        <v>134.68600000000001</v>
      </c>
      <c r="D6" s="12">
        <v>142.81800000000001</v>
      </c>
      <c r="E6" s="12">
        <v>151.07400000000001</v>
      </c>
      <c r="F6" s="12">
        <v>154.59299999999999</v>
      </c>
      <c r="G6" s="12">
        <v>157.5072444253419</v>
      </c>
      <c r="H6" s="12">
        <v>165.62020088150277</v>
      </c>
      <c r="I6" s="12">
        <v>176.46387439356749</v>
      </c>
      <c r="J6" s="12">
        <v>185.93100000000001</v>
      </c>
      <c r="K6" s="12">
        <v>193.37100000000001</v>
      </c>
      <c r="L6" s="12">
        <v>203.404</v>
      </c>
      <c r="M6" s="12">
        <v>209.32900000000001</v>
      </c>
    </row>
    <row r="7" spans="1:13" s="108" customFormat="1" ht="15.75" customHeight="1" x14ac:dyDescent="0.2">
      <c r="A7" s="107"/>
    </row>
    <row r="8" spans="1:13" ht="25.5" x14ac:dyDescent="0.2">
      <c r="A8" s="17">
        <v>2</v>
      </c>
      <c r="B8" s="16" t="s">
        <v>10</v>
      </c>
      <c r="C8" s="15">
        <v>18.414000000000001</v>
      </c>
      <c r="D8" s="15">
        <v>20.815999999999999</v>
      </c>
      <c r="E8" s="15">
        <v>22.279</v>
      </c>
      <c r="F8" s="15">
        <v>23.721</v>
      </c>
      <c r="G8" s="15">
        <v>19.269814332187078</v>
      </c>
      <c r="H8" s="15">
        <v>23.427845074945896</v>
      </c>
      <c r="I8" s="15">
        <v>18.845715040687562</v>
      </c>
      <c r="J8" s="15">
        <v>14.585000000000001</v>
      </c>
      <c r="K8" s="15">
        <v>13.326000000000001</v>
      </c>
      <c r="L8" s="15">
        <v>9.7609999999999992</v>
      </c>
      <c r="M8" s="15">
        <v>7.1539999999999999</v>
      </c>
    </row>
    <row r="9" spans="1:13" s="110" customFormat="1" x14ac:dyDescent="0.2">
      <c r="A9" s="109"/>
    </row>
    <row r="10" spans="1:13" ht="25.5" x14ac:dyDescent="0.2">
      <c r="A10" s="17">
        <v>3</v>
      </c>
      <c r="B10" s="16" t="s">
        <v>9</v>
      </c>
      <c r="C10" s="15">
        <v>-17.149000000000001</v>
      </c>
      <c r="D10" s="15">
        <v>-18.745999999999999</v>
      </c>
      <c r="E10" s="15">
        <v>-22.047999999999998</v>
      </c>
      <c r="F10" s="15">
        <v>-23.029</v>
      </c>
      <c r="G10" s="15">
        <v>-19.476294434953033</v>
      </c>
      <c r="H10" s="15">
        <v>-21.125244839514099</v>
      </c>
      <c r="I10" s="15">
        <v>-17.232598012833488</v>
      </c>
      <c r="J10" s="15">
        <v>-13.773999999999999</v>
      </c>
      <c r="K10" s="15">
        <v>-13.087</v>
      </c>
      <c r="L10" s="15">
        <v>-9.6929999999999996</v>
      </c>
      <c r="M10" s="15">
        <v>-6.6840000000000002</v>
      </c>
    </row>
    <row r="11" spans="1:13" s="110" customFormat="1" x14ac:dyDescent="0.2">
      <c r="A11" s="109"/>
    </row>
    <row r="12" spans="1:13" s="11" customFormat="1" ht="38.25" x14ac:dyDescent="0.2">
      <c r="A12" s="14">
        <v>4</v>
      </c>
      <c r="B12" s="13" t="s">
        <v>8</v>
      </c>
      <c r="C12" s="12">
        <v>135.95100000000002</v>
      </c>
      <c r="D12" s="12">
        <v>144.88800000000001</v>
      </c>
      <c r="E12" s="12">
        <v>151.30500000000001</v>
      </c>
      <c r="F12" s="12">
        <v>155.285</v>
      </c>
      <c r="G12" s="12">
        <v>157.30076432257596</v>
      </c>
      <c r="H12" s="12">
        <v>167.92280111693458</v>
      </c>
      <c r="I12" s="12">
        <v>178.07699142142158</v>
      </c>
      <c r="J12" s="12">
        <v>186.74199999999999</v>
      </c>
      <c r="K12" s="12">
        <v>193.61</v>
      </c>
      <c r="L12" s="12">
        <v>203.47199999999998</v>
      </c>
      <c r="M12" s="12">
        <f>M6+M8+M10</f>
        <v>209.79900000000001</v>
      </c>
    </row>
    <row r="13" spans="1:13" s="110" customFormat="1" x14ac:dyDescent="0.2">
      <c r="A13" s="111"/>
    </row>
    <row r="14" spans="1:13" ht="25.5" x14ac:dyDescent="0.2">
      <c r="A14" s="17">
        <v>5</v>
      </c>
      <c r="B14" s="16" t="s">
        <v>7</v>
      </c>
      <c r="C14" s="15">
        <v>-9.0730000000000004</v>
      </c>
      <c r="D14" s="15">
        <v>-9.3379999999999992</v>
      </c>
      <c r="E14" s="15">
        <v>-9.9760000000000009</v>
      </c>
      <c r="F14" s="15">
        <v>-10.02</v>
      </c>
      <c r="G14" s="15">
        <v>-9.9244310000000002</v>
      </c>
      <c r="H14" s="15">
        <v>-5.9515630000000002</v>
      </c>
      <c r="I14" s="15">
        <v>-9.3615669999999991</v>
      </c>
      <c r="J14" s="15">
        <v>-9.9719999999999995</v>
      </c>
      <c r="K14" s="15">
        <v>-10.433999999999999</v>
      </c>
      <c r="L14" s="15">
        <v>-11.355</v>
      </c>
      <c r="M14" s="15">
        <v>-11.355</v>
      </c>
    </row>
    <row r="15" spans="1:13" s="110" customFormat="1" x14ac:dyDescent="0.2">
      <c r="A15" s="109"/>
    </row>
    <row r="16" spans="1:13" s="11" customFormat="1" ht="51" x14ac:dyDescent="0.2">
      <c r="A16" s="14">
        <v>6</v>
      </c>
      <c r="B16" s="13" t="s">
        <v>6</v>
      </c>
      <c r="C16" s="12">
        <v>126.87800000000001</v>
      </c>
      <c r="D16" s="12">
        <v>135.55000000000001</v>
      </c>
      <c r="E16" s="12">
        <v>141.32900000000001</v>
      </c>
      <c r="F16" s="12">
        <v>145.26499999999999</v>
      </c>
      <c r="G16" s="12">
        <v>147.37633332257596</v>
      </c>
      <c r="H16" s="12">
        <v>161.97123811693459</v>
      </c>
      <c r="I16" s="12">
        <v>168.71542442142157</v>
      </c>
      <c r="J16" s="12">
        <v>176.77</v>
      </c>
      <c r="K16" s="12">
        <v>183.17600000000002</v>
      </c>
      <c r="L16" s="12">
        <v>192.11699999999999</v>
      </c>
      <c r="M16" s="12">
        <f>M12+M14</f>
        <v>198.44400000000002</v>
      </c>
    </row>
    <row r="18" spans="1:13" s="104" customFormat="1" ht="12.75" customHeight="1" x14ac:dyDescent="0.2">
      <c r="A18" s="103" t="s">
        <v>5</v>
      </c>
      <c r="B18" s="103"/>
      <c r="C18" s="103"/>
      <c r="D18" s="103"/>
      <c r="E18" s="103"/>
      <c r="F18" s="103"/>
      <c r="G18" s="103"/>
      <c r="H18" s="103"/>
      <c r="I18" s="103"/>
      <c r="J18" s="103"/>
      <c r="K18" s="103"/>
      <c r="L18" s="103"/>
      <c r="M18" s="103"/>
    </row>
    <row r="19" spans="1:13" s="101" customFormat="1" ht="27.75" customHeight="1" x14ac:dyDescent="0.2">
      <c r="A19" s="102" t="s">
        <v>4</v>
      </c>
      <c r="B19" s="100"/>
      <c r="C19" s="100"/>
      <c r="D19" s="100"/>
      <c r="E19" s="100"/>
      <c r="F19" s="100"/>
      <c r="G19" s="100"/>
      <c r="H19" s="100"/>
      <c r="I19" s="100"/>
      <c r="J19" s="100"/>
      <c r="K19" s="100"/>
      <c r="L19" s="100"/>
      <c r="M19" s="100"/>
    </row>
  </sheetData>
  <mergeCells count="11">
    <mergeCell ref="A1:XFD1"/>
    <mergeCell ref="A2:XFD2"/>
    <mergeCell ref="A19:XFD19"/>
    <mergeCell ref="A18:XFD18"/>
    <mergeCell ref="A3:XFD3"/>
    <mergeCell ref="A5:XFD5"/>
    <mergeCell ref="A7:XFD7"/>
    <mergeCell ref="A9:XFD9"/>
    <mergeCell ref="A11:XFD11"/>
    <mergeCell ref="A13:XFD13"/>
    <mergeCell ref="A15:XFD1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workbookViewId="0">
      <selection sqref="A1:XFD1"/>
    </sheetView>
  </sheetViews>
  <sheetFormatPr baseColWidth="10" defaultRowHeight="12.75" x14ac:dyDescent="0.2"/>
  <cols>
    <col min="1" max="1" width="4.85546875" style="22" customWidth="1"/>
    <col min="2" max="2" width="3.85546875" style="21" customWidth="1"/>
    <col min="3" max="3" width="39.85546875" style="20" customWidth="1"/>
    <col min="4" max="4" width="8" style="20" customWidth="1"/>
    <col min="5" max="5" width="13.28515625" style="20" customWidth="1"/>
    <col min="6" max="11" width="9.42578125" style="20" customWidth="1"/>
    <col min="12" max="12" width="9.85546875" style="20" customWidth="1"/>
    <col min="13" max="13" width="11.28515625" style="20" customWidth="1"/>
    <col min="14" max="16384" width="11.42578125" style="20"/>
  </cols>
  <sheetData>
    <row r="1" spans="1:14" s="113" customFormat="1" x14ac:dyDescent="0.2">
      <c r="A1" s="112" t="s">
        <v>34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</row>
    <row r="2" spans="1:14" s="115" customFormat="1" x14ac:dyDescent="0.2">
      <c r="A2" s="114" t="s">
        <v>12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</row>
    <row r="3" spans="1:14" s="122" customFormat="1" x14ac:dyDescent="0.2">
      <c r="A3" s="121"/>
      <c r="B3" s="121"/>
      <c r="C3" s="121"/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</row>
    <row r="4" spans="1:14" s="38" customFormat="1" ht="14.25" x14ac:dyDescent="0.2">
      <c r="A4" s="44"/>
      <c r="B4" s="43"/>
      <c r="C4" s="39"/>
      <c r="D4" s="42">
        <v>2003</v>
      </c>
      <c r="E4" s="41" t="s">
        <v>33</v>
      </c>
      <c r="F4" s="41">
        <v>2005</v>
      </c>
      <c r="G4" s="41">
        <v>2006</v>
      </c>
      <c r="H4" s="41">
        <v>2007</v>
      </c>
      <c r="I4" s="41">
        <v>2008</v>
      </c>
      <c r="J4" s="39">
        <v>2009</v>
      </c>
      <c r="K4" s="39">
        <v>2010</v>
      </c>
      <c r="L4" s="40">
        <v>2011</v>
      </c>
      <c r="M4" s="87" t="s">
        <v>32</v>
      </c>
      <c r="N4" s="87" t="s">
        <v>31</v>
      </c>
    </row>
    <row r="5" spans="1:14" s="124" customFormat="1" x14ac:dyDescent="0.2">
      <c r="A5" s="123"/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</row>
    <row r="6" spans="1:14" x14ac:dyDescent="0.2">
      <c r="A6" s="37"/>
      <c r="B6" s="125" t="s">
        <v>30</v>
      </c>
      <c r="C6" s="125"/>
      <c r="D6" s="36"/>
      <c r="E6" s="36"/>
      <c r="F6" s="36"/>
      <c r="G6" s="36"/>
      <c r="H6" s="36"/>
      <c r="I6" s="35"/>
      <c r="J6" s="19"/>
      <c r="K6" s="19"/>
      <c r="L6" s="19"/>
      <c r="M6" s="19"/>
      <c r="N6" s="19"/>
    </row>
    <row r="7" spans="1:14" s="9" customFormat="1" x14ac:dyDescent="0.2">
      <c r="A7" s="24">
        <v>1</v>
      </c>
      <c r="B7" s="126" t="s">
        <v>29</v>
      </c>
      <c r="C7" s="126"/>
      <c r="D7" s="27">
        <v>111022.78200000001</v>
      </c>
      <c r="E7" s="27">
        <v>117156.85900000001</v>
      </c>
      <c r="F7" s="27">
        <v>122339.01500000001</v>
      </c>
      <c r="G7" s="27">
        <v>128116.76599999999</v>
      </c>
      <c r="H7" s="27">
        <v>133440.95000000001</v>
      </c>
      <c r="I7" s="27">
        <v>141397.98000000001</v>
      </c>
      <c r="J7" s="27">
        <v>151757.43250090702</v>
      </c>
      <c r="K7" s="27">
        <v>162832.01199999999</v>
      </c>
      <c r="L7" s="27">
        <v>170498.322891035</v>
      </c>
      <c r="M7" s="27">
        <v>181540.090544545</v>
      </c>
      <c r="N7" s="27">
        <v>190363</v>
      </c>
    </row>
    <row r="8" spans="1:14" s="9" customFormat="1" x14ac:dyDescent="0.2">
      <c r="A8" s="24">
        <v>2</v>
      </c>
      <c r="B8" s="126" t="s">
        <v>28</v>
      </c>
      <c r="C8" s="126"/>
      <c r="D8" s="27">
        <v>14589.737000000001</v>
      </c>
      <c r="E8" s="27">
        <v>16323.562</v>
      </c>
      <c r="F8" s="27">
        <v>18759.5</v>
      </c>
      <c r="G8" s="27">
        <v>16456.554</v>
      </c>
      <c r="H8" s="27">
        <v>14141.862999999999</v>
      </c>
      <c r="I8" s="27">
        <v>18270.656999999999</v>
      </c>
      <c r="J8" s="27">
        <v>15344.8746726605</v>
      </c>
      <c r="K8" s="27">
        <v>13127.047</v>
      </c>
      <c r="L8" s="27">
        <v>12437.575795000001</v>
      </c>
      <c r="M8" s="27">
        <v>10508.558795000001</v>
      </c>
      <c r="N8" s="27">
        <v>7611.2857950000007</v>
      </c>
    </row>
    <row r="9" spans="1:14" s="31" customFormat="1" ht="13.5" x14ac:dyDescent="0.2">
      <c r="A9" s="32">
        <v>3</v>
      </c>
      <c r="B9" s="126" t="s">
        <v>27</v>
      </c>
      <c r="C9" s="126"/>
      <c r="D9" s="27">
        <v>125612.519</v>
      </c>
      <c r="E9" s="27">
        <v>133480.421</v>
      </c>
      <c r="F9" s="27">
        <v>141098.51500000001</v>
      </c>
      <c r="G9" s="27">
        <v>144573.32</v>
      </c>
      <c r="H9" s="27">
        <v>147582.81299999999</v>
      </c>
      <c r="I9" s="27">
        <v>159668.63700000002</v>
      </c>
      <c r="J9" s="27">
        <v>167102.3071735675</v>
      </c>
      <c r="K9" s="27">
        <v>175959.06</v>
      </c>
      <c r="L9" s="27">
        <v>182935.89868603501</v>
      </c>
      <c r="M9" s="27">
        <v>192048.64933954499</v>
      </c>
      <c r="N9" s="27">
        <v>197974</v>
      </c>
    </row>
    <row r="10" spans="1:14" s="127" customFormat="1" ht="12.75" customHeight="1" x14ac:dyDescent="0.2"/>
    <row r="11" spans="1:14" s="31" customFormat="1" x14ac:dyDescent="0.2">
      <c r="A11" s="32"/>
      <c r="B11" s="128" t="s">
        <v>20</v>
      </c>
      <c r="C11" s="128"/>
      <c r="D11" s="30"/>
      <c r="E11" s="30"/>
      <c r="F11" s="30"/>
      <c r="G11" s="30"/>
      <c r="H11" s="30"/>
      <c r="I11" s="30"/>
    </row>
    <row r="12" spans="1:14" s="31" customFormat="1" x14ac:dyDescent="0.2">
      <c r="A12" s="32"/>
      <c r="B12" s="126" t="s">
        <v>26</v>
      </c>
      <c r="C12" s="126"/>
      <c r="D12" s="30"/>
      <c r="E12" s="30"/>
      <c r="F12" s="30"/>
      <c r="G12" s="30"/>
      <c r="H12" s="30"/>
      <c r="I12" s="30"/>
    </row>
    <row r="13" spans="1:14" s="31" customFormat="1" x14ac:dyDescent="0.2">
      <c r="A13" s="32">
        <v>4</v>
      </c>
      <c r="B13" s="33"/>
      <c r="C13" s="28" t="s">
        <v>20</v>
      </c>
      <c r="D13" s="27">
        <v>18717.598942529999</v>
      </c>
      <c r="E13" s="27">
        <v>19096.904004580003</v>
      </c>
      <c r="F13" s="27">
        <v>21238.637144249999</v>
      </c>
      <c r="G13" s="27">
        <v>21308.295441589999</v>
      </c>
      <c r="H13" s="27">
        <v>22083.953573759998</v>
      </c>
      <c r="I13" s="27">
        <v>17434.688236989998</v>
      </c>
      <c r="J13" s="27">
        <v>25399</v>
      </c>
      <c r="K13" s="27">
        <v>19402.661</v>
      </c>
      <c r="L13" s="27">
        <v>16395.669369900002</v>
      </c>
      <c r="M13" s="27">
        <v>29653.967000000001</v>
      </c>
      <c r="N13" s="27">
        <v>32796.436000000002</v>
      </c>
    </row>
    <row r="14" spans="1:14" s="31" customFormat="1" x14ac:dyDescent="0.2">
      <c r="A14" s="32">
        <v>5</v>
      </c>
      <c r="B14" s="33"/>
      <c r="C14" s="28" t="s">
        <v>19</v>
      </c>
      <c r="D14" s="27">
        <v>2517.5731840200001</v>
      </c>
      <c r="E14" s="27">
        <v>4083.9142312900003</v>
      </c>
      <c r="F14" s="27">
        <v>1675.5454114299998</v>
      </c>
      <c r="G14" s="27">
        <v>3689.3626072299999</v>
      </c>
      <c r="H14" s="27">
        <v>3538.9328646100003</v>
      </c>
      <c r="I14" s="27">
        <v>5734.8899728000006</v>
      </c>
      <c r="J14" s="27">
        <v>1123</v>
      </c>
      <c r="K14" s="27">
        <v>2259.25</v>
      </c>
      <c r="L14" s="27">
        <v>2085.7620509100002</v>
      </c>
      <c r="M14" s="27">
        <v>11529.009</v>
      </c>
      <c r="N14" s="27">
        <v>11865.009</v>
      </c>
    </row>
    <row r="15" spans="1:14" s="31" customFormat="1" x14ac:dyDescent="0.2">
      <c r="A15" s="32">
        <v>6</v>
      </c>
      <c r="B15" s="126" t="s">
        <v>25</v>
      </c>
      <c r="C15" s="126"/>
      <c r="D15" s="27">
        <v>16200.025758509999</v>
      </c>
      <c r="E15" s="27">
        <v>15012.989773290003</v>
      </c>
      <c r="F15" s="27">
        <v>19563.091732819998</v>
      </c>
      <c r="G15" s="27">
        <v>17618.932834359999</v>
      </c>
      <c r="H15" s="27">
        <v>18545.020709149998</v>
      </c>
      <c r="I15" s="27">
        <v>11699.798264189998</v>
      </c>
      <c r="J15" s="27">
        <v>24276</v>
      </c>
      <c r="K15" s="27">
        <v>17143.411</v>
      </c>
      <c r="L15" s="27">
        <v>14309.907318990003</v>
      </c>
      <c r="M15" s="27">
        <v>18124.957999999999</v>
      </c>
      <c r="N15" s="27">
        <v>20931.427000000003</v>
      </c>
    </row>
    <row r="16" spans="1:14" s="127" customFormat="1" ht="12" customHeight="1" x14ac:dyDescent="0.2"/>
    <row r="17" spans="1:14" s="31" customFormat="1" x14ac:dyDescent="0.2">
      <c r="A17" s="32"/>
      <c r="B17" s="126" t="s">
        <v>24</v>
      </c>
      <c r="C17" s="126"/>
      <c r="D17" s="27"/>
      <c r="E17" s="27"/>
      <c r="F17" s="27"/>
      <c r="G17" s="27"/>
      <c r="H17" s="27"/>
      <c r="I17" s="30"/>
    </row>
    <row r="18" spans="1:14" s="31" customFormat="1" x14ac:dyDescent="0.2">
      <c r="A18" s="32">
        <v>7</v>
      </c>
      <c r="B18" s="33"/>
      <c r="C18" s="34" t="s">
        <v>20</v>
      </c>
      <c r="D18" s="27">
        <v>7105.3955204499998</v>
      </c>
      <c r="E18" s="27">
        <v>7260.0871934499974</v>
      </c>
      <c r="F18" s="27">
        <v>7767.2904542200004</v>
      </c>
      <c r="G18" s="27">
        <v>8802.4844562900016</v>
      </c>
      <c r="H18" s="27">
        <v>7942.0934522399994</v>
      </c>
      <c r="I18" s="27">
        <v>7881.4259120499992</v>
      </c>
      <c r="J18" s="27">
        <v>7496</v>
      </c>
      <c r="K18" s="27">
        <v>7673.6859999999997</v>
      </c>
      <c r="L18" s="27">
        <v>7664.6113200300006</v>
      </c>
      <c r="M18" s="27">
        <v>7993.4620000000004</v>
      </c>
      <c r="N18" s="27">
        <v>7919.23</v>
      </c>
    </row>
    <row r="19" spans="1:14" s="31" customFormat="1" x14ac:dyDescent="0.2">
      <c r="A19" s="32">
        <v>8</v>
      </c>
      <c r="B19" s="33"/>
      <c r="C19" s="28" t="s">
        <v>19</v>
      </c>
      <c r="D19" s="27">
        <v>469.76375917999997</v>
      </c>
      <c r="E19" s="27">
        <v>619.54407828000012</v>
      </c>
      <c r="F19" s="27">
        <v>720.02529469999979</v>
      </c>
      <c r="G19" s="27">
        <v>795.17088808000005</v>
      </c>
      <c r="H19" s="27">
        <v>688.4247988699999</v>
      </c>
      <c r="I19" s="27">
        <v>606.91224867999995</v>
      </c>
      <c r="J19" s="27">
        <v>590</v>
      </c>
      <c r="K19" s="27">
        <v>730.54899999999998</v>
      </c>
      <c r="L19" s="27">
        <v>546.17681491999997</v>
      </c>
      <c r="M19" s="27">
        <v>412.721</v>
      </c>
      <c r="N19" s="27">
        <v>432.14100000000002</v>
      </c>
    </row>
    <row r="20" spans="1:14" s="31" customFormat="1" x14ac:dyDescent="0.2">
      <c r="A20" s="32">
        <v>9</v>
      </c>
      <c r="B20" s="126" t="s">
        <v>23</v>
      </c>
      <c r="C20" s="126"/>
      <c r="D20" s="27">
        <v>6635.6317612699995</v>
      </c>
      <c r="E20" s="27">
        <v>6640.5431151699977</v>
      </c>
      <c r="F20" s="27">
        <v>7047.2651595200005</v>
      </c>
      <c r="G20" s="27">
        <v>8007.3135682100019</v>
      </c>
      <c r="H20" s="27">
        <v>7253.6686533699994</v>
      </c>
      <c r="I20" s="27">
        <v>7274.5136633699994</v>
      </c>
      <c r="J20" s="27">
        <v>6905</v>
      </c>
      <c r="K20" s="27">
        <v>6943.1369999999997</v>
      </c>
      <c r="L20" s="27">
        <v>7118.4345051100008</v>
      </c>
      <c r="M20" s="27">
        <v>7580.741</v>
      </c>
      <c r="N20" s="27">
        <v>7487.0889999999999</v>
      </c>
    </row>
    <row r="21" spans="1:14" s="31" customFormat="1" x14ac:dyDescent="0.2">
      <c r="A21" s="32">
        <v>10</v>
      </c>
      <c r="B21" s="126" t="s">
        <v>22</v>
      </c>
      <c r="C21" s="126"/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0</v>
      </c>
      <c r="J21" s="27">
        <v>0</v>
      </c>
      <c r="K21" s="27">
        <v>0</v>
      </c>
      <c r="L21" s="27">
        <v>0</v>
      </c>
      <c r="M21" s="27">
        <v>0</v>
      </c>
      <c r="N21" s="27">
        <v>7507.4849999999997</v>
      </c>
    </row>
    <row r="22" spans="1:14" s="127" customFormat="1" ht="12" customHeight="1" x14ac:dyDescent="0.2"/>
    <row r="23" spans="1:14" s="9" customFormat="1" x14ac:dyDescent="0.2">
      <c r="A23" s="24"/>
      <c r="B23" s="126" t="s">
        <v>21</v>
      </c>
      <c r="C23" s="126"/>
      <c r="D23" s="27"/>
      <c r="E23" s="27"/>
      <c r="F23" s="27"/>
      <c r="G23" s="27"/>
      <c r="H23" s="27"/>
      <c r="I23" s="30"/>
    </row>
    <row r="24" spans="1:14" s="9" customFormat="1" x14ac:dyDescent="0.2">
      <c r="A24" s="24">
        <v>11</v>
      </c>
      <c r="B24" s="29"/>
      <c r="C24" s="28" t="s">
        <v>20</v>
      </c>
      <c r="D24" s="27">
        <v>319.54277951</v>
      </c>
      <c r="E24" s="27">
        <v>249.56287157999995</v>
      </c>
      <c r="F24" s="27">
        <v>285.82950639000001</v>
      </c>
      <c r="G24" s="27">
        <v>544.90103501999999</v>
      </c>
      <c r="H24" s="27">
        <v>628.31461536000006</v>
      </c>
      <c r="I24" s="27">
        <v>241.88875882999997</v>
      </c>
      <c r="J24" s="27">
        <v>268</v>
      </c>
      <c r="K24" s="27">
        <v>71.900000000000006</v>
      </c>
      <c r="L24" s="27">
        <v>91.058581359999991</v>
      </c>
      <c r="M24" s="27">
        <v>157.79900000000001</v>
      </c>
      <c r="N24" s="27">
        <v>83.89</v>
      </c>
    </row>
    <row r="25" spans="1:14" s="9" customFormat="1" x14ac:dyDescent="0.2">
      <c r="A25" s="24">
        <v>12</v>
      </c>
      <c r="B25" s="29"/>
      <c r="C25" s="28" t="s">
        <v>19</v>
      </c>
      <c r="D25" s="27">
        <v>365.49326926999993</v>
      </c>
      <c r="E25" s="27">
        <v>380.38395087999999</v>
      </c>
      <c r="F25" s="27">
        <v>608.78469167999992</v>
      </c>
      <c r="G25" s="27">
        <v>619.41297009000004</v>
      </c>
      <c r="H25" s="27">
        <v>513.84860719999995</v>
      </c>
      <c r="I25" s="27">
        <v>171.82138851999997</v>
      </c>
      <c r="J25" s="27">
        <v>297.923</v>
      </c>
      <c r="K25" s="27">
        <v>1280.585</v>
      </c>
      <c r="L25" s="27">
        <v>488.34823266000001</v>
      </c>
      <c r="M25" s="27">
        <v>1.9E-2</v>
      </c>
      <c r="N25" s="27">
        <v>1152.6780000000001</v>
      </c>
    </row>
    <row r="26" spans="1:14" s="9" customFormat="1" ht="13.5" x14ac:dyDescent="0.2">
      <c r="A26" s="24">
        <v>13</v>
      </c>
      <c r="B26" s="28" t="s">
        <v>18</v>
      </c>
      <c r="D26" s="27">
        <v>-45.950489759999925</v>
      </c>
      <c r="E26" s="27">
        <v>-130.82107930000004</v>
      </c>
      <c r="F26" s="27">
        <v>-322.95518528999992</v>
      </c>
      <c r="G26" s="27">
        <v>-74.51193507000005</v>
      </c>
      <c r="H26" s="27">
        <v>114.46600816000011</v>
      </c>
      <c r="I26" s="27">
        <v>70.067370310000001</v>
      </c>
      <c r="J26" s="27">
        <v>-30</v>
      </c>
      <c r="K26" s="27">
        <v>-1208.6849999999999</v>
      </c>
      <c r="L26" s="27">
        <v>-397.2896513</v>
      </c>
      <c r="M26" s="27">
        <v>157.78</v>
      </c>
      <c r="N26" s="27">
        <v>-1068.788</v>
      </c>
    </row>
    <row r="27" spans="1:14" s="9" customFormat="1" ht="13.5" x14ac:dyDescent="0.2">
      <c r="A27" s="24">
        <v>14</v>
      </c>
      <c r="B27" s="126" t="s">
        <v>17</v>
      </c>
      <c r="C27" s="126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>
        <v>-266.56799999999998</v>
      </c>
    </row>
    <row r="28" spans="1:14" s="126" customFormat="1" ht="12.75" customHeight="1" x14ac:dyDescent="0.2"/>
    <row r="29" spans="1:14" s="25" customFormat="1" ht="36.75" customHeight="1" x14ac:dyDescent="0.2">
      <c r="A29" s="26">
        <v>15</v>
      </c>
      <c r="B29" s="129" t="s">
        <v>16</v>
      </c>
      <c r="C29" s="129"/>
      <c r="D29" s="23">
        <v>22789.707030019999</v>
      </c>
      <c r="E29" s="23">
        <v>21522.711809160002</v>
      </c>
      <c r="F29" s="23">
        <v>26287.401707049998</v>
      </c>
      <c r="G29" s="23">
        <v>25551.734467500002</v>
      </c>
      <c r="H29" s="23">
        <v>25913.155370679997</v>
      </c>
      <c r="I29" s="23">
        <v>19044.379297869997</v>
      </c>
      <c r="J29" s="23">
        <v>31152</v>
      </c>
      <c r="K29" s="23">
        <v>22877.863000000001</v>
      </c>
      <c r="L29" s="23">
        <v>21031.052172800002</v>
      </c>
      <c r="M29" s="23">
        <v>25863.478999999999</v>
      </c>
      <c r="N29" s="23">
        <v>27349.728000000003</v>
      </c>
    </row>
    <row r="30" spans="1:14" s="9" customFormat="1" ht="32.25" customHeight="1" x14ac:dyDescent="0.2">
      <c r="A30" s="24">
        <v>16</v>
      </c>
      <c r="B30" s="129" t="s">
        <v>15</v>
      </c>
      <c r="C30" s="129"/>
      <c r="N30" s="23">
        <v>28172.344000000005</v>
      </c>
    </row>
    <row r="32" spans="1:14" s="120" customFormat="1" ht="12.75" customHeight="1" x14ac:dyDescent="0.2">
      <c r="A32" s="119" t="s">
        <v>5</v>
      </c>
      <c r="B32" s="119"/>
      <c r="C32" s="119"/>
      <c r="D32" s="119"/>
      <c r="E32" s="119"/>
      <c r="F32" s="119"/>
      <c r="G32" s="119"/>
      <c r="H32" s="119"/>
      <c r="I32" s="119"/>
      <c r="J32" s="119"/>
      <c r="K32" s="119"/>
      <c r="L32" s="119"/>
      <c r="M32" s="119"/>
      <c r="N32" s="119"/>
    </row>
    <row r="33" spans="1:14" s="118" customFormat="1" ht="54" customHeight="1" x14ac:dyDescent="0.2">
      <c r="A33" s="116" t="s">
        <v>14</v>
      </c>
      <c r="B33" s="117"/>
      <c r="C33" s="117"/>
      <c r="D33" s="117"/>
      <c r="E33" s="117"/>
      <c r="F33" s="117"/>
      <c r="G33" s="117"/>
      <c r="H33" s="117"/>
      <c r="I33" s="117"/>
      <c r="J33" s="117"/>
      <c r="K33" s="117"/>
      <c r="L33" s="117"/>
      <c r="M33" s="117"/>
      <c r="N33" s="117"/>
    </row>
  </sheetData>
  <mergeCells count="24">
    <mergeCell ref="A28:XFD28"/>
    <mergeCell ref="B29:C29"/>
    <mergeCell ref="B30:C30"/>
    <mergeCell ref="B20:C20"/>
    <mergeCell ref="B21:C21"/>
    <mergeCell ref="A22:XFD22"/>
    <mergeCell ref="B23:C23"/>
    <mergeCell ref="B27:C27"/>
    <mergeCell ref="A1:XFD1"/>
    <mergeCell ref="A2:XFD2"/>
    <mergeCell ref="A33:XFD33"/>
    <mergeCell ref="A32:XFD32"/>
    <mergeCell ref="A3:XFD3"/>
    <mergeCell ref="A5:XFD5"/>
    <mergeCell ref="B6:C6"/>
    <mergeCell ref="B7:C7"/>
    <mergeCell ref="B8:C8"/>
    <mergeCell ref="B9:C9"/>
    <mergeCell ref="A10:XFD10"/>
    <mergeCell ref="B11:C11"/>
    <mergeCell ref="B12:C12"/>
    <mergeCell ref="B15:C15"/>
    <mergeCell ref="A16:XFD16"/>
    <mergeCell ref="B17:C17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8"/>
  <sheetViews>
    <sheetView workbookViewId="0">
      <selection sqref="A1:XFD1"/>
    </sheetView>
  </sheetViews>
  <sheetFormatPr baseColWidth="10" defaultColWidth="12.85546875" defaultRowHeight="12" x14ac:dyDescent="0.2"/>
  <cols>
    <col min="1" max="1" width="3.140625" style="47" customWidth="1"/>
    <col min="2" max="2" width="5.42578125" style="46" customWidth="1"/>
    <col min="3" max="3" width="29.5703125" style="45" customWidth="1"/>
    <col min="4" max="11" width="6.42578125" style="45" bestFit="1" customWidth="1"/>
    <col min="12" max="12" width="8.7109375" style="45" customWidth="1"/>
    <col min="13" max="13" width="8.28515625" style="45" customWidth="1"/>
    <col min="14" max="14" width="9.140625" style="45" customWidth="1"/>
    <col min="15" max="16384" width="12.85546875" style="45"/>
  </cols>
  <sheetData>
    <row r="1" spans="1:14" s="113" customFormat="1" ht="12.75" x14ac:dyDescent="0.2">
      <c r="A1" s="112" t="s">
        <v>50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</row>
    <row r="2" spans="1:14" s="131" customFormat="1" x14ac:dyDescent="0.2">
      <c r="A2" s="130" t="s">
        <v>12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</row>
    <row r="3" spans="1:14" s="131" customFormat="1" x14ac:dyDescent="0.2">
      <c r="A3" s="130"/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</row>
    <row r="4" spans="1:14" s="30" customFormat="1" ht="13.5" x14ac:dyDescent="0.2">
      <c r="A4" s="44"/>
      <c r="B4" s="43"/>
      <c r="C4" s="42"/>
      <c r="D4" s="42">
        <v>2003</v>
      </c>
      <c r="E4" s="42">
        <v>2004</v>
      </c>
      <c r="F4" s="42">
        <v>2005</v>
      </c>
      <c r="G4" s="42">
        <v>2006</v>
      </c>
      <c r="H4" s="42">
        <v>2007</v>
      </c>
      <c r="I4" s="42">
        <v>2008</v>
      </c>
      <c r="J4" s="42">
        <v>2009</v>
      </c>
      <c r="K4" s="42">
        <v>2010</v>
      </c>
      <c r="L4" s="42">
        <v>2011</v>
      </c>
      <c r="M4" s="41" t="s">
        <v>49</v>
      </c>
      <c r="N4" s="41" t="s">
        <v>48</v>
      </c>
    </row>
    <row r="5" spans="1:14" s="126" customFormat="1" x14ac:dyDescent="0.2">
      <c r="A5" s="135"/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</row>
    <row r="6" spans="1:14" x14ac:dyDescent="0.2">
      <c r="A6" s="47">
        <v>1</v>
      </c>
      <c r="B6" s="126" t="s">
        <v>42</v>
      </c>
      <c r="C6" s="126"/>
      <c r="D6" s="48">
        <v>18414.306</v>
      </c>
      <c r="E6" s="48">
        <v>20816.392</v>
      </c>
      <c r="F6" s="48">
        <v>22279</v>
      </c>
      <c r="G6" s="48">
        <v>23720.9</v>
      </c>
      <c r="H6" s="48">
        <v>19269.8</v>
      </c>
      <c r="I6" s="48">
        <v>23427.8</v>
      </c>
      <c r="J6" s="48">
        <v>18845.715040687563</v>
      </c>
      <c r="K6" s="48">
        <v>14585.2487857084</v>
      </c>
      <c r="L6" s="48">
        <v>13326.395</v>
      </c>
      <c r="M6" s="48">
        <v>9760.6319999999996</v>
      </c>
      <c r="N6" s="48">
        <v>7154.0010000000011</v>
      </c>
    </row>
    <row r="7" spans="1:14" ht="12.75" customHeight="1" x14ac:dyDescent="0.2">
      <c r="A7" s="47">
        <v>2</v>
      </c>
      <c r="B7" s="126" t="s">
        <v>43</v>
      </c>
      <c r="C7" s="126"/>
      <c r="D7" s="48">
        <v>17149.189999999999</v>
      </c>
      <c r="E7" s="48">
        <v>18746.392</v>
      </c>
      <c r="F7" s="48">
        <v>22048</v>
      </c>
      <c r="G7" s="48">
        <v>23029</v>
      </c>
      <c r="H7" s="48">
        <v>19476.3</v>
      </c>
      <c r="I7" s="48">
        <v>21125.200000000001</v>
      </c>
      <c r="J7" s="48">
        <v>17232.598012833489</v>
      </c>
      <c r="K7" s="48">
        <v>13773.9658088834</v>
      </c>
      <c r="L7" s="48">
        <v>13086.731</v>
      </c>
      <c r="M7" s="48">
        <v>9692.6909999999989</v>
      </c>
      <c r="N7" s="48">
        <v>6684.4449999999988</v>
      </c>
    </row>
    <row r="8" spans="1:14" ht="12.75" customHeight="1" x14ac:dyDescent="0.2">
      <c r="A8" s="47">
        <v>3</v>
      </c>
      <c r="B8" s="126" t="s">
        <v>47</v>
      </c>
      <c r="C8" s="126"/>
      <c r="D8" s="48">
        <v>1265.1160000000018</v>
      </c>
      <c r="E8" s="48">
        <v>2070</v>
      </c>
      <c r="F8" s="48">
        <v>231</v>
      </c>
      <c r="G8" s="48">
        <v>691.90000000000146</v>
      </c>
      <c r="H8" s="48">
        <v>-206.5</v>
      </c>
      <c r="I8" s="48">
        <v>2302.6</v>
      </c>
      <c r="J8" s="48">
        <v>1613.117027854074</v>
      </c>
      <c r="K8" s="48">
        <v>811.28297682499942</v>
      </c>
      <c r="L8" s="48">
        <v>239.66400000000067</v>
      </c>
      <c r="M8" s="48">
        <v>67.941000000000713</v>
      </c>
      <c r="N8" s="48">
        <v>469.55600000000231</v>
      </c>
    </row>
    <row r="9" spans="1:14" s="126" customFormat="1" x14ac:dyDescent="0.2"/>
    <row r="10" spans="1:14" x14ac:dyDescent="0.2">
      <c r="B10" s="126" t="s">
        <v>46</v>
      </c>
      <c r="C10" s="126"/>
      <c r="D10" s="126"/>
      <c r="E10" s="126"/>
      <c r="F10" s="126"/>
      <c r="G10" s="126"/>
      <c r="H10" s="126"/>
      <c r="I10" s="126"/>
      <c r="J10" s="126"/>
      <c r="K10" s="126"/>
      <c r="L10" s="126"/>
    </row>
    <row r="11" spans="1:14" x14ac:dyDescent="0.2">
      <c r="A11" s="47">
        <v>4</v>
      </c>
      <c r="C11" s="28" t="s">
        <v>43</v>
      </c>
      <c r="D11" s="48">
        <v>1217.09461857</v>
      </c>
      <c r="E11" s="48">
        <v>1311.7998132299999</v>
      </c>
      <c r="F11" s="48">
        <v>1638.4677550599999</v>
      </c>
      <c r="G11" s="48">
        <v>2944.9291170000001</v>
      </c>
      <c r="H11" s="48">
        <v>3013.3695618400002</v>
      </c>
      <c r="I11" s="48">
        <v>3188.1867909300004</v>
      </c>
      <c r="J11" s="48">
        <v>2524.9073701299994</v>
      </c>
      <c r="K11" s="48">
        <v>2117.3578745199998</v>
      </c>
      <c r="L11" s="48">
        <v>1943.2136262000001</v>
      </c>
      <c r="M11" s="48">
        <v>1711.6110000000001</v>
      </c>
      <c r="N11" s="48">
        <v>1611.242</v>
      </c>
    </row>
    <row r="12" spans="1:14" x14ac:dyDescent="0.2">
      <c r="A12" s="47">
        <v>5</v>
      </c>
      <c r="C12" s="28" t="s">
        <v>42</v>
      </c>
      <c r="D12" s="48">
        <v>883.26613687999986</v>
      </c>
      <c r="E12" s="48">
        <v>1033.35849177</v>
      </c>
      <c r="F12" s="48">
        <v>1380.56273807</v>
      </c>
      <c r="G12" s="48">
        <v>1857.90816978</v>
      </c>
      <c r="H12" s="48">
        <v>2402.0182636600002</v>
      </c>
      <c r="I12" s="48">
        <v>2546.0074738799999</v>
      </c>
      <c r="J12" s="48">
        <v>2368.1020791199999</v>
      </c>
      <c r="K12" s="48">
        <v>2111.9131126999996</v>
      </c>
      <c r="L12" s="48">
        <v>2026.8176886900001</v>
      </c>
      <c r="M12" s="48">
        <v>1821.22</v>
      </c>
      <c r="N12" s="48">
        <v>1687.1179999999999</v>
      </c>
    </row>
    <row r="13" spans="1:14" x14ac:dyDescent="0.2">
      <c r="A13" s="47">
        <v>6</v>
      </c>
      <c r="C13" s="28" t="s">
        <v>45</v>
      </c>
      <c r="D13" s="48">
        <v>333.8284816900001</v>
      </c>
      <c r="E13" s="48">
        <v>278.44132145999993</v>
      </c>
      <c r="F13" s="48">
        <v>257.90501698999992</v>
      </c>
      <c r="G13" s="48">
        <v>1087.0209472200002</v>
      </c>
      <c r="H13" s="48">
        <v>611.35129817999996</v>
      </c>
      <c r="I13" s="48">
        <v>642.17931705000046</v>
      </c>
      <c r="J13" s="48">
        <v>156.80529100999956</v>
      </c>
      <c r="K13" s="48">
        <v>5.4447618200001671</v>
      </c>
      <c r="L13" s="48">
        <v>-83.604062489999933</v>
      </c>
      <c r="M13" s="48">
        <v>-109.60899999999992</v>
      </c>
      <c r="N13" s="48">
        <v>-75.875999999999976</v>
      </c>
    </row>
    <row r="14" spans="1:14" x14ac:dyDescent="0.2">
      <c r="A14" s="47">
        <v>7</v>
      </c>
      <c r="C14" s="28" t="s">
        <v>36</v>
      </c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>
        <v>-66.458999999999833</v>
      </c>
    </row>
    <row r="15" spans="1:14" s="126" customFormat="1" x14ac:dyDescent="0.2"/>
    <row r="16" spans="1:14" x14ac:dyDescent="0.2">
      <c r="B16" s="126" t="s">
        <v>44</v>
      </c>
      <c r="C16" s="126"/>
      <c r="D16" s="126"/>
      <c r="E16" s="126"/>
      <c r="F16" s="126"/>
      <c r="G16" s="126"/>
      <c r="H16" s="126"/>
      <c r="I16" s="126"/>
      <c r="J16" s="126"/>
      <c r="K16" s="126"/>
      <c r="L16" s="126"/>
    </row>
    <row r="17" spans="1:14" x14ac:dyDescent="0.2">
      <c r="A17" s="47">
        <v>8</v>
      </c>
      <c r="C17" s="28" t="s">
        <v>43</v>
      </c>
      <c r="D17" s="48">
        <v>1518.04768915</v>
      </c>
      <c r="E17" s="48">
        <v>1245.0156306099998</v>
      </c>
      <c r="F17" s="48">
        <v>605.21959798</v>
      </c>
      <c r="G17" s="48">
        <v>2614.60687143</v>
      </c>
      <c r="H17" s="48">
        <v>6251.0378544700006</v>
      </c>
      <c r="I17" s="48">
        <v>4783.5365129400006</v>
      </c>
      <c r="J17" s="48">
        <v>8668.7069701200016</v>
      </c>
      <c r="K17" s="48">
        <v>7046.1701917000009</v>
      </c>
      <c r="L17" s="48">
        <v>4825.0154766999995</v>
      </c>
      <c r="M17" s="48">
        <v>7394.04</v>
      </c>
      <c r="N17" s="48">
        <v>7008.2460000000001</v>
      </c>
    </row>
    <row r="18" spans="1:14" x14ac:dyDescent="0.2">
      <c r="A18" s="47">
        <v>9</v>
      </c>
      <c r="C18" s="28" t="s">
        <v>42</v>
      </c>
      <c r="D18" s="48">
        <v>1586.82117414</v>
      </c>
      <c r="E18" s="48">
        <v>1288.4231258299999</v>
      </c>
      <c r="F18" s="48">
        <v>603.09405432999995</v>
      </c>
      <c r="G18" s="48">
        <v>3071.7504597100001</v>
      </c>
      <c r="H18" s="48">
        <v>7640.5600169699992</v>
      </c>
      <c r="I18" s="48">
        <v>3504.8337960100002</v>
      </c>
      <c r="J18" s="48">
        <v>9656.3301365299994</v>
      </c>
      <c r="K18" s="48">
        <v>7328.4524661800006</v>
      </c>
      <c r="L18" s="48">
        <v>5095.39641261</v>
      </c>
      <c r="M18" s="48">
        <v>7565.7629999999999</v>
      </c>
      <c r="N18" s="48">
        <v>6606.6310000000003</v>
      </c>
    </row>
    <row r="19" spans="1:14" x14ac:dyDescent="0.2">
      <c r="A19" s="47">
        <v>10</v>
      </c>
      <c r="C19" s="28" t="s">
        <v>41</v>
      </c>
      <c r="D19" s="48">
        <v>-68.773484990000043</v>
      </c>
      <c r="E19" s="48">
        <v>-43.407495220000101</v>
      </c>
      <c r="F19" s="48">
        <v>2.1255436500000542</v>
      </c>
      <c r="G19" s="48">
        <v>-457.14358828000013</v>
      </c>
      <c r="H19" s="48">
        <v>-1389.5221624999986</v>
      </c>
      <c r="I19" s="48">
        <v>1278.7027169300004</v>
      </c>
      <c r="J19" s="48">
        <v>-987.62316640999779</v>
      </c>
      <c r="K19" s="48">
        <v>-282.28227447999961</v>
      </c>
      <c r="L19" s="48">
        <v>-270.38093591000052</v>
      </c>
      <c r="M19" s="48">
        <v>-171.72299999999996</v>
      </c>
      <c r="N19" s="48">
        <v>401.61500000000001</v>
      </c>
    </row>
    <row r="20" spans="1:14" s="126" customFormat="1" x14ac:dyDescent="0.2"/>
    <row r="21" spans="1:14" x14ac:dyDescent="0.2">
      <c r="B21" s="126" t="s">
        <v>40</v>
      </c>
      <c r="C21" s="126"/>
      <c r="D21" s="126"/>
      <c r="E21" s="126"/>
      <c r="F21" s="126"/>
      <c r="G21" s="126"/>
      <c r="H21" s="126"/>
      <c r="I21" s="126"/>
      <c r="J21" s="126"/>
      <c r="K21" s="126"/>
      <c r="L21" s="126"/>
    </row>
    <row r="22" spans="1:14" x14ac:dyDescent="0.2">
      <c r="A22" s="49">
        <v>11</v>
      </c>
      <c r="C22" s="28" t="s">
        <v>39</v>
      </c>
      <c r="D22" s="48">
        <v>2735.1423077199997</v>
      </c>
      <c r="E22" s="48">
        <v>2556.8154438399997</v>
      </c>
      <c r="F22" s="48">
        <v>2243.6873530399998</v>
      </c>
      <c r="G22" s="48">
        <v>5559.5359884299996</v>
      </c>
      <c r="H22" s="48">
        <v>9264.4074163100013</v>
      </c>
      <c r="I22" s="48">
        <v>7971.7233038700015</v>
      </c>
      <c r="J22" s="48">
        <v>11193.614340250002</v>
      </c>
      <c r="K22" s="48">
        <v>9163.5280662200003</v>
      </c>
      <c r="L22" s="48">
        <v>6768.2291028999998</v>
      </c>
      <c r="M22" s="48">
        <v>9105.6509999999998</v>
      </c>
      <c r="N22" s="48">
        <v>8619.4879999999994</v>
      </c>
    </row>
    <row r="23" spans="1:14" s="30" customFormat="1" x14ac:dyDescent="0.2">
      <c r="A23" s="47">
        <v>12</v>
      </c>
      <c r="C23" s="28" t="s">
        <v>38</v>
      </c>
      <c r="D23" s="48">
        <v>2470.08731102</v>
      </c>
      <c r="E23" s="48">
        <v>2321.7816175999997</v>
      </c>
      <c r="F23" s="48">
        <v>1983.6567924000001</v>
      </c>
      <c r="G23" s="48">
        <v>4929.6586294899998</v>
      </c>
      <c r="H23" s="48">
        <v>10042.578280629999</v>
      </c>
      <c r="I23" s="48">
        <v>6050.8412698900001</v>
      </c>
      <c r="J23" s="48">
        <v>12024.432215649998</v>
      </c>
      <c r="K23" s="48">
        <v>9440.3655788800006</v>
      </c>
      <c r="L23" s="48">
        <v>7122.2141013</v>
      </c>
      <c r="M23" s="48">
        <v>9386.9830000000002</v>
      </c>
      <c r="N23" s="48">
        <v>8293.7489999999998</v>
      </c>
    </row>
    <row r="24" spans="1:14" x14ac:dyDescent="0.2">
      <c r="A24" s="49">
        <v>13</v>
      </c>
      <c r="C24" s="45" t="s">
        <v>37</v>
      </c>
      <c r="D24" s="48">
        <v>265.05499669999972</v>
      </c>
      <c r="E24" s="48">
        <v>235.03382624000005</v>
      </c>
      <c r="F24" s="48">
        <v>260.03056063999975</v>
      </c>
      <c r="G24" s="48">
        <v>629.87735893999979</v>
      </c>
      <c r="H24" s="48">
        <v>-778.17086431999815</v>
      </c>
      <c r="I24" s="48">
        <v>1920.8820339800013</v>
      </c>
      <c r="J24" s="48">
        <v>-830.81787539999641</v>
      </c>
      <c r="K24" s="48">
        <v>-276.83751266000036</v>
      </c>
      <c r="L24" s="48">
        <v>-353.98499840000022</v>
      </c>
      <c r="M24" s="48">
        <v>-281.33200000000033</v>
      </c>
      <c r="N24" s="48">
        <v>325.73899999999958</v>
      </c>
    </row>
    <row r="25" spans="1:14" x14ac:dyDescent="0.2">
      <c r="A25" s="47">
        <v>14</v>
      </c>
      <c r="C25" s="45" t="s">
        <v>36</v>
      </c>
      <c r="N25" s="48">
        <v>335.15599999999995</v>
      </c>
    </row>
    <row r="27" spans="1:14" s="120" customFormat="1" ht="19.5" customHeight="1" x14ac:dyDescent="0.2">
      <c r="A27" s="119" t="s">
        <v>5</v>
      </c>
      <c r="B27" s="119"/>
      <c r="C27" s="119"/>
      <c r="D27" s="119"/>
      <c r="E27" s="119"/>
      <c r="F27" s="119"/>
      <c r="G27" s="119"/>
      <c r="H27" s="119"/>
      <c r="I27" s="119"/>
      <c r="J27" s="119"/>
      <c r="K27" s="119"/>
      <c r="L27" s="119"/>
      <c r="M27" s="119"/>
      <c r="N27" s="119"/>
    </row>
    <row r="28" spans="1:14" s="134" customFormat="1" ht="24.75" customHeight="1" x14ac:dyDescent="0.2">
      <c r="A28" s="132" t="s">
        <v>35</v>
      </c>
      <c r="B28" s="133"/>
      <c r="C28" s="133"/>
      <c r="D28" s="133"/>
      <c r="E28" s="133"/>
      <c r="F28" s="133"/>
      <c r="G28" s="133"/>
      <c r="H28" s="133"/>
      <c r="I28" s="133"/>
      <c r="J28" s="133"/>
      <c r="K28" s="133"/>
      <c r="L28" s="133"/>
      <c r="M28" s="133"/>
      <c r="N28" s="133"/>
    </row>
  </sheetData>
  <mergeCells count="15">
    <mergeCell ref="A1:XFD1"/>
    <mergeCell ref="A2:XFD2"/>
    <mergeCell ref="A28:XFD28"/>
    <mergeCell ref="A27:XFD27"/>
    <mergeCell ref="A3:XFD3"/>
    <mergeCell ref="A5:XFD5"/>
    <mergeCell ref="B16:L16"/>
    <mergeCell ref="A20:XFD20"/>
    <mergeCell ref="B21:L21"/>
    <mergeCell ref="B6:C6"/>
    <mergeCell ref="B7:C7"/>
    <mergeCell ref="B8:C8"/>
    <mergeCell ref="A9:XFD9"/>
    <mergeCell ref="B10:L10"/>
    <mergeCell ref="A15:XFD15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8"/>
  <sheetViews>
    <sheetView workbookViewId="0">
      <selection sqref="A1:XFD1"/>
    </sheetView>
  </sheetViews>
  <sheetFormatPr baseColWidth="10" defaultRowHeight="12" x14ac:dyDescent="0.2"/>
  <cols>
    <col min="1" max="1" width="3.85546875" style="47" customWidth="1"/>
    <col min="2" max="2" width="6.28515625" style="45" customWidth="1"/>
    <col min="3" max="3" width="54.140625" style="45" customWidth="1"/>
    <col min="4" max="4" width="7.42578125" style="45" bestFit="1" customWidth="1"/>
    <col min="5" max="5" width="9.85546875" style="45" customWidth="1"/>
    <col min="6" max="6" width="8.42578125" style="45" customWidth="1"/>
    <col min="7" max="11" width="7.42578125" style="45" bestFit="1" customWidth="1"/>
    <col min="12" max="12" width="7.85546875" style="45" customWidth="1"/>
    <col min="13" max="13" width="8.42578125" style="45" customWidth="1"/>
    <col min="14" max="14" width="8.85546875" style="45" customWidth="1"/>
    <col min="15" max="16384" width="11.42578125" style="45"/>
  </cols>
  <sheetData>
    <row r="1" spans="1:14" s="128" customFormat="1" x14ac:dyDescent="0.2">
      <c r="A1" s="125" t="s">
        <v>69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</row>
    <row r="2" spans="1:14" s="126" customFormat="1" x14ac:dyDescent="0.2">
      <c r="A2" s="135" t="s">
        <v>12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</row>
    <row r="3" spans="1:14" s="128" customFormat="1" x14ac:dyDescent="0.2">
      <c r="A3" s="125"/>
      <c r="B3" s="125"/>
      <c r="C3" s="125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</row>
    <row r="4" spans="1:14" ht="13.5" x14ac:dyDescent="0.2">
      <c r="A4" s="44"/>
      <c r="B4" s="61"/>
      <c r="C4" s="61"/>
      <c r="D4" s="61">
        <v>2003</v>
      </c>
      <c r="E4" s="60" t="s">
        <v>68</v>
      </c>
      <c r="F4" s="60">
        <v>2005</v>
      </c>
      <c r="G4" s="60">
        <v>2006</v>
      </c>
      <c r="H4" s="60">
        <v>2007</v>
      </c>
      <c r="I4" s="60">
        <v>2008</v>
      </c>
      <c r="J4" s="60">
        <v>2009</v>
      </c>
      <c r="K4" s="59">
        <v>2010</v>
      </c>
      <c r="L4" s="59">
        <v>2011</v>
      </c>
      <c r="M4" s="60" t="s">
        <v>67</v>
      </c>
      <c r="N4" s="60" t="s">
        <v>66</v>
      </c>
    </row>
    <row r="5" spans="1:14" s="126" customFormat="1" x14ac:dyDescent="0.2">
      <c r="A5" s="135"/>
      <c r="B5" s="135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</row>
    <row r="6" spans="1:14" x14ac:dyDescent="0.2">
      <c r="A6" s="58"/>
      <c r="B6" s="135" t="s">
        <v>30</v>
      </c>
      <c r="C6" s="135"/>
      <c r="D6" s="44"/>
      <c r="E6" s="44"/>
      <c r="F6" s="44"/>
      <c r="G6" s="42"/>
      <c r="H6" s="57"/>
      <c r="I6" s="57"/>
      <c r="J6" s="57"/>
      <c r="K6" s="57"/>
      <c r="L6" s="57"/>
      <c r="M6" s="57"/>
      <c r="N6" s="57"/>
    </row>
    <row r="7" spans="1:14" x14ac:dyDescent="0.2">
      <c r="A7" s="47">
        <v>1</v>
      </c>
      <c r="B7" s="139" t="s">
        <v>29</v>
      </c>
      <c r="C7" s="139"/>
      <c r="D7" s="27">
        <v>112978.56600000001</v>
      </c>
      <c r="E7" s="27">
        <v>122438.53600000001</v>
      </c>
      <c r="F7" s="27">
        <v>129694</v>
      </c>
      <c r="G7" s="27">
        <v>136946.424</v>
      </c>
      <c r="H7" s="27">
        <v>140082.36899999998</v>
      </c>
      <c r="I7" s="27">
        <v>154101.77499999999</v>
      </c>
      <c r="J7" s="27">
        <v>163623.18695004701</v>
      </c>
      <c r="K7" s="27">
        <v>172914.270110966</v>
      </c>
      <c r="L7" s="27">
        <v>180551.154891035</v>
      </c>
      <c r="M7" s="27">
        <v>192116.59034454499</v>
      </c>
      <c r="N7" s="27">
        <v>198444</v>
      </c>
    </row>
    <row r="8" spans="1:14" s="30" customFormat="1" x14ac:dyDescent="0.2">
      <c r="A8" s="49">
        <v>2</v>
      </c>
      <c r="B8" s="139" t="s">
        <v>28</v>
      </c>
      <c r="C8" s="139"/>
      <c r="D8" s="27">
        <v>13899.069000000001</v>
      </c>
      <c r="E8" s="27">
        <v>13111.884</v>
      </c>
      <c r="F8" s="27">
        <v>11635</v>
      </c>
      <c r="G8" s="27">
        <v>8318.7980000000007</v>
      </c>
      <c r="H8" s="27">
        <v>7293.9</v>
      </c>
      <c r="I8" s="27">
        <v>7869.4610000000002</v>
      </c>
      <c r="J8" s="27">
        <v>5092.2372513745795</v>
      </c>
      <c r="K8" s="27">
        <v>3856.0729469409998</v>
      </c>
      <c r="L8" s="27">
        <v>2624.407795000001</v>
      </c>
      <c r="M8" s="27">
        <v>0</v>
      </c>
      <c r="N8" s="27">
        <v>-4.2926773247131678E-13</v>
      </c>
    </row>
    <row r="9" spans="1:14" s="30" customFormat="1" ht="13.5" x14ac:dyDescent="0.2">
      <c r="A9" s="49">
        <v>3</v>
      </c>
      <c r="B9" s="139" t="s">
        <v>65</v>
      </c>
      <c r="C9" s="139"/>
      <c r="D9" s="27">
        <v>126877.63500000001</v>
      </c>
      <c r="E9" s="27">
        <v>135550.42000000001</v>
      </c>
      <c r="F9" s="27">
        <v>141329</v>
      </c>
      <c r="G9" s="27">
        <v>145265.22200000001</v>
      </c>
      <c r="H9" s="27">
        <v>147376.26899999997</v>
      </c>
      <c r="I9" s="27">
        <v>161971.236</v>
      </c>
      <c r="J9" s="27">
        <v>168715.42420142159</v>
      </c>
      <c r="K9" s="27">
        <v>176770.34305790701</v>
      </c>
      <c r="L9" s="27">
        <v>183175.562686035</v>
      </c>
      <c r="M9" s="27">
        <v>192116.59034454499</v>
      </c>
      <c r="N9" s="27">
        <f>N7</f>
        <v>198444</v>
      </c>
    </row>
    <row r="10" spans="1:14" s="30" customFormat="1" ht="14.25" x14ac:dyDescent="0.2">
      <c r="A10" s="49"/>
      <c r="B10" s="56" t="s">
        <v>64</v>
      </c>
      <c r="C10" s="55"/>
      <c r="D10" s="54">
        <v>224.99600000000001</v>
      </c>
      <c r="E10" s="54">
        <v>234.708</v>
      </c>
      <c r="F10" s="54">
        <v>245.24299999999999</v>
      </c>
      <c r="G10" s="54">
        <v>259.03399999999999</v>
      </c>
      <c r="H10" s="54">
        <v>274.02</v>
      </c>
      <c r="I10" s="54">
        <v>282.74599999999998</v>
      </c>
      <c r="J10" s="54">
        <v>276.15100000000001</v>
      </c>
      <c r="K10" s="54">
        <v>286.39699999999999</v>
      </c>
      <c r="L10" s="54">
        <v>300.71199999999999</v>
      </c>
      <c r="M10" s="54">
        <v>308.24</v>
      </c>
      <c r="N10" s="54">
        <v>316.16000000000003</v>
      </c>
    </row>
    <row r="11" spans="1:14" s="30" customFormat="1" ht="15" customHeight="1" x14ac:dyDescent="0.2">
      <c r="A11" s="49">
        <v>4</v>
      </c>
      <c r="B11" s="139" t="s">
        <v>63</v>
      </c>
      <c r="C11" s="139"/>
      <c r="D11" s="53">
        <v>56.391062507777917</v>
      </c>
      <c r="E11" s="53">
        <v>57.752790701637785</v>
      </c>
      <c r="F11" s="53">
        <v>57.628148407905634</v>
      </c>
      <c r="G11" s="53">
        <v>56.079596500845454</v>
      </c>
      <c r="H11" s="53">
        <v>53.783033720166408</v>
      </c>
      <c r="I11" s="53">
        <v>57.285067162753855</v>
      </c>
      <c r="J11" s="53">
        <v>61.095351529207413</v>
      </c>
      <c r="K11" s="53">
        <v>61.72213502861657</v>
      </c>
      <c r="L11" s="53">
        <v>60.913951783113077</v>
      </c>
      <c r="M11" s="53">
        <v>62.326949891170841</v>
      </c>
      <c r="N11" s="53">
        <f>N9/N10/10</f>
        <v>62.766953441295541</v>
      </c>
    </row>
    <row r="12" spans="1:14" s="126" customFormat="1" x14ac:dyDescent="0.2"/>
    <row r="13" spans="1:14" s="30" customFormat="1" x14ac:dyDescent="0.2">
      <c r="A13" s="49"/>
      <c r="B13" s="126" t="s">
        <v>26</v>
      </c>
      <c r="C13" s="126"/>
      <c r="D13" s="27"/>
      <c r="E13" s="27"/>
      <c r="F13" s="27"/>
    </row>
    <row r="14" spans="1:14" s="30" customFormat="1" x14ac:dyDescent="0.2">
      <c r="A14" s="49">
        <v>5</v>
      </c>
      <c r="C14" s="30" t="s">
        <v>20</v>
      </c>
      <c r="D14" s="27">
        <v>20304.42011667</v>
      </c>
      <c r="E14" s="27">
        <v>20385.327130410002</v>
      </c>
      <c r="F14" s="27">
        <v>21841.731198579997</v>
      </c>
      <c r="G14" s="27">
        <v>24380.0459013</v>
      </c>
      <c r="H14" s="27">
        <v>29724.513590729999</v>
      </c>
      <c r="I14" s="27">
        <v>20939.522032999997</v>
      </c>
      <c r="J14" s="27">
        <v>35055.283316829999</v>
      </c>
      <c r="K14" s="27">
        <v>26731.113641759999</v>
      </c>
      <c r="L14" s="27">
        <v>21491.065782510002</v>
      </c>
      <c r="M14" s="27">
        <v>37219.730000000003</v>
      </c>
      <c r="N14" s="27">
        <v>39403.067000000003</v>
      </c>
    </row>
    <row r="15" spans="1:14" s="30" customFormat="1" x14ac:dyDescent="0.2">
      <c r="A15" s="49">
        <v>6</v>
      </c>
      <c r="C15" s="30" t="s">
        <v>19</v>
      </c>
      <c r="D15" s="27">
        <v>4035.6208731699999</v>
      </c>
      <c r="E15" s="27">
        <v>5328.9298619000001</v>
      </c>
      <c r="F15" s="27">
        <v>2280.7650094099999</v>
      </c>
      <c r="G15" s="27">
        <v>6303.9694786599994</v>
      </c>
      <c r="H15" s="27">
        <v>9789.97071908</v>
      </c>
      <c r="I15" s="27">
        <v>10518.426485740001</v>
      </c>
      <c r="J15" s="27">
        <v>9791.2363289200021</v>
      </c>
      <c r="K15" s="27">
        <v>9305.4205046100014</v>
      </c>
      <c r="L15" s="27">
        <v>6910.7775276100001</v>
      </c>
      <c r="M15" s="27">
        <v>18923.048999999999</v>
      </c>
      <c r="N15" s="27">
        <v>18873.255000000001</v>
      </c>
    </row>
    <row r="16" spans="1:14" s="30" customFormat="1" ht="13.5" x14ac:dyDescent="0.2">
      <c r="A16" s="49">
        <v>7</v>
      </c>
      <c r="B16" s="126" t="s">
        <v>62</v>
      </c>
      <c r="C16" s="126"/>
      <c r="D16" s="27">
        <v>16268.799243500001</v>
      </c>
      <c r="E16" s="27">
        <v>15056.397268510002</v>
      </c>
      <c r="F16" s="27">
        <v>19560.966189169998</v>
      </c>
      <c r="G16" s="27">
        <v>18076.076422639999</v>
      </c>
      <c r="H16" s="27">
        <v>19934.542871649999</v>
      </c>
      <c r="I16" s="27">
        <v>10421.095547259996</v>
      </c>
      <c r="J16" s="27">
        <v>25264.046987909998</v>
      </c>
      <c r="K16" s="27">
        <v>17425.693137149996</v>
      </c>
      <c r="L16" s="27">
        <v>14580.288254900002</v>
      </c>
      <c r="M16" s="27">
        <v>18296.681000000004</v>
      </c>
      <c r="N16" s="27">
        <v>20529.812000000002</v>
      </c>
    </row>
    <row r="17" spans="1:14" s="124" customFormat="1" ht="12.75" x14ac:dyDescent="0.2">
      <c r="A17" s="126"/>
    </row>
    <row r="18" spans="1:14" s="30" customFormat="1" x14ac:dyDescent="0.2">
      <c r="A18" s="49"/>
      <c r="B18" s="126" t="s">
        <v>24</v>
      </c>
      <c r="C18" s="126"/>
      <c r="D18" s="27"/>
      <c r="E18" s="27"/>
      <c r="F18" s="27"/>
    </row>
    <row r="19" spans="1:14" s="30" customFormat="1" x14ac:dyDescent="0.2">
      <c r="A19" s="49">
        <v>8</v>
      </c>
      <c r="C19" s="30" t="s">
        <v>20</v>
      </c>
      <c r="D19" s="27">
        <v>7988.6616573299998</v>
      </c>
      <c r="E19" s="27">
        <v>8293.4456852199983</v>
      </c>
      <c r="F19" s="27">
        <v>9147.8531922900002</v>
      </c>
      <c r="G19" s="27">
        <v>10660.392626070001</v>
      </c>
      <c r="H19" s="27">
        <v>10344.111715899999</v>
      </c>
      <c r="I19" s="27">
        <v>10427.433385929999</v>
      </c>
      <c r="J19" s="27">
        <v>9863.9040108299996</v>
      </c>
      <c r="K19" s="27">
        <v>9785.5996834099988</v>
      </c>
      <c r="L19" s="27">
        <v>9691.4290087200006</v>
      </c>
      <c r="M19" s="27">
        <v>9814.6820000000007</v>
      </c>
      <c r="N19" s="27">
        <v>9606.348</v>
      </c>
    </row>
    <row r="20" spans="1:14" s="30" customFormat="1" x14ac:dyDescent="0.2">
      <c r="A20" s="49">
        <v>9</v>
      </c>
      <c r="C20" s="30" t="s">
        <v>19</v>
      </c>
      <c r="D20" s="27">
        <v>1686.8583777499998</v>
      </c>
      <c r="E20" s="27">
        <v>1931.34389151</v>
      </c>
      <c r="F20" s="27">
        <v>2358.4930497599998</v>
      </c>
      <c r="G20" s="27">
        <v>3740.1000050800003</v>
      </c>
      <c r="H20" s="27">
        <v>3701.7943607100001</v>
      </c>
      <c r="I20" s="27">
        <v>3795.0990396100005</v>
      </c>
      <c r="J20" s="27">
        <v>3115.3077040999997</v>
      </c>
      <c r="K20" s="27">
        <v>2847.9074094499997</v>
      </c>
      <c r="L20" s="27">
        <v>2489.3904411200001</v>
      </c>
      <c r="M20" s="27">
        <v>2124.3320000000003</v>
      </c>
      <c r="N20" s="27">
        <v>2043.383</v>
      </c>
    </row>
    <row r="21" spans="1:14" s="30" customFormat="1" ht="13.5" x14ac:dyDescent="0.2">
      <c r="A21" s="49">
        <v>10</v>
      </c>
      <c r="B21" s="126" t="s">
        <v>61</v>
      </c>
      <c r="C21" s="126"/>
      <c r="D21" s="27">
        <v>6301.80327958</v>
      </c>
      <c r="E21" s="27">
        <v>6362.1017937099987</v>
      </c>
      <c r="F21" s="27">
        <v>6789.3601425300003</v>
      </c>
      <c r="G21" s="27">
        <v>6920.2926209900006</v>
      </c>
      <c r="H21" s="27">
        <v>6642.3173551899981</v>
      </c>
      <c r="I21" s="27">
        <v>6632.3343463199981</v>
      </c>
      <c r="J21" s="27">
        <v>6748.5963067299999</v>
      </c>
      <c r="K21" s="27">
        <v>6937.6922739599995</v>
      </c>
      <c r="L21" s="27">
        <v>7202.0385676000005</v>
      </c>
      <c r="M21" s="27">
        <v>7690.35</v>
      </c>
      <c r="N21" s="27">
        <v>7562.9650000000001</v>
      </c>
    </row>
    <row r="22" spans="1:14" s="30" customFormat="1" ht="13.5" x14ac:dyDescent="0.2">
      <c r="A22" s="49">
        <v>11</v>
      </c>
      <c r="B22" s="126" t="s">
        <v>60</v>
      </c>
      <c r="C22" s="126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>
        <v>7573.9439999999995</v>
      </c>
    </row>
    <row r="23" spans="1:14" s="126" customFormat="1" x14ac:dyDescent="0.2"/>
    <row r="24" spans="1:14" s="30" customFormat="1" x14ac:dyDescent="0.2">
      <c r="A24" s="49"/>
      <c r="B24" s="126" t="s">
        <v>59</v>
      </c>
      <c r="C24" s="126"/>
      <c r="D24" s="27"/>
      <c r="E24" s="27"/>
      <c r="F24" s="27"/>
    </row>
    <row r="25" spans="1:14" s="30" customFormat="1" x14ac:dyDescent="0.2">
      <c r="A25" s="49">
        <v>12</v>
      </c>
      <c r="C25" s="30" t="s">
        <v>20</v>
      </c>
      <c r="D25" s="27">
        <v>319.54277951</v>
      </c>
      <c r="E25" s="27">
        <v>249.56287157999995</v>
      </c>
      <c r="F25" s="27">
        <v>285.82950639000001</v>
      </c>
      <c r="G25" s="27">
        <v>544.90103501999999</v>
      </c>
      <c r="H25" s="27">
        <v>628.31461536000006</v>
      </c>
      <c r="I25" s="27">
        <v>241.88875882999997</v>
      </c>
      <c r="J25" s="27">
        <v>267.82366575000003</v>
      </c>
      <c r="K25" s="27">
        <v>71.900287090000006</v>
      </c>
      <c r="L25" s="27">
        <v>91.058581359999991</v>
      </c>
      <c r="M25" s="27">
        <v>157.79900000000001</v>
      </c>
      <c r="N25" s="27">
        <v>83.89</v>
      </c>
    </row>
    <row r="26" spans="1:14" s="30" customFormat="1" x14ac:dyDescent="0.2">
      <c r="A26" s="49">
        <v>13</v>
      </c>
      <c r="C26" s="30" t="s">
        <v>19</v>
      </c>
      <c r="D26" s="27">
        <v>365.49326926999993</v>
      </c>
      <c r="E26" s="27">
        <v>380.38395087999999</v>
      </c>
      <c r="F26" s="27">
        <v>608.78469167999992</v>
      </c>
      <c r="G26" s="27">
        <v>619.41297009000004</v>
      </c>
      <c r="H26" s="27">
        <v>513.84860719999995</v>
      </c>
      <c r="I26" s="27">
        <v>171.82138851999997</v>
      </c>
      <c r="J26" s="27">
        <v>297.92373650000008</v>
      </c>
      <c r="K26" s="27">
        <v>1280.5852513200002</v>
      </c>
      <c r="L26" s="27">
        <v>488.34823266000001</v>
      </c>
      <c r="M26" s="27">
        <v>1.9E-2</v>
      </c>
      <c r="N26" s="27">
        <v>1152.6780000000001</v>
      </c>
    </row>
    <row r="27" spans="1:14" ht="13.5" x14ac:dyDescent="0.2">
      <c r="A27" s="49">
        <v>14</v>
      </c>
      <c r="B27" s="126" t="s">
        <v>58</v>
      </c>
      <c r="C27" s="126"/>
      <c r="D27" s="27">
        <v>-45.950489759999925</v>
      </c>
      <c r="E27" s="27">
        <v>-130.82107930000004</v>
      </c>
      <c r="F27" s="27">
        <v>-322.95518528999992</v>
      </c>
      <c r="G27" s="27">
        <v>-74.51193507000005</v>
      </c>
      <c r="H27" s="27">
        <v>114.46600816000011</v>
      </c>
      <c r="I27" s="27">
        <v>70.067370310000001</v>
      </c>
      <c r="J27" s="27">
        <v>-30.100070750000043</v>
      </c>
      <c r="K27" s="27">
        <v>-1208.6849642300003</v>
      </c>
      <c r="L27" s="27">
        <v>-397.2896513</v>
      </c>
      <c r="M27" s="27">
        <v>157.78</v>
      </c>
      <c r="N27" s="27">
        <v>-1068.788</v>
      </c>
    </row>
    <row r="28" spans="1:14" ht="13.5" x14ac:dyDescent="0.2">
      <c r="A28" s="49">
        <v>15</v>
      </c>
      <c r="B28" s="126" t="s">
        <v>57</v>
      </c>
      <c r="C28" s="126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>
        <v>-266.56799999999998</v>
      </c>
    </row>
    <row r="29" spans="1:14" s="126" customFormat="1" x14ac:dyDescent="0.2"/>
    <row r="30" spans="1:14" s="51" customFormat="1" ht="26.25" customHeight="1" x14ac:dyDescent="0.2">
      <c r="A30" s="52">
        <v>16</v>
      </c>
      <c r="B30" s="129" t="s">
        <v>56</v>
      </c>
      <c r="C30" s="129"/>
      <c r="D30" s="23">
        <v>22524.652033320002</v>
      </c>
      <c r="E30" s="23">
        <v>21287.677982919999</v>
      </c>
      <c r="F30" s="23">
        <v>26027.371146409998</v>
      </c>
      <c r="G30" s="23">
        <v>24921.857108559998</v>
      </c>
      <c r="H30" s="23">
        <v>26691.326235</v>
      </c>
      <c r="I30" s="23">
        <v>17123.497263889996</v>
      </c>
      <c r="J30" s="23">
        <v>31982.543223889999</v>
      </c>
      <c r="K30" s="23">
        <v>23154.700446879993</v>
      </c>
      <c r="L30" s="23">
        <v>21385.037171200001</v>
      </c>
      <c r="M30" s="23">
        <v>26144.811000000002</v>
      </c>
      <c r="N30" s="23">
        <v>27023.989000000001</v>
      </c>
    </row>
    <row r="31" spans="1:14" s="141" customFormat="1" ht="12" customHeight="1" x14ac:dyDescent="0.2">
      <c r="A31" s="140"/>
    </row>
    <row r="32" spans="1:14" s="51" customFormat="1" ht="26.25" customHeight="1" x14ac:dyDescent="0.2">
      <c r="A32" s="52">
        <v>17</v>
      </c>
      <c r="B32" s="129" t="s">
        <v>55</v>
      </c>
      <c r="C32" s="129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>
        <v>27837.188000000002</v>
      </c>
    </row>
    <row r="33" spans="1:14" s="141" customFormat="1" ht="12" customHeight="1" x14ac:dyDescent="0.2">
      <c r="A33" s="140"/>
    </row>
    <row r="34" spans="1:14" x14ac:dyDescent="0.2">
      <c r="A34" s="47">
        <v>15</v>
      </c>
      <c r="B34" s="126" t="s">
        <v>54</v>
      </c>
      <c r="C34" s="126"/>
      <c r="D34" s="50">
        <v>10.011134434976622</v>
      </c>
      <c r="E34" s="50">
        <v>9.0698561544216645</v>
      </c>
      <c r="F34" s="50">
        <v>10.612890539754448</v>
      </c>
      <c r="G34" s="50">
        <v>9.6210756536053186</v>
      </c>
      <c r="H34" s="50">
        <v>9.7406489435077752</v>
      </c>
      <c r="I34" s="50">
        <v>6.0561412942676451</v>
      </c>
      <c r="J34" s="50">
        <v>11.581541701420599</v>
      </c>
      <c r="K34" s="50">
        <v>8.0848264635732896</v>
      </c>
      <c r="L34" s="50">
        <v>7.1114678400595919</v>
      </c>
      <c r="M34" s="50">
        <v>8.4819656760965483</v>
      </c>
      <c r="N34" s="50">
        <v>8.5475673709514162</v>
      </c>
    </row>
    <row r="35" spans="1:14" ht="13.5" x14ac:dyDescent="0.2">
      <c r="A35" s="47">
        <v>16</v>
      </c>
      <c r="B35" s="126" t="s">
        <v>53</v>
      </c>
      <c r="C35" s="126"/>
      <c r="D35" s="50">
        <v>17.767370492788132</v>
      </c>
      <c r="E35" s="50">
        <v>16.89343692168055</v>
      </c>
      <c r="F35" s="50">
        <v>17.849035201667231</v>
      </c>
      <c r="G35" s="50">
        <v>17.10647639381359</v>
      </c>
      <c r="H35" s="50">
        <v>15.222494837134876</v>
      </c>
      <c r="I35" s="50">
        <v>14.751248146500798</v>
      </c>
      <c r="J35" s="50">
        <v>17.930312952042481</v>
      </c>
      <c r="K35" s="50">
        <v>17.424550019442115</v>
      </c>
      <c r="L35" s="50">
        <v>17.175805585803445</v>
      </c>
      <c r="M35" s="50">
        <v>17.13574277501727</v>
      </c>
      <c r="N35" s="50">
        <v>16.290295135074594</v>
      </c>
    </row>
    <row r="37" spans="1:14" s="131" customFormat="1" x14ac:dyDescent="0.2">
      <c r="A37" s="130" t="s">
        <v>52</v>
      </c>
      <c r="B37" s="130"/>
      <c r="C37" s="130"/>
      <c r="D37" s="130"/>
      <c r="E37" s="130"/>
      <c r="F37" s="130"/>
      <c r="G37" s="130"/>
      <c r="H37" s="130"/>
      <c r="I37" s="130"/>
      <c r="J37" s="130"/>
      <c r="K37" s="130"/>
      <c r="L37" s="130"/>
      <c r="M37" s="130"/>
      <c r="N37" s="130"/>
    </row>
    <row r="38" spans="1:14" s="138" customFormat="1" ht="140.25" customHeight="1" x14ac:dyDescent="0.2">
      <c r="A38" s="136" t="s">
        <v>51</v>
      </c>
      <c r="B38" s="137"/>
      <c r="C38" s="137"/>
      <c r="D38" s="137"/>
      <c r="E38" s="137"/>
      <c r="F38" s="137"/>
      <c r="G38" s="137"/>
      <c r="H38" s="137"/>
      <c r="I38" s="137"/>
      <c r="J38" s="137"/>
      <c r="K38" s="137"/>
      <c r="L38" s="137"/>
      <c r="M38" s="137"/>
      <c r="N38" s="137"/>
    </row>
  </sheetData>
  <mergeCells count="29">
    <mergeCell ref="A33:XFD33"/>
    <mergeCell ref="B34:C34"/>
    <mergeCell ref="B35:C35"/>
    <mergeCell ref="A23:XFD23"/>
    <mergeCell ref="B24:C24"/>
    <mergeCell ref="B27:C27"/>
    <mergeCell ref="B28:C28"/>
    <mergeCell ref="A29:XFD29"/>
    <mergeCell ref="B18:C18"/>
    <mergeCell ref="B21:C21"/>
    <mergeCell ref="B22:C22"/>
    <mergeCell ref="A31:XFD31"/>
    <mergeCell ref="B32:C32"/>
    <mergeCell ref="A1:XFD1"/>
    <mergeCell ref="A2:XFD2"/>
    <mergeCell ref="A38:XFD38"/>
    <mergeCell ref="A37:XFD37"/>
    <mergeCell ref="A3:XFD3"/>
    <mergeCell ref="A5:XFD5"/>
    <mergeCell ref="B6:C6"/>
    <mergeCell ref="B7:C7"/>
    <mergeCell ref="B8:C8"/>
    <mergeCell ref="B9:C9"/>
    <mergeCell ref="B11:C11"/>
    <mergeCell ref="A12:XFD12"/>
    <mergeCell ref="B30:C30"/>
    <mergeCell ref="B13:C13"/>
    <mergeCell ref="B16:C16"/>
    <mergeCell ref="A17:XFD17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3"/>
  <sheetViews>
    <sheetView workbookViewId="0">
      <selection sqref="A1:XFD1"/>
    </sheetView>
  </sheetViews>
  <sheetFormatPr baseColWidth="10" defaultColWidth="12.85546875" defaultRowHeight="12" x14ac:dyDescent="0.2"/>
  <cols>
    <col min="1" max="1" width="13.42578125" style="62" bestFit="1" customWidth="1"/>
    <col min="2" max="2" width="13.28515625" style="45" customWidth="1"/>
    <col min="3" max="3" width="14.42578125" style="45" customWidth="1"/>
    <col min="4" max="4" width="13.42578125" style="45" bestFit="1" customWidth="1"/>
    <col min="5" max="5" width="15.7109375" style="45" customWidth="1"/>
    <col min="6" max="6" width="14.42578125" style="45" customWidth="1"/>
    <col min="7" max="7" width="13.7109375" style="45" customWidth="1"/>
    <col min="8" max="16384" width="12.85546875" style="45"/>
  </cols>
  <sheetData>
    <row r="1" spans="1:8" s="145" customFormat="1" ht="15" customHeight="1" x14ac:dyDescent="0.2">
      <c r="A1" s="144" t="s">
        <v>77</v>
      </c>
    </row>
    <row r="2" spans="1:8" s="145" customFormat="1" ht="15" customHeight="1" x14ac:dyDescent="0.2">
      <c r="A2" s="144"/>
    </row>
    <row r="3" spans="1:8" s="145" customFormat="1" ht="12.75" x14ac:dyDescent="0.2">
      <c r="A3" s="150"/>
    </row>
    <row r="4" spans="1:8" s="66" customFormat="1" ht="35.25" customHeight="1" x14ac:dyDescent="0.2">
      <c r="A4" s="174" t="s">
        <v>76</v>
      </c>
      <c r="B4" s="170" t="s">
        <v>75</v>
      </c>
      <c r="C4" s="170" t="s">
        <v>74</v>
      </c>
      <c r="D4" s="170" t="s">
        <v>73</v>
      </c>
      <c r="E4" s="170" t="s">
        <v>75</v>
      </c>
      <c r="F4" s="170" t="s">
        <v>74</v>
      </c>
      <c r="G4" s="170" t="s">
        <v>73</v>
      </c>
      <c r="H4" s="170" t="s">
        <v>72</v>
      </c>
    </row>
    <row r="5" spans="1:8" s="65" customFormat="1" x14ac:dyDescent="0.2">
      <c r="A5" s="171"/>
      <c r="B5" s="171" t="s">
        <v>12</v>
      </c>
      <c r="C5" s="171" t="s">
        <v>12</v>
      </c>
      <c r="D5" s="171" t="s">
        <v>12</v>
      </c>
      <c r="E5" s="172" t="s">
        <v>54</v>
      </c>
      <c r="F5" s="172" t="s">
        <v>54</v>
      </c>
      <c r="G5" s="172" t="s">
        <v>54</v>
      </c>
      <c r="H5" s="172" t="s">
        <v>71</v>
      </c>
    </row>
    <row r="6" spans="1:8" s="145" customFormat="1" ht="12.75" x14ac:dyDescent="0.2">
      <c r="A6" s="150"/>
    </row>
    <row r="7" spans="1:8" x14ac:dyDescent="0.2">
      <c r="A7" s="64">
        <v>1970</v>
      </c>
      <c r="B7" s="27">
        <v>3421</v>
      </c>
      <c r="C7" s="27">
        <v>198</v>
      </c>
      <c r="D7" s="27"/>
      <c r="E7" s="173">
        <v>12.523674124720657</v>
      </c>
      <c r="F7" s="173">
        <v>0.72484287538576142</v>
      </c>
      <c r="G7" s="173"/>
      <c r="H7" s="63">
        <v>27.316264907015107</v>
      </c>
    </row>
    <row r="8" spans="1:8" x14ac:dyDescent="0.2">
      <c r="A8" s="64">
        <v>1971</v>
      </c>
      <c r="B8" s="27">
        <v>3405</v>
      </c>
      <c r="C8" s="27">
        <v>213</v>
      </c>
      <c r="D8" s="27"/>
      <c r="E8" s="173">
        <v>11.16577415280492</v>
      </c>
      <c r="F8" s="173">
        <v>0.69847573995519752</v>
      </c>
      <c r="G8" s="173"/>
      <c r="H8" s="63">
        <v>30.494974673517291</v>
      </c>
    </row>
    <row r="9" spans="1:8" x14ac:dyDescent="0.2">
      <c r="A9" s="64">
        <v>1972</v>
      </c>
      <c r="B9" s="27">
        <v>3623</v>
      </c>
      <c r="C9" s="27">
        <v>218</v>
      </c>
      <c r="D9" s="27"/>
      <c r="E9" s="173">
        <v>10.396122721775033</v>
      </c>
      <c r="F9" s="173">
        <v>0.62554644033865781</v>
      </c>
      <c r="G9" s="173"/>
      <c r="H9" s="63">
        <v>34.849530896855448</v>
      </c>
    </row>
    <row r="10" spans="1:8" x14ac:dyDescent="0.2">
      <c r="A10" s="64">
        <v>1973</v>
      </c>
      <c r="B10" s="27">
        <v>4088</v>
      </c>
      <c r="C10" s="27">
        <v>235</v>
      </c>
      <c r="D10" s="27"/>
      <c r="E10" s="173">
        <v>10.350735362308173</v>
      </c>
      <c r="F10" s="173">
        <v>0.5950153645162477</v>
      </c>
      <c r="G10" s="173"/>
      <c r="H10" s="63">
        <v>39.494778456865042</v>
      </c>
    </row>
    <row r="11" spans="1:8" x14ac:dyDescent="0.2">
      <c r="A11" s="64">
        <v>1974</v>
      </c>
      <c r="B11" s="27">
        <v>4462</v>
      </c>
      <c r="C11" s="27">
        <v>265</v>
      </c>
      <c r="D11" s="27"/>
      <c r="E11" s="173">
        <v>9.9260312015002619</v>
      </c>
      <c r="F11" s="173">
        <v>0.58951104177444402</v>
      </c>
      <c r="G11" s="173"/>
      <c r="H11" s="63">
        <v>44.952508302871294</v>
      </c>
    </row>
    <row r="12" spans="1:8" x14ac:dyDescent="0.2">
      <c r="A12" s="64">
        <v>1975</v>
      </c>
      <c r="B12" s="27">
        <v>7294</v>
      </c>
      <c r="C12" s="27">
        <v>343</v>
      </c>
      <c r="D12" s="27"/>
      <c r="E12" s="173">
        <v>15.297145064927147</v>
      </c>
      <c r="F12" s="173">
        <v>0.71934751265012498</v>
      </c>
      <c r="G12" s="173"/>
      <c r="H12" s="63">
        <v>47.682099954216113</v>
      </c>
    </row>
    <row r="13" spans="1:8" x14ac:dyDescent="0.2">
      <c r="A13" s="64">
        <v>1976</v>
      </c>
      <c r="B13" s="27">
        <v>9722</v>
      </c>
      <c r="C13" s="27">
        <v>572</v>
      </c>
      <c r="D13" s="27"/>
      <c r="E13" s="173">
        <v>17.485611510791365</v>
      </c>
      <c r="F13" s="173">
        <v>1.0287769784172662</v>
      </c>
      <c r="G13" s="173"/>
      <c r="H13" s="63">
        <v>55.6</v>
      </c>
    </row>
    <row r="14" spans="1:8" x14ac:dyDescent="0.2">
      <c r="A14" s="64">
        <v>1977</v>
      </c>
      <c r="B14" s="27">
        <v>11961</v>
      </c>
      <c r="C14" s="27">
        <v>717</v>
      </c>
      <c r="D14" s="27"/>
      <c r="E14" s="173">
        <v>19.470942536220086</v>
      </c>
      <c r="F14" s="173">
        <v>1.1671821585544522</v>
      </c>
      <c r="G14" s="173"/>
      <c r="H14" s="63">
        <v>61.43</v>
      </c>
    </row>
    <row r="15" spans="1:8" x14ac:dyDescent="0.2">
      <c r="A15" s="64">
        <v>1978</v>
      </c>
      <c r="B15" s="27">
        <v>14474</v>
      </c>
      <c r="C15" s="27">
        <v>937</v>
      </c>
      <c r="D15" s="27"/>
      <c r="E15" s="173">
        <v>22.281746948074939</v>
      </c>
      <c r="F15" s="173">
        <v>1.4424483135516248</v>
      </c>
      <c r="G15" s="173"/>
      <c r="H15" s="63">
        <v>64.959000000000003</v>
      </c>
    </row>
    <row r="16" spans="1:8" x14ac:dyDescent="0.2">
      <c r="A16" s="64">
        <v>1979</v>
      </c>
      <c r="B16" s="27">
        <v>16780</v>
      </c>
      <c r="C16" s="27">
        <v>1089</v>
      </c>
      <c r="D16" s="27"/>
      <c r="E16" s="173">
        <v>23.529411764705884</v>
      </c>
      <c r="F16" s="173">
        <v>1.5270279744794224</v>
      </c>
      <c r="G16" s="173"/>
      <c r="H16" s="63">
        <v>71.314999999999998</v>
      </c>
    </row>
    <row r="17" spans="1:8" x14ac:dyDescent="0.2">
      <c r="A17" s="64">
        <v>1980</v>
      </c>
      <c r="B17" s="27">
        <v>18981</v>
      </c>
      <c r="C17" s="27">
        <v>1239</v>
      </c>
      <c r="D17" s="27"/>
      <c r="E17" s="173">
        <v>24.780667397775339</v>
      </c>
      <c r="F17" s="173">
        <v>1.6175779414068618</v>
      </c>
      <c r="G17" s="173"/>
      <c r="H17" s="63">
        <v>76.596000000000004</v>
      </c>
    </row>
    <row r="18" spans="1:8" x14ac:dyDescent="0.2">
      <c r="A18" s="64">
        <v>1981</v>
      </c>
      <c r="B18" s="27">
        <v>21459</v>
      </c>
      <c r="C18" s="27">
        <v>1460</v>
      </c>
      <c r="D18" s="27"/>
      <c r="E18" s="173">
        <v>26.298760983859705</v>
      </c>
      <c r="F18" s="173">
        <v>1.7892814686814469</v>
      </c>
      <c r="G18" s="173"/>
      <c r="H18" s="63">
        <v>81.596999999999994</v>
      </c>
    </row>
    <row r="19" spans="1:8" x14ac:dyDescent="0.2">
      <c r="A19" s="64">
        <v>1982</v>
      </c>
      <c r="B19" s="27">
        <v>24824</v>
      </c>
      <c r="C19" s="27">
        <v>1798</v>
      </c>
      <c r="D19" s="27"/>
      <c r="E19" s="173">
        <v>28.329814550641942</v>
      </c>
      <c r="F19" s="173">
        <v>2.0519258202567761</v>
      </c>
      <c r="G19" s="173"/>
      <c r="H19" s="63">
        <v>87.625</v>
      </c>
    </row>
    <row r="20" spans="1:8" x14ac:dyDescent="0.2">
      <c r="A20" s="64">
        <v>1983</v>
      </c>
      <c r="B20" s="27">
        <v>30246</v>
      </c>
      <c r="C20" s="27">
        <v>1913</v>
      </c>
      <c r="D20" s="27"/>
      <c r="E20" s="173">
        <v>32.406891527021813</v>
      </c>
      <c r="F20" s="173">
        <v>2.0496721381734027</v>
      </c>
      <c r="G20" s="173"/>
      <c r="H20" s="63">
        <v>93.331999999999994</v>
      </c>
    </row>
    <row r="21" spans="1:8" x14ac:dyDescent="0.2">
      <c r="A21" s="64">
        <v>1984</v>
      </c>
      <c r="B21" s="27">
        <v>34141</v>
      </c>
      <c r="C21" s="27">
        <v>2363</v>
      </c>
      <c r="D21" s="27"/>
      <c r="E21" s="173">
        <v>34.833845180642996</v>
      </c>
      <c r="F21" s="173">
        <v>2.4109538725245128</v>
      </c>
      <c r="G21" s="173"/>
      <c r="H21" s="63">
        <v>98.010999999999996</v>
      </c>
    </row>
    <row r="22" spans="1:8" x14ac:dyDescent="0.2">
      <c r="A22" s="64">
        <v>1985</v>
      </c>
      <c r="B22" s="27">
        <v>38198</v>
      </c>
      <c r="C22" s="27">
        <v>2666</v>
      </c>
      <c r="D22" s="27"/>
      <c r="E22" s="173">
        <v>36.935185990968776</v>
      </c>
      <c r="F22" s="173">
        <v>2.5778628685251261</v>
      </c>
      <c r="G22" s="173"/>
      <c r="H22" s="63">
        <v>103.419</v>
      </c>
    </row>
    <row r="23" spans="1:8" x14ac:dyDescent="0.2">
      <c r="A23" s="64">
        <v>1986</v>
      </c>
      <c r="B23" s="27">
        <v>44830</v>
      </c>
      <c r="C23" s="27">
        <v>2952</v>
      </c>
      <c r="D23" s="27"/>
      <c r="E23" s="173">
        <v>41.144671751241319</v>
      </c>
      <c r="F23" s="173">
        <v>2.7093256972934276</v>
      </c>
      <c r="G23" s="173"/>
      <c r="H23" s="63">
        <v>108.95699999999999</v>
      </c>
    </row>
    <row r="24" spans="1:8" x14ac:dyDescent="0.2">
      <c r="A24" s="64">
        <v>1987</v>
      </c>
      <c r="B24" s="27">
        <v>50691</v>
      </c>
      <c r="C24" s="27">
        <v>2427</v>
      </c>
      <c r="D24" s="27"/>
      <c r="E24" s="173">
        <v>44.82398818629575</v>
      </c>
      <c r="F24" s="173">
        <v>2.1460973215785795</v>
      </c>
      <c r="G24" s="173"/>
      <c r="H24" s="63">
        <v>113.089</v>
      </c>
    </row>
    <row r="25" spans="1:8" x14ac:dyDescent="0.2">
      <c r="A25" s="64">
        <v>1988</v>
      </c>
      <c r="B25" s="27">
        <v>54263</v>
      </c>
      <c r="C25" s="27">
        <v>2653</v>
      </c>
      <c r="D25" s="27"/>
      <c r="E25" s="173">
        <v>45.759896105648416</v>
      </c>
      <c r="F25" s="173">
        <v>2.2372704120355538</v>
      </c>
      <c r="G25" s="173"/>
      <c r="H25" s="63">
        <v>118.58199999999999</v>
      </c>
    </row>
    <row r="26" spans="1:8" x14ac:dyDescent="0.2">
      <c r="A26" s="64">
        <v>1989</v>
      </c>
      <c r="B26" s="27">
        <v>58150</v>
      </c>
      <c r="C26" s="27">
        <v>3865</v>
      </c>
      <c r="D26" s="27"/>
      <c r="E26" s="173">
        <v>45.846605064808095</v>
      </c>
      <c r="F26" s="173">
        <v>3.0472421079188874</v>
      </c>
      <c r="G26" s="173"/>
      <c r="H26" s="63">
        <v>126.836</v>
      </c>
    </row>
    <row r="27" spans="1:8" x14ac:dyDescent="0.2">
      <c r="A27" s="64">
        <v>1990</v>
      </c>
      <c r="B27" s="27">
        <v>62616</v>
      </c>
      <c r="C27" s="27">
        <v>4305</v>
      </c>
      <c r="D27" s="27"/>
      <c r="E27" s="173">
        <v>45.969180621526583</v>
      </c>
      <c r="F27" s="173">
        <v>3.1604912893776662</v>
      </c>
      <c r="G27" s="173"/>
      <c r="H27" s="63">
        <v>136.21299999999999</v>
      </c>
    </row>
    <row r="28" spans="1:8" x14ac:dyDescent="0.2">
      <c r="A28" s="64">
        <v>1991</v>
      </c>
      <c r="B28" s="27">
        <v>68149</v>
      </c>
      <c r="C28" s="27">
        <v>4829</v>
      </c>
      <c r="D28" s="27"/>
      <c r="E28" s="173">
        <v>46.650876556478167</v>
      </c>
      <c r="F28" s="173">
        <v>3.305655004346844</v>
      </c>
      <c r="G28" s="173"/>
      <c r="H28" s="63">
        <v>146.083</v>
      </c>
    </row>
    <row r="29" spans="1:8" x14ac:dyDescent="0.2">
      <c r="A29" s="64">
        <v>1992</v>
      </c>
      <c r="B29" s="27">
        <v>72091</v>
      </c>
      <c r="C29" s="27">
        <v>5230</v>
      </c>
      <c r="D29" s="27"/>
      <c r="E29" s="173">
        <v>46.749499049978276</v>
      </c>
      <c r="F29" s="173">
        <v>3.3915451308954849</v>
      </c>
      <c r="G29" s="173"/>
      <c r="H29" s="63">
        <v>154.20699999999999</v>
      </c>
    </row>
    <row r="30" spans="1:8" x14ac:dyDescent="0.2">
      <c r="A30" s="64">
        <v>1993</v>
      </c>
      <c r="B30" s="27">
        <v>80521</v>
      </c>
      <c r="C30" s="27">
        <v>5464</v>
      </c>
      <c r="D30" s="27"/>
      <c r="E30" s="173">
        <v>50.591228951997991</v>
      </c>
      <c r="F30" s="173">
        <v>3.4330233727067103</v>
      </c>
      <c r="G30" s="173"/>
      <c r="H30" s="63">
        <v>159.16</v>
      </c>
    </row>
    <row r="31" spans="1:8" x14ac:dyDescent="0.2">
      <c r="A31" s="64">
        <v>1994</v>
      </c>
      <c r="B31" s="27">
        <v>89068</v>
      </c>
      <c r="C31" s="27">
        <v>5476</v>
      </c>
      <c r="D31" s="27"/>
      <c r="E31" s="173">
        <v>53.330938267169628</v>
      </c>
      <c r="F31" s="173">
        <v>3.2788455781090953</v>
      </c>
      <c r="G31" s="173"/>
      <c r="H31" s="63">
        <v>167.01</v>
      </c>
    </row>
    <row r="32" spans="1:8" x14ac:dyDescent="0.2">
      <c r="A32" s="64">
        <v>1995</v>
      </c>
      <c r="B32" s="27">
        <v>97556</v>
      </c>
      <c r="C32" s="27">
        <v>5946</v>
      </c>
      <c r="D32" s="27"/>
      <c r="E32" s="173">
        <v>55.811984393056967</v>
      </c>
      <c r="F32" s="173">
        <v>3.4017185944597634</v>
      </c>
      <c r="G32" s="173"/>
      <c r="H32" s="63">
        <v>174.79400000000001</v>
      </c>
    </row>
    <row r="33" spans="1:8" x14ac:dyDescent="0.2">
      <c r="A33" s="64">
        <v>1996</v>
      </c>
      <c r="B33" s="27">
        <v>101514</v>
      </c>
      <c r="C33" s="27">
        <v>6259</v>
      </c>
      <c r="D33" s="27"/>
      <c r="E33" s="173">
        <v>56.221754541426677</v>
      </c>
      <c r="F33" s="173">
        <v>3.4664377492246343</v>
      </c>
      <c r="G33" s="173"/>
      <c r="H33" s="63">
        <v>180.56</v>
      </c>
    </row>
    <row r="34" spans="1:8" x14ac:dyDescent="0.2">
      <c r="A34" s="64">
        <v>1997</v>
      </c>
      <c r="B34" s="27">
        <v>107260</v>
      </c>
      <c r="C34" s="27">
        <v>6381</v>
      </c>
      <c r="D34" s="27"/>
      <c r="E34" s="173">
        <v>58.19195859397464</v>
      </c>
      <c r="F34" s="173">
        <v>3.4618952805160559</v>
      </c>
      <c r="G34" s="173"/>
      <c r="H34" s="63">
        <v>184.321</v>
      </c>
    </row>
    <row r="35" spans="1:8" x14ac:dyDescent="0.2">
      <c r="A35" s="64">
        <v>1998</v>
      </c>
      <c r="B35" s="27">
        <v>111603</v>
      </c>
      <c r="C35" s="27">
        <v>6549</v>
      </c>
      <c r="D35" s="27"/>
      <c r="E35" s="173">
        <v>58.153519079156482</v>
      </c>
      <c r="F35" s="173">
        <v>3.4125193449046689</v>
      </c>
      <c r="G35" s="173"/>
      <c r="H35" s="63">
        <v>191.911</v>
      </c>
    </row>
    <row r="36" spans="1:8" x14ac:dyDescent="0.2">
      <c r="A36" s="64">
        <v>1999</v>
      </c>
      <c r="B36" s="27">
        <v>117974.2</v>
      </c>
      <c r="C36" s="27">
        <v>6641</v>
      </c>
      <c r="D36" s="27"/>
      <c r="E36" s="173">
        <v>59.204380074874791</v>
      </c>
      <c r="F36" s="173">
        <v>3.3327311232222256</v>
      </c>
      <c r="G36" s="173"/>
      <c r="H36" s="63">
        <v>199.26599999999999</v>
      </c>
    </row>
    <row r="37" spans="1:8" x14ac:dyDescent="0.2">
      <c r="A37" s="64">
        <v>2000</v>
      </c>
      <c r="B37" s="27">
        <v>120705.4</v>
      </c>
      <c r="C37" s="27">
        <v>6761</v>
      </c>
      <c r="D37" s="27"/>
      <c r="E37" s="173">
        <v>57.899498258775679</v>
      </c>
      <c r="F37" s="173">
        <v>3.2430902654527665</v>
      </c>
      <c r="G37" s="173"/>
      <c r="H37" s="63">
        <v>208.47399999999999</v>
      </c>
    </row>
    <row r="38" spans="1:8" x14ac:dyDescent="0.2">
      <c r="A38" s="64">
        <v>2001</v>
      </c>
      <c r="B38" s="27">
        <v>121412.5</v>
      </c>
      <c r="C38" s="27">
        <v>6560</v>
      </c>
      <c r="D38" s="27"/>
      <c r="E38" s="173">
        <v>56.681574782564041</v>
      </c>
      <c r="F38" s="173">
        <v>3.0625440590846917</v>
      </c>
      <c r="G38" s="173"/>
      <c r="H38" s="63">
        <v>214.20099999999999</v>
      </c>
    </row>
    <row r="39" spans="1:8" x14ac:dyDescent="0.2">
      <c r="A39" s="64">
        <v>2002</v>
      </c>
      <c r="B39" s="27">
        <v>123953</v>
      </c>
      <c r="C39" s="27">
        <v>6577.2</v>
      </c>
      <c r="D39" s="27"/>
      <c r="E39" s="173">
        <v>56.207120151998154</v>
      </c>
      <c r="F39" s="173">
        <v>2.9824648912387941</v>
      </c>
      <c r="G39" s="173"/>
      <c r="H39" s="63">
        <v>220.529</v>
      </c>
    </row>
    <row r="40" spans="1:8" x14ac:dyDescent="0.2">
      <c r="A40" s="64">
        <v>2003</v>
      </c>
      <c r="B40" s="27">
        <v>126878</v>
      </c>
      <c r="C40" s="27">
        <v>6302</v>
      </c>
      <c r="D40" s="27"/>
      <c r="E40" s="173">
        <v>56.39122473288414</v>
      </c>
      <c r="F40" s="173">
        <v>2.8009386833543708</v>
      </c>
      <c r="G40" s="173"/>
      <c r="H40" s="63">
        <v>224.99600000000001</v>
      </c>
    </row>
    <row r="41" spans="1:8" ht="13.5" x14ac:dyDescent="0.2">
      <c r="A41" s="41" t="s">
        <v>68</v>
      </c>
      <c r="B41" s="27">
        <v>135550</v>
      </c>
      <c r="C41" s="27">
        <v>6362.1017937099987</v>
      </c>
      <c r="D41" s="27"/>
      <c r="E41" s="173">
        <v>57.752611755883905</v>
      </c>
      <c r="F41" s="173">
        <v>2.7106454802179725</v>
      </c>
      <c r="G41" s="173"/>
      <c r="H41" s="63">
        <v>234.708</v>
      </c>
    </row>
    <row r="42" spans="1:8" x14ac:dyDescent="0.2">
      <c r="A42" s="64">
        <v>2005</v>
      </c>
      <c r="B42" s="27">
        <v>141329</v>
      </c>
      <c r="C42" s="27">
        <v>6789.3601425300003</v>
      </c>
      <c r="D42" s="27"/>
      <c r="E42" s="173">
        <v>57.628148407905634</v>
      </c>
      <c r="F42" s="173">
        <v>2.7684215828912548</v>
      </c>
      <c r="G42" s="173"/>
      <c r="H42" s="63">
        <v>245.24299999999999</v>
      </c>
    </row>
    <row r="43" spans="1:8" x14ac:dyDescent="0.2">
      <c r="A43" s="64">
        <v>2006</v>
      </c>
      <c r="B43" s="27">
        <v>145265.22200000001</v>
      </c>
      <c r="C43" s="27">
        <v>6920.2926209900006</v>
      </c>
      <c r="D43" s="27"/>
      <c r="E43" s="173">
        <v>56.079596500845454</v>
      </c>
      <c r="F43" s="173">
        <v>2.6715769439494435</v>
      </c>
      <c r="G43" s="173"/>
      <c r="H43" s="63">
        <v>259.03399999999999</v>
      </c>
    </row>
    <row r="44" spans="1:8" x14ac:dyDescent="0.2">
      <c r="A44" s="64">
        <v>2007</v>
      </c>
      <c r="B44" s="27">
        <v>147376.26899999997</v>
      </c>
      <c r="C44" s="27">
        <v>6642.3173551899981</v>
      </c>
      <c r="D44" s="27"/>
      <c r="E44" s="173">
        <v>53.783072975018591</v>
      </c>
      <c r="F44" s="173">
        <v>2.4240282472981876</v>
      </c>
      <c r="G44" s="173"/>
      <c r="H44" s="63">
        <v>274.01979999999998</v>
      </c>
    </row>
    <row r="45" spans="1:8" x14ac:dyDescent="0.2">
      <c r="A45" s="64">
        <v>2008</v>
      </c>
      <c r="B45" s="27">
        <v>161971.236</v>
      </c>
      <c r="C45" s="27">
        <v>6632.3343463199981</v>
      </c>
      <c r="D45" s="27"/>
      <c r="E45" s="173">
        <v>57.285067162753855</v>
      </c>
      <c r="F45" s="173">
        <v>2.345686356772509</v>
      </c>
      <c r="G45" s="173"/>
      <c r="H45" s="63">
        <v>282.74599999999998</v>
      </c>
    </row>
    <row r="46" spans="1:8" s="30" customFormat="1" x14ac:dyDescent="0.2">
      <c r="A46" s="64">
        <v>2009</v>
      </c>
      <c r="B46" s="27">
        <v>168715</v>
      </c>
      <c r="C46" s="27">
        <v>6749</v>
      </c>
      <c r="D46" s="27"/>
      <c r="E46" s="173">
        <v>61.095197917081592</v>
      </c>
      <c r="F46" s="173">
        <v>2.4439527649727864</v>
      </c>
      <c r="G46" s="173"/>
      <c r="H46" s="63">
        <v>276.15100000000001</v>
      </c>
    </row>
    <row r="47" spans="1:8" s="30" customFormat="1" x14ac:dyDescent="0.2">
      <c r="A47" s="64">
        <v>2010</v>
      </c>
      <c r="B47" s="27">
        <v>176770.34299999999</v>
      </c>
      <c r="C47" s="27">
        <v>6937.692</v>
      </c>
      <c r="D47" s="27"/>
      <c r="E47" s="173">
        <v>61.722156559655488</v>
      </c>
      <c r="F47" s="173">
        <v>2.4224047117828436</v>
      </c>
      <c r="G47" s="173"/>
      <c r="H47" s="63">
        <v>286.39690000000002</v>
      </c>
    </row>
    <row r="48" spans="1:8" s="30" customFormat="1" x14ac:dyDescent="0.2">
      <c r="A48" s="64">
        <v>2011</v>
      </c>
      <c r="B48" s="27">
        <v>183175.562686035</v>
      </c>
      <c r="C48" s="27">
        <v>7202.0385676000005</v>
      </c>
      <c r="D48" s="27"/>
      <c r="E48" s="173">
        <v>60.913951783113077</v>
      </c>
      <c r="F48" s="173">
        <v>2.3949954001170557</v>
      </c>
      <c r="G48" s="173"/>
      <c r="H48" s="63">
        <v>300.71199999999999</v>
      </c>
    </row>
    <row r="49" spans="1:8" s="30" customFormat="1" ht="13.5" x14ac:dyDescent="0.2">
      <c r="A49" s="41" t="s">
        <v>67</v>
      </c>
      <c r="B49" s="27">
        <v>192116.59034454499</v>
      </c>
      <c r="C49" s="27">
        <v>7690.35</v>
      </c>
      <c r="D49" s="27"/>
      <c r="E49" s="173">
        <v>62.326949891170841</v>
      </c>
      <c r="F49" s="173">
        <v>2.4949227874383597</v>
      </c>
      <c r="G49" s="173"/>
      <c r="H49" s="63">
        <v>308.24</v>
      </c>
    </row>
    <row r="50" spans="1:8" s="30" customFormat="1" ht="13.5" x14ac:dyDescent="0.2">
      <c r="A50" s="41" t="s">
        <v>66</v>
      </c>
      <c r="B50" s="27">
        <v>198444</v>
      </c>
      <c r="C50" s="27">
        <v>7562.9650000000001</v>
      </c>
      <c r="D50" s="27">
        <v>7307.3759999999993</v>
      </c>
      <c r="E50" s="173">
        <f>B50/$H50/10</f>
        <v>62.766953441295541</v>
      </c>
      <c r="F50" s="173">
        <f>C50/$H50/10</f>
        <v>2.3921321482793521</v>
      </c>
      <c r="G50" s="173">
        <f>D50/$H50/10</f>
        <v>2.311290485829959</v>
      </c>
      <c r="H50" s="63">
        <v>316.16000000000003</v>
      </c>
    </row>
    <row r="51" spans="1:8" s="143" customFormat="1" ht="12.75" x14ac:dyDescent="0.2">
      <c r="A51" s="142"/>
    </row>
    <row r="52" spans="1:8" s="145" customFormat="1" ht="12.75" x14ac:dyDescent="0.2">
      <c r="A52" s="149" t="s">
        <v>5</v>
      </c>
    </row>
    <row r="53" spans="1:8" s="148" customFormat="1" ht="39" customHeight="1" x14ac:dyDescent="0.2">
      <c r="A53" s="146" t="s">
        <v>70</v>
      </c>
      <c r="B53" s="147"/>
      <c r="C53" s="147"/>
      <c r="D53" s="147"/>
      <c r="E53" s="147"/>
      <c r="F53" s="147"/>
      <c r="G53" s="147"/>
      <c r="H53" s="147"/>
    </row>
  </sheetData>
  <mergeCells count="7">
    <mergeCell ref="A51:XFD51"/>
    <mergeCell ref="A1:XFD1"/>
    <mergeCell ref="A2:XFD2"/>
    <mergeCell ref="A53:XFD53"/>
    <mergeCell ref="A52:XFD52"/>
    <mergeCell ref="A3:XFD3"/>
    <mergeCell ref="A6:XFD6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sqref="A1:XFD1"/>
    </sheetView>
  </sheetViews>
  <sheetFormatPr baseColWidth="10" defaultColWidth="11.5703125" defaultRowHeight="12" x14ac:dyDescent="0.2"/>
  <cols>
    <col min="1" max="1" width="5.28515625" style="68" customWidth="1"/>
    <col min="2" max="2" width="45.7109375" style="67" customWidth="1"/>
    <col min="3" max="3" width="9.42578125" style="67" customWidth="1"/>
    <col min="4" max="4" width="10.85546875" style="67" customWidth="1"/>
    <col min="5" max="5" width="9.42578125" style="67" customWidth="1"/>
    <col min="6" max="6" width="9.5703125" style="67" customWidth="1"/>
    <col min="7" max="7" width="11.140625" style="67" customWidth="1"/>
    <col min="8" max="8" width="12.85546875" style="67" customWidth="1"/>
    <col min="9" max="9" width="13.42578125" style="67" customWidth="1"/>
    <col min="10" max="16384" width="11.5703125" style="67"/>
  </cols>
  <sheetData>
    <row r="1" spans="1:9" s="152" customFormat="1" ht="12.75" x14ac:dyDescent="0.2">
      <c r="A1" s="151" t="s">
        <v>100</v>
      </c>
      <c r="B1" s="151"/>
      <c r="C1" s="151"/>
      <c r="D1" s="151"/>
      <c r="E1" s="151"/>
      <c r="F1" s="151"/>
      <c r="G1" s="151"/>
      <c r="H1" s="151"/>
    </row>
    <row r="2" spans="1:9" s="154" customFormat="1" x14ac:dyDescent="0.2">
      <c r="A2" s="153" t="s">
        <v>12</v>
      </c>
      <c r="B2" s="153"/>
      <c r="C2" s="153"/>
      <c r="D2" s="153"/>
      <c r="E2" s="153"/>
      <c r="F2" s="153"/>
      <c r="G2" s="153"/>
      <c r="H2" s="153"/>
    </row>
    <row r="3" spans="1:9" s="161" customFormat="1" ht="15.95" customHeight="1" x14ac:dyDescent="0.2">
      <c r="A3" s="160"/>
      <c r="B3" s="160"/>
      <c r="C3" s="160"/>
      <c r="D3" s="160"/>
      <c r="E3" s="160"/>
      <c r="F3" s="160"/>
      <c r="G3" s="160"/>
      <c r="H3" s="160"/>
    </row>
    <row r="4" spans="1:9" ht="25.5" customHeight="1" x14ac:dyDescent="0.2">
      <c r="A4" s="78"/>
      <c r="B4" s="78"/>
      <c r="C4" s="77">
        <v>2007</v>
      </c>
      <c r="D4" s="77">
        <v>2008</v>
      </c>
      <c r="E4" s="77">
        <v>2009</v>
      </c>
      <c r="F4" s="77">
        <v>2010</v>
      </c>
      <c r="G4" s="77">
        <v>2011</v>
      </c>
      <c r="H4" s="77" t="s">
        <v>49</v>
      </c>
      <c r="I4" s="77" t="s">
        <v>48</v>
      </c>
    </row>
    <row r="5" spans="1:9" s="163" customFormat="1" ht="14.45" customHeight="1" x14ac:dyDescent="0.2">
      <c r="A5" s="162"/>
    </row>
    <row r="6" spans="1:9" s="71" customFormat="1" x14ac:dyDescent="0.2">
      <c r="A6" s="164" t="s">
        <v>99</v>
      </c>
      <c r="B6" s="164"/>
      <c r="C6" s="75">
        <v>157506.76161134191</v>
      </c>
      <c r="D6" s="75">
        <v>165620.200881503</v>
      </c>
      <c r="E6" s="75">
        <v>176463.874393568</v>
      </c>
      <c r="F6" s="75">
        <v>185931.07119998211</v>
      </c>
      <c r="G6" s="75">
        <v>193370.52634015653</v>
      </c>
      <c r="H6" s="75">
        <v>203404</v>
      </c>
      <c r="I6" s="75">
        <f>209336-6.936</f>
        <v>209329.06400000001</v>
      </c>
    </row>
    <row r="7" spans="1:9" x14ac:dyDescent="0.2">
      <c r="A7" s="74"/>
      <c r="B7" s="76" t="s">
        <v>98</v>
      </c>
      <c r="C7" s="75">
        <v>-206.48010276595596</v>
      </c>
      <c r="D7" s="75">
        <v>2302.600235431797</v>
      </c>
      <c r="E7" s="75">
        <v>1613.117027854074</v>
      </c>
      <c r="F7" s="75">
        <v>811.28297682503216</v>
      </c>
      <c r="G7" s="75">
        <v>239.6639509743527</v>
      </c>
      <c r="H7" s="75"/>
    </row>
    <row r="8" spans="1:9" x14ac:dyDescent="0.2">
      <c r="A8" s="74"/>
      <c r="B8" s="76" t="s">
        <v>97</v>
      </c>
      <c r="C8" s="75">
        <v>1642.4999749999999</v>
      </c>
      <c r="D8" s="75">
        <v>163.5</v>
      </c>
      <c r="E8" s="75">
        <v>135.19</v>
      </c>
      <c r="F8" s="75">
        <v>371.97</v>
      </c>
      <c r="G8" s="75">
        <v>563.01</v>
      </c>
      <c r="H8" s="75"/>
    </row>
    <row r="9" spans="1:9" x14ac:dyDescent="0.2">
      <c r="A9" s="74"/>
      <c r="B9" s="76" t="s">
        <v>96</v>
      </c>
      <c r="C9" s="75">
        <v>-9924.4310000000005</v>
      </c>
      <c r="D9" s="75">
        <v>-5951.5630000000001</v>
      </c>
      <c r="E9" s="75">
        <v>-9361.5669999999991</v>
      </c>
      <c r="F9" s="75">
        <v>-9972.0111188999999</v>
      </c>
      <c r="G9" s="75">
        <v>-10434.627653510001</v>
      </c>
      <c r="H9" s="75"/>
    </row>
    <row r="10" spans="1:9" ht="12.75" customHeight="1" x14ac:dyDescent="0.2">
      <c r="A10" s="74"/>
      <c r="B10" s="76" t="s">
        <v>95</v>
      </c>
      <c r="C10" s="75">
        <v>-1959.42214932</v>
      </c>
      <c r="D10" s="75">
        <v>-1991.70926579</v>
      </c>
      <c r="E10" s="75">
        <v>-2001.6092657899999</v>
      </c>
      <c r="F10" s="75">
        <v>-1982.20926579</v>
      </c>
      <c r="G10" s="75">
        <v>-1990.7090000000001</v>
      </c>
      <c r="H10" s="75"/>
    </row>
    <row r="11" spans="1:9" ht="12.75" customHeight="1" x14ac:dyDescent="0.2">
      <c r="A11" s="74"/>
      <c r="B11" s="76" t="s">
        <v>94</v>
      </c>
      <c r="C11" s="75">
        <v>722.3777778000001</v>
      </c>
      <c r="D11" s="75">
        <v>1065.4666667000001</v>
      </c>
      <c r="E11" s="75">
        <v>926.55555560000016</v>
      </c>
      <c r="F11" s="75">
        <v>741.2444445000001</v>
      </c>
      <c r="G11" s="75">
        <v>555.93333340000004</v>
      </c>
      <c r="H11" s="75"/>
    </row>
    <row r="12" spans="1:9" ht="12.75" customHeight="1" x14ac:dyDescent="0.2">
      <c r="A12" s="74"/>
      <c r="B12" s="76" t="s">
        <v>93</v>
      </c>
      <c r="C12" s="75">
        <v>1039.74</v>
      </c>
      <c r="D12" s="75">
        <v>2176.9670000000001</v>
      </c>
      <c r="E12" s="75">
        <v>3577.4859999999999</v>
      </c>
      <c r="F12" s="75">
        <v>4841.3718636806243</v>
      </c>
      <c r="G12" s="75">
        <v>6182.4978329417645</v>
      </c>
      <c r="H12" s="75"/>
    </row>
    <row r="13" spans="1:9" ht="12.75" customHeight="1" x14ac:dyDescent="0.2">
      <c r="A13" s="74"/>
      <c r="B13" s="76" t="s">
        <v>92</v>
      </c>
      <c r="C13" s="75">
        <v>0</v>
      </c>
      <c r="D13" s="75">
        <v>0</v>
      </c>
      <c r="E13" s="75">
        <v>0</v>
      </c>
      <c r="F13" s="75">
        <v>1000</v>
      </c>
      <c r="G13" s="75">
        <v>1000</v>
      </c>
      <c r="H13" s="75"/>
    </row>
    <row r="14" spans="1:9" ht="12.75" customHeight="1" x14ac:dyDescent="0.2">
      <c r="A14" s="74"/>
      <c r="B14" s="76" t="s">
        <v>91</v>
      </c>
      <c r="C14" s="75">
        <v>5027.0081867899999</v>
      </c>
      <c r="D14" s="75">
        <v>6711.5886431332483</v>
      </c>
      <c r="E14" s="75">
        <v>7198.1750000000002</v>
      </c>
      <c r="F14" s="75">
        <v>7499.2190028461164</v>
      </c>
      <c r="G14" s="75">
        <v>8422.5946146305723</v>
      </c>
      <c r="H14" s="75"/>
    </row>
    <row r="15" spans="1:9" ht="12.75" customHeight="1" x14ac:dyDescent="0.2">
      <c r="A15" s="74"/>
      <c r="B15" s="76" t="s">
        <v>90</v>
      </c>
      <c r="C15" s="75">
        <v>-4677.0507321142932</v>
      </c>
      <c r="D15" s="75">
        <v>-7197.435618834962</v>
      </c>
      <c r="E15" s="75">
        <v>-9615.2997441143343</v>
      </c>
      <c r="F15" s="75">
        <v>-10064.847730794832</v>
      </c>
      <c r="G15" s="75">
        <v>-9405.5232767783582</v>
      </c>
      <c r="H15" s="75"/>
    </row>
    <row r="16" spans="1:9" ht="13.5" x14ac:dyDescent="0.2">
      <c r="A16" s="74"/>
      <c r="B16" s="76" t="s">
        <v>89</v>
      </c>
      <c r="C16" s="75">
        <v>-145.88118678999999</v>
      </c>
      <c r="D16" s="75">
        <v>-338.00699999999995</v>
      </c>
      <c r="E16" s="75">
        <v>-193.65000000000003</v>
      </c>
      <c r="F16" s="75">
        <v>-123.41899999999998</v>
      </c>
      <c r="G16" s="75">
        <v>-159.227</v>
      </c>
      <c r="H16" s="75"/>
    </row>
    <row r="17" spans="1:9" x14ac:dyDescent="0.2">
      <c r="A17" s="74"/>
      <c r="B17" s="76" t="s">
        <v>88</v>
      </c>
      <c r="C17" s="75">
        <v>68.932000000000002</v>
      </c>
      <c r="D17" s="75">
        <v>89.424999999999997</v>
      </c>
      <c r="E17" s="75">
        <v>108.157</v>
      </c>
      <c r="F17" s="75">
        <v>106.458</v>
      </c>
      <c r="G17" s="75">
        <v>114.902</v>
      </c>
      <c r="H17" s="75"/>
    </row>
    <row r="18" spans="1:9" x14ac:dyDescent="0.2">
      <c r="A18" s="74"/>
      <c r="B18" s="76" t="s">
        <v>87</v>
      </c>
      <c r="C18" s="75">
        <v>147.50062799997977</v>
      </c>
      <c r="D18" s="75">
        <v>130.684</v>
      </c>
      <c r="E18" s="75">
        <v>123.08</v>
      </c>
      <c r="F18" s="75">
        <v>141.345</v>
      </c>
      <c r="G18" s="75">
        <v>138.35900000000001</v>
      </c>
      <c r="H18" s="75"/>
    </row>
    <row r="19" spans="1:9" x14ac:dyDescent="0.2">
      <c r="A19" s="74"/>
      <c r="B19" s="76" t="s">
        <v>86</v>
      </c>
      <c r="C19" s="75"/>
      <c r="D19" s="75">
        <v>0</v>
      </c>
      <c r="E19" s="75">
        <v>0</v>
      </c>
      <c r="F19" s="75">
        <v>0</v>
      </c>
      <c r="G19" s="75">
        <v>483.26604813304522</v>
      </c>
      <c r="H19" s="75"/>
    </row>
    <row r="20" spans="1:9" hidden="1" x14ac:dyDescent="0.2">
      <c r="A20" s="74"/>
      <c r="B20" s="76" t="s">
        <v>85</v>
      </c>
      <c r="C20" s="75"/>
      <c r="D20" s="75">
        <v>0.46388299996033311</v>
      </c>
      <c r="E20" s="75">
        <v>0.45465400000102818</v>
      </c>
      <c r="F20" s="75">
        <v>0.4465874099987559</v>
      </c>
      <c r="G20" s="75">
        <v>0.44299999999930151</v>
      </c>
      <c r="H20" s="75"/>
    </row>
    <row r="21" spans="1:9" s="71" customFormat="1" x14ac:dyDescent="0.2">
      <c r="A21" s="164" t="s">
        <v>84</v>
      </c>
      <c r="B21" s="164"/>
      <c r="C21" s="72">
        <v>149241.55500794161</v>
      </c>
      <c r="D21" s="72">
        <v>162782.18142514306</v>
      </c>
      <c r="E21" s="72">
        <v>168973.96362111773</v>
      </c>
      <c r="F21" s="72">
        <v>179301.92195975903</v>
      </c>
      <c r="G21" s="72">
        <v>189081.10918994792</v>
      </c>
      <c r="H21" s="72"/>
    </row>
    <row r="22" spans="1:9" x14ac:dyDescent="0.2">
      <c r="A22" s="74"/>
      <c r="B22" s="73" t="s">
        <v>83</v>
      </c>
      <c r="C22" s="72">
        <v>9394.9968885614271</v>
      </c>
      <c r="D22" s="72">
        <v>10621.417785724287</v>
      </c>
      <c r="E22" s="72">
        <v>13379.162190129999</v>
      </c>
      <c r="F22" s="72">
        <v>16863.30969785426</v>
      </c>
      <c r="G22" s="72">
        <v>17807.628556099738</v>
      </c>
      <c r="H22" s="72"/>
    </row>
    <row r="23" spans="1:9" x14ac:dyDescent="0.2">
      <c r="A23" s="74"/>
      <c r="B23" s="73" t="s">
        <v>82</v>
      </c>
      <c r="C23" s="72">
        <v>5035.3979972400002</v>
      </c>
      <c r="D23" s="72">
        <v>5355.9423085799972</v>
      </c>
      <c r="E23" s="72">
        <v>6162.4727792399999</v>
      </c>
      <c r="F23" s="72">
        <v>7970.2557145299988</v>
      </c>
      <c r="G23" s="72">
        <v>9120.6414639999985</v>
      </c>
      <c r="H23" s="72"/>
    </row>
    <row r="24" spans="1:9" x14ac:dyDescent="0.2">
      <c r="A24" s="74"/>
      <c r="B24" s="73" t="s">
        <v>81</v>
      </c>
      <c r="C24" s="72">
        <v>1351.781256</v>
      </c>
      <c r="D24" s="72">
        <v>1715.634</v>
      </c>
      <c r="E24" s="72">
        <v>2553.728744</v>
      </c>
      <c r="F24" s="72">
        <v>1951.2267440000001</v>
      </c>
      <c r="G24" s="72">
        <v>1772.1767440000001</v>
      </c>
      <c r="H24" s="72"/>
    </row>
    <row r="25" spans="1:9" hidden="1" x14ac:dyDescent="0.2">
      <c r="A25" s="74"/>
      <c r="B25" s="73"/>
      <c r="C25" s="72"/>
      <c r="D25" s="72">
        <v>0</v>
      </c>
      <c r="E25" s="72">
        <v>0</v>
      </c>
      <c r="F25" s="72">
        <v>0</v>
      </c>
      <c r="G25" s="72">
        <v>0</v>
      </c>
      <c r="H25" s="72"/>
    </row>
    <row r="26" spans="1:9" s="71" customFormat="1" x14ac:dyDescent="0.2">
      <c r="A26" s="165" t="s">
        <v>80</v>
      </c>
      <c r="B26" s="165"/>
      <c r="C26" s="72">
        <v>165023.73114974299</v>
      </c>
      <c r="D26" s="72">
        <v>180475.17551944737</v>
      </c>
      <c r="E26" s="72">
        <v>191069.32733448772</v>
      </c>
      <c r="F26" s="72">
        <v>206086.7141161433</v>
      </c>
      <c r="G26" s="72">
        <v>217781.55595404762</v>
      </c>
      <c r="H26" s="72">
        <v>230192</v>
      </c>
      <c r="I26" s="72">
        <v>238454.83952706671</v>
      </c>
    </row>
    <row r="27" spans="1:9" s="69" customFormat="1" x14ac:dyDescent="0.2">
      <c r="A27" s="166" t="s">
        <v>54</v>
      </c>
      <c r="B27" s="166"/>
      <c r="C27" s="70">
        <v>60.223243248574192</v>
      </c>
      <c r="D27" s="70">
        <v>63.82943543655697</v>
      </c>
      <c r="E27" s="70">
        <v>69.189912560650555</v>
      </c>
      <c r="F27" s="70">
        <v>71.958405331111464</v>
      </c>
      <c r="G27" s="70">
        <v>72.421970508010205</v>
      </c>
      <c r="H27" s="70">
        <v>74.679470542434473</v>
      </c>
      <c r="I27" s="70">
        <v>75.424152327935218</v>
      </c>
    </row>
    <row r="29" spans="1:9" s="131" customFormat="1" ht="16.5" customHeight="1" x14ac:dyDescent="0.2">
      <c r="A29" s="158" t="s">
        <v>79</v>
      </c>
      <c r="B29" s="159"/>
      <c r="C29" s="130"/>
      <c r="D29" s="130"/>
      <c r="E29" s="130"/>
      <c r="F29" s="130"/>
      <c r="G29" s="130"/>
      <c r="H29" s="130"/>
    </row>
    <row r="30" spans="1:9" s="157" customFormat="1" ht="49.5" customHeight="1" x14ac:dyDescent="0.2">
      <c r="A30" s="155" t="s">
        <v>78</v>
      </c>
      <c r="B30" s="156"/>
      <c r="C30" s="156"/>
      <c r="D30" s="156"/>
      <c r="E30" s="156"/>
      <c r="F30" s="156"/>
      <c r="G30" s="156"/>
      <c r="H30" s="156"/>
    </row>
  </sheetData>
  <mergeCells count="10">
    <mergeCell ref="A1:XFD1"/>
    <mergeCell ref="A2:XFD2"/>
    <mergeCell ref="A30:XFD30"/>
    <mergeCell ref="A29:XFD29"/>
    <mergeCell ref="A3:XFD3"/>
    <mergeCell ref="A5:XFD5"/>
    <mergeCell ref="A6:B6"/>
    <mergeCell ref="A21:B21"/>
    <mergeCell ref="A26:B26"/>
    <mergeCell ref="A27:B27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workbookViewId="0">
      <selection sqref="A1:XFD1"/>
    </sheetView>
  </sheetViews>
  <sheetFormatPr baseColWidth="10" defaultColWidth="12.85546875" defaultRowHeight="12" x14ac:dyDescent="0.2"/>
  <cols>
    <col min="1" max="1" width="9.42578125" style="45" customWidth="1"/>
    <col min="2" max="2" width="22.140625" style="45" customWidth="1"/>
    <col min="3" max="3" width="12.42578125" style="45" customWidth="1"/>
    <col min="4" max="4" width="13.85546875" style="45" customWidth="1"/>
    <col min="5" max="5" width="10.85546875" style="45" customWidth="1"/>
    <col min="6" max="6" width="12.85546875" style="45" customWidth="1"/>
    <col min="7" max="7" width="11.42578125" style="45" customWidth="1"/>
    <col min="8" max="16384" width="12.85546875" style="45"/>
  </cols>
  <sheetData>
    <row r="1" spans="1:7" s="113" customFormat="1" ht="17.25" customHeight="1" x14ac:dyDescent="0.2">
      <c r="A1" s="112" t="s">
        <v>109</v>
      </c>
      <c r="B1" s="112"/>
      <c r="C1" s="112"/>
      <c r="D1" s="112"/>
      <c r="E1" s="112"/>
      <c r="F1" s="112"/>
      <c r="G1" s="112"/>
    </row>
    <row r="2" spans="1:7" s="131" customFormat="1" ht="15" customHeight="1" x14ac:dyDescent="0.2">
      <c r="A2" s="130" t="s">
        <v>12</v>
      </c>
      <c r="B2" s="130"/>
      <c r="C2" s="130"/>
      <c r="D2" s="130"/>
      <c r="E2" s="130"/>
      <c r="F2" s="130"/>
      <c r="G2" s="130"/>
    </row>
    <row r="3" spans="1:7" s="131" customFormat="1" ht="12" customHeight="1" x14ac:dyDescent="0.2">
      <c r="A3" s="130"/>
      <c r="B3" s="130"/>
      <c r="C3" s="130"/>
      <c r="D3" s="130"/>
      <c r="E3" s="130"/>
      <c r="F3" s="130"/>
      <c r="G3" s="130"/>
    </row>
    <row r="4" spans="1:7" s="81" customFormat="1" ht="15.75" customHeight="1" x14ac:dyDescent="0.2">
      <c r="A4" s="84"/>
      <c r="B4" s="82" t="s">
        <v>108</v>
      </c>
      <c r="C4" s="82" t="s">
        <v>107</v>
      </c>
      <c r="D4" s="83" t="s">
        <v>106</v>
      </c>
      <c r="E4" s="83" t="s">
        <v>105</v>
      </c>
      <c r="F4" s="83" t="s">
        <v>104</v>
      </c>
      <c r="G4" s="82" t="s">
        <v>103</v>
      </c>
    </row>
    <row r="5" spans="1:7" s="139" customFormat="1" ht="12.75" customHeight="1" x14ac:dyDescent="0.2">
      <c r="A5" s="169"/>
      <c r="B5" s="169"/>
      <c r="C5" s="169"/>
      <c r="D5" s="169"/>
      <c r="E5" s="169"/>
      <c r="F5" s="169"/>
      <c r="G5" s="169"/>
    </row>
    <row r="6" spans="1:7" x14ac:dyDescent="0.2">
      <c r="A6" s="58">
        <v>1982</v>
      </c>
      <c r="B6" s="80">
        <v>27228.150941476561</v>
      </c>
      <c r="C6" s="80">
        <v>2438</v>
      </c>
      <c r="D6" s="80">
        <v>4744</v>
      </c>
      <c r="E6" s="80">
        <v>0</v>
      </c>
      <c r="F6" s="80">
        <v>34410.150941476561</v>
      </c>
      <c r="G6" s="79">
        <v>87625.032000000007</v>
      </c>
    </row>
    <row r="7" spans="1:7" x14ac:dyDescent="0.2">
      <c r="A7" s="58">
        <v>1983</v>
      </c>
      <c r="B7" s="80">
        <v>32966.060136770269</v>
      </c>
      <c r="C7" s="80">
        <v>2683</v>
      </c>
      <c r="D7" s="80">
        <v>4926</v>
      </c>
      <c r="E7" s="80">
        <v>0</v>
      </c>
      <c r="F7" s="80">
        <v>40575.060136770269</v>
      </c>
      <c r="G7" s="79">
        <v>93331.880999999994</v>
      </c>
    </row>
    <row r="8" spans="1:7" x14ac:dyDescent="0.2">
      <c r="A8" s="58">
        <v>1984</v>
      </c>
      <c r="B8" s="80">
        <v>37045.866223846868</v>
      </c>
      <c r="C8" s="80">
        <v>2919</v>
      </c>
      <c r="D8" s="80">
        <v>4971</v>
      </c>
      <c r="E8" s="80">
        <v>0</v>
      </c>
      <c r="F8" s="80">
        <v>44935.866223846868</v>
      </c>
      <c r="G8" s="79">
        <v>98011.346000000005</v>
      </c>
    </row>
    <row r="9" spans="1:7" x14ac:dyDescent="0.2">
      <c r="A9" s="58">
        <v>1985</v>
      </c>
      <c r="B9" s="80">
        <v>41714.570234660576</v>
      </c>
      <c r="C9" s="80">
        <v>3039</v>
      </c>
      <c r="D9" s="80">
        <v>4825</v>
      </c>
      <c r="E9" s="80">
        <v>0</v>
      </c>
      <c r="F9" s="80">
        <v>49578.570234660576</v>
      </c>
      <c r="G9" s="79">
        <v>103419.239</v>
      </c>
    </row>
    <row r="10" spans="1:7" x14ac:dyDescent="0.2">
      <c r="A10" s="58">
        <v>1986</v>
      </c>
      <c r="B10" s="80">
        <v>48989.932305254966</v>
      </c>
      <c r="C10" s="80">
        <v>3078</v>
      </c>
      <c r="D10" s="80">
        <v>5037</v>
      </c>
      <c r="E10" s="80">
        <v>0</v>
      </c>
      <c r="F10" s="80">
        <v>57104.932305254966</v>
      </c>
      <c r="G10" s="79">
        <v>108956.92200000001</v>
      </c>
    </row>
    <row r="11" spans="1:7" x14ac:dyDescent="0.2">
      <c r="A11" s="58">
        <v>1987</v>
      </c>
      <c r="B11" s="80">
        <v>55632.963147605784</v>
      </c>
      <c r="C11" s="80">
        <v>3144</v>
      </c>
      <c r="D11" s="80">
        <v>5180</v>
      </c>
      <c r="E11" s="80">
        <v>0</v>
      </c>
      <c r="F11" s="80">
        <v>63956.963147605784</v>
      </c>
      <c r="G11" s="79">
        <v>113089.09199999999</v>
      </c>
    </row>
    <row r="12" spans="1:7" x14ac:dyDescent="0.2">
      <c r="A12" s="58">
        <v>1988</v>
      </c>
      <c r="B12" s="80">
        <v>59671.209355900661</v>
      </c>
      <c r="C12" s="80">
        <v>3125</v>
      </c>
      <c r="D12" s="80">
        <v>5468</v>
      </c>
      <c r="E12" s="80">
        <v>0</v>
      </c>
      <c r="F12" s="80">
        <v>68264.209355900661</v>
      </c>
      <c r="G12" s="79">
        <v>118582.10699999999</v>
      </c>
    </row>
    <row r="13" spans="1:7" x14ac:dyDescent="0.2">
      <c r="A13" s="58">
        <v>1989</v>
      </c>
      <c r="B13" s="80">
        <v>63406.541325407146</v>
      </c>
      <c r="C13" s="80">
        <v>3036</v>
      </c>
      <c r="D13" s="80">
        <v>5262</v>
      </c>
      <c r="E13" s="80">
        <v>0</v>
      </c>
      <c r="F13" s="80">
        <v>71704.541325407146</v>
      </c>
      <c r="G13" s="79">
        <v>126835.81</v>
      </c>
    </row>
    <row r="14" spans="1:7" x14ac:dyDescent="0.2">
      <c r="A14" s="58">
        <v>1990</v>
      </c>
      <c r="B14" s="80">
        <v>68264.462533520345</v>
      </c>
      <c r="C14" s="80">
        <v>2998</v>
      </c>
      <c r="D14" s="80">
        <v>5256</v>
      </c>
      <c r="E14" s="80">
        <v>0</v>
      </c>
      <c r="F14" s="80">
        <v>76518.462533520345</v>
      </c>
      <c r="G14" s="79">
        <v>136212.90899999999</v>
      </c>
    </row>
    <row r="15" spans="1:7" x14ac:dyDescent="0.2">
      <c r="A15" s="58">
        <v>1991</v>
      </c>
      <c r="B15" s="80">
        <v>74104.981155934103</v>
      </c>
      <c r="C15" s="80">
        <v>2944</v>
      </c>
      <c r="D15" s="80">
        <v>5282</v>
      </c>
      <c r="E15" s="80">
        <v>0</v>
      </c>
      <c r="F15" s="80">
        <v>82330.981155934103</v>
      </c>
      <c r="G15" s="79">
        <v>146083.16199999998</v>
      </c>
    </row>
    <row r="16" spans="1:7" x14ac:dyDescent="0.2">
      <c r="A16" s="58">
        <v>1992</v>
      </c>
      <c r="B16" s="80">
        <v>78563.586913076011</v>
      </c>
      <c r="C16" s="80">
        <v>2999</v>
      </c>
      <c r="D16" s="80">
        <v>5251</v>
      </c>
      <c r="E16" s="80">
        <v>0</v>
      </c>
      <c r="F16" s="80">
        <v>86813.586913076011</v>
      </c>
      <c r="G16" s="79">
        <v>154206.88100000002</v>
      </c>
    </row>
    <row r="17" spans="1:7" ht="14.25" customHeight="1" x14ac:dyDescent="0.2">
      <c r="A17" s="58">
        <v>1993</v>
      </c>
      <c r="B17" s="80">
        <v>87914.779612363083</v>
      </c>
      <c r="C17" s="80">
        <v>3301</v>
      </c>
      <c r="D17" s="80">
        <v>5826</v>
      </c>
      <c r="E17" s="80">
        <v>0</v>
      </c>
      <c r="F17" s="80">
        <v>97041.779612363083</v>
      </c>
      <c r="G17" s="79">
        <v>159160.39599999998</v>
      </c>
    </row>
    <row r="18" spans="1:7" x14ac:dyDescent="0.2">
      <c r="A18" s="44">
        <v>1994</v>
      </c>
      <c r="B18" s="79">
        <v>96516.188702281186</v>
      </c>
      <c r="C18" s="79">
        <v>3606</v>
      </c>
      <c r="D18" s="79">
        <v>6956</v>
      </c>
      <c r="E18" s="79">
        <v>0</v>
      </c>
      <c r="F18" s="79">
        <v>107078.18870228119</v>
      </c>
      <c r="G18" s="79">
        <v>167009.878</v>
      </c>
    </row>
    <row r="19" spans="1:7" ht="12" customHeight="1" x14ac:dyDescent="0.2">
      <c r="A19" s="58">
        <v>1995</v>
      </c>
      <c r="B19" s="80">
        <v>101709.97139446221</v>
      </c>
      <c r="C19" s="80">
        <v>5501.7695835119866</v>
      </c>
      <c r="D19" s="80">
        <v>11555.925379533875</v>
      </c>
      <c r="E19" s="80">
        <v>440.03401088639055</v>
      </c>
      <c r="F19" s="80">
        <v>119207.70036839445</v>
      </c>
      <c r="G19" s="79">
        <v>174794.21900000001</v>
      </c>
    </row>
    <row r="20" spans="1:7" x14ac:dyDescent="0.2">
      <c r="A20" s="58">
        <v>1996</v>
      </c>
      <c r="B20" s="80">
        <v>104966.02809582581</v>
      </c>
      <c r="C20" s="80">
        <v>5584.0148179908865</v>
      </c>
      <c r="D20" s="80">
        <v>11955.64365602494</v>
      </c>
      <c r="E20" s="80">
        <v>517.82632646090565</v>
      </c>
      <c r="F20" s="80">
        <v>123023.51289630255</v>
      </c>
      <c r="G20" s="79">
        <v>180560.06599999999</v>
      </c>
    </row>
    <row r="21" spans="1:7" x14ac:dyDescent="0.2">
      <c r="A21" s="58">
        <v>1997</v>
      </c>
      <c r="B21" s="80">
        <v>106688.42694096563</v>
      </c>
      <c r="C21" s="80">
        <v>4273.9620502459975</v>
      </c>
      <c r="D21" s="80">
        <v>6811.4794008851513</v>
      </c>
      <c r="E21" s="80">
        <v>405.54878350762704</v>
      </c>
      <c r="F21" s="80">
        <v>118179.41717560441</v>
      </c>
      <c r="G21" s="79">
        <v>184320.967</v>
      </c>
    </row>
    <row r="22" spans="1:7" x14ac:dyDescent="0.2">
      <c r="A22" s="58">
        <v>1998</v>
      </c>
      <c r="B22" s="80">
        <v>112424.87677961013</v>
      </c>
      <c r="C22" s="80">
        <v>4234.6654307464232</v>
      </c>
      <c r="D22" s="80">
        <v>6581.465618918196</v>
      </c>
      <c r="E22" s="80">
        <v>400.21604374177889</v>
      </c>
      <c r="F22" s="80">
        <v>123641.22387301653</v>
      </c>
      <c r="G22" s="79">
        <v>191911.29499999998</v>
      </c>
    </row>
    <row r="23" spans="1:7" x14ac:dyDescent="0.2">
      <c r="A23" s="58">
        <v>1999</v>
      </c>
      <c r="B23" s="80">
        <v>121936.15189214742</v>
      </c>
      <c r="C23" s="80">
        <v>4366.0140465760196</v>
      </c>
      <c r="D23" s="80">
        <v>6297.900481820885</v>
      </c>
      <c r="E23" s="80">
        <v>545.82372470076916</v>
      </c>
      <c r="F23" s="80">
        <v>133145.8901452451</v>
      </c>
      <c r="G23" s="79">
        <v>199266.448</v>
      </c>
    </row>
    <row r="24" spans="1:7" x14ac:dyDescent="0.2">
      <c r="A24" s="58">
        <v>2000</v>
      </c>
      <c r="B24" s="80">
        <v>126722.60099956414</v>
      </c>
      <c r="C24" s="80">
        <v>4753.3456702760841</v>
      </c>
      <c r="D24" s="80">
        <v>5638.1907550416781</v>
      </c>
      <c r="E24" s="80">
        <v>880.48191440593587</v>
      </c>
      <c r="F24" s="80">
        <v>137994.6193392878</v>
      </c>
      <c r="G24" s="79">
        <v>208473.592</v>
      </c>
    </row>
    <row r="25" spans="1:7" x14ac:dyDescent="0.2">
      <c r="A25" s="58">
        <v>2001</v>
      </c>
      <c r="B25" s="80">
        <v>129754.46144360486</v>
      </c>
      <c r="C25" s="80">
        <v>7021.6430766838239</v>
      </c>
      <c r="D25" s="80">
        <v>5308.807826995052</v>
      </c>
      <c r="E25" s="80">
        <v>1029.0462457213869</v>
      </c>
      <c r="F25" s="80">
        <v>143113.95859300511</v>
      </c>
      <c r="G25" s="79">
        <v>214200.92299999998</v>
      </c>
    </row>
    <row r="26" spans="1:7" x14ac:dyDescent="0.2">
      <c r="A26" s="58">
        <v>2002</v>
      </c>
      <c r="B26" s="80">
        <v>134265.76570949846</v>
      </c>
      <c r="C26" s="80">
        <v>5261.5435812615597</v>
      </c>
      <c r="D26" s="80">
        <v>5212.2043949999997</v>
      </c>
      <c r="E26" s="80">
        <v>1280.24</v>
      </c>
      <c r="F26" s="80">
        <v>146019.75368576002</v>
      </c>
      <c r="G26" s="79">
        <v>220529.174</v>
      </c>
    </row>
    <row r="27" spans="1:7" x14ac:dyDescent="0.2">
      <c r="A27" s="58">
        <v>2003</v>
      </c>
      <c r="B27" s="80">
        <v>135781.65918921001</v>
      </c>
      <c r="C27" s="80">
        <v>5263.2293003899995</v>
      </c>
      <c r="D27" s="80">
        <v>4705.6065781800007</v>
      </c>
      <c r="E27" s="80">
        <v>1108.998</v>
      </c>
      <c r="F27" s="80">
        <v>146859.49306777999</v>
      </c>
      <c r="G27" s="79">
        <v>224995.95800000001</v>
      </c>
    </row>
    <row r="28" spans="1:7" x14ac:dyDescent="0.2">
      <c r="A28" s="58">
        <v>2004</v>
      </c>
      <c r="B28" s="80">
        <v>139614.12126884743</v>
      </c>
      <c r="C28" s="80">
        <v>5988.0588733412987</v>
      </c>
      <c r="D28" s="80">
        <v>4865.8733328599992</v>
      </c>
      <c r="E28" s="80">
        <v>1401.7769999999998</v>
      </c>
      <c r="F28" s="80">
        <v>151869.83047504874</v>
      </c>
      <c r="G28" s="79">
        <v>234707.83</v>
      </c>
    </row>
    <row r="29" spans="1:7" x14ac:dyDescent="0.2">
      <c r="A29" s="58">
        <v>2005</v>
      </c>
      <c r="B29" s="80">
        <v>143381.39418884815</v>
      </c>
      <c r="C29" s="80">
        <v>7321.3218820900001</v>
      </c>
      <c r="D29" s="80">
        <v>4959.3014172200001</v>
      </c>
      <c r="E29" s="80">
        <v>1766.5250000000001</v>
      </c>
      <c r="F29" s="80">
        <v>157428.54248815813</v>
      </c>
      <c r="G29" s="79">
        <v>245243.41399999999</v>
      </c>
    </row>
    <row r="30" spans="1:7" x14ac:dyDescent="0.2">
      <c r="A30" s="44">
        <v>2006</v>
      </c>
      <c r="B30" s="80">
        <v>146145.82796226628</v>
      </c>
      <c r="C30" s="80">
        <v>8483.2509553014279</v>
      </c>
      <c r="D30" s="80">
        <v>4902.6243793000003</v>
      </c>
      <c r="E30" s="80">
        <v>1861.1219999999998</v>
      </c>
      <c r="F30" s="80">
        <v>161392.82529686773</v>
      </c>
      <c r="G30" s="79">
        <v>259034.47699999998</v>
      </c>
    </row>
    <row r="31" spans="1:7" x14ac:dyDescent="0.2">
      <c r="A31" s="58">
        <v>2007</v>
      </c>
      <c r="B31" s="80">
        <v>149241.55500794161</v>
      </c>
      <c r="C31" s="80">
        <v>9394.9968885614271</v>
      </c>
      <c r="D31" s="80">
        <v>5035.3979972400002</v>
      </c>
      <c r="E31" s="80">
        <v>1351.781256</v>
      </c>
      <c r="F31" s="80">
        <v>165023.73114974299</v>
      </c>
      <c r="G31" s="79">
        <v>274019.77900000004</v>
      </c>
    </row>
    <row r="32" spans="1:7" x14ac:dyDescent="0.2">
      <c r="A32" s="58">
        <v>2008</v>
      </c>
      <c r="B32" s="80">
        <v>162782.18142514306</v>
      </c>
      <c r="C32" s="80">
        <v>10621.417785724287</v>
      </c>
      <c r="D32" s="80">
        <v>5355.9423085799972</v>
      </c>
      <c r="E32" s="80">
        <v>1715.634</v>
      </c>
      <c r="F32" s="80">
        <v>180475.17551944737</v>
      </c>
      <c r="G32" s="79">
        <v>282745.99400000001</v>
      </c>
    </row>
    <row r="33" spans="1:7" x14ac:dyDescent="0.2">
      <c r="A33" s="58">
        <v>2009</v>
      </c>
      <c r="B33" s="80">
        <v>168973.96362111773</v>
      </c>
      <c r="C33" s="80">
        <v>13379.162190129999</v>
      </c>
      <c r="D33" s="80">
        <v>6162.4727792399999</v>
      </c>
      <c r="E33" s="80">
        <v>2553.728744</v>
      </c>
      <c r="F33" s="80">
        <v>191069</v>
      </c>
      <c r="G33" s="79">
        <v>276150.99900000001</v>
      </c>
    </row>
    <row r="34" spans="1:7" x14ac:dyDescent="0.2">
      <c r="A34" s="58">
        <v>2010</v>
      </c>
      <c r="B34" s="80">
        <v>179301.92195975903</v>
      </c>
      <c r="C34" s="80">
        <v>16863.30969785426</v>
      </c>
      <c r="D34" s="80">
        <v>7970.2557145299988</v>
      </c>
      <c r="E34" s="80">
        <v>1951.2267440000001</v>
      </c>
      <c r="F34" s="80">
        <v>206087</v>
      </c>
      <c r="G34" s="79">
        <v>286396.86599999998</v>
      </c>
    </row>
    <row r="35" spans="1:7" x14ac:dyDescent="0.2">
      <c r="A35" s="58">
        <v>2011</v>
      </c>
      <c r="B35" s="80">
        <v>189081.10918994792</v>
      </c>
      <c r="C35" s="80">
        <v>17807.628556099738</v>
      </c>
      <c r="D35" s="80">
        <v>9120.6414639999985</v>
      </c>
      <c r="E35" s="80">
        <v>1772.1767440000001</v>
      </c>
      <c r="F35" s="80">
        <v>217782</v>
      </c>
      <c r="G35" s="79">
        <v>300712.43700000003</v>
      </c>
    </row>
    <row r="36" spans="1:7" x14ac:dyDescent="0.2">
      <c r="A36" s="58">
        <v>2012</v>
      </c>
      <c r="B36" s="80"/>
      <c r="C36" s="80"/>
      <c r="D36" s="80"/>
      <c r="E36" s="80"/>
      <c r="F36" s="80">
        <v>230192</v>
      </c>
      <c r="G36" s="79">
        <v>308240</v>
      </c>
    </row>
    <row r="37" spans="1:7" x14ac:dyDescent="0.2">
      <c r="A37" s="58">
        <v>2013</v>
      </c>
      <c r="B37" s="80"/>
      <c r="C37" s="80"/>
      <c r="D37" s="80"/>
      <c r="E37" s="80"/>
      <c r="F37" s="80">
        <v>238455</v>
      </c>
      <c r="G37" s="79">
        <v>316160</v>
      </c>
    </row>
    <row r="39" spans="1:7" s="168" customFormat="1" ht="18" customHeight="1" x14ac:dyDescent="0.2">
      <c r="A39" s="133" t="s">
        <v>102</v>
      </c>
      <c r="B39" s="167"/>
      <c r="C39" s="167"/>
      <c r="D39" s="167"/>
      <c r="E39" s="167"/>
      <c r="F39" s="167"/>
      <c r="G39" s="167"/>
    </row>
    <row r="40" spans="1:7" s="134" customFormat="1" ht="33.75" customHeight="1" x14ac:dyDescent="0.2">
      <c r="A40" s="132" t="s">
        <v>101</v>
      </c>
      <c r="B40" s="133"/>
      <c r="C40" s="133"/>
      <c r="D40" s="133"/>
      <c r="E40" s="133"/>
      <c r="F40" s="133"/>
      <c r="G40" s="133"/>
    </row>
  </sheetData>
  <mergeCells count="6">
    <mergeCell ref="A1:XFD1"/>
    <mergeCell ref="A2:XFD2"/>
    <mergeCell ref="A40:XFD40"/>
    <mergeCell ref="A39:XFD39"/>
    <mergeCell ref="A3:XFD3"/>
    <mergeCell ref="A5:XFD5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workbookViewId="0">
      <selection sqref="A1:XFD1"/>
    </sheetView>
  </sheetViews>
  <sheetFormatPr baseColWidth="10" defaultColWidth="12.85546875" defaultRowHeight="12" x14ac:dyDescent="0.2"/>
  <cols>
    <col min="1" max="1" width="8.42578125" style="45" customWidth="1"/>
    <col min="2" max="5" width="14.42578125" style="45" customWidth="1"/>
    <col min="6" max="6" width="20.28515625" style="45" customWidth="1"/>
    <col min="7" max="16384" width="12.85546875" style="45"/>
  </cols>
  <sheetData>
    <row r="1" spans="1:6" s="113" customFormat="1" ht="17.25" customHeight="1" x14ac:dyDescent="0.2">
      <c r="A1" s="112" t="s">
        <v>113</v>
      </c>
      <c r="B1" s="112"/>
      <c r="C1" s="112"/>
      <c r="D1" s="112"/>
      <c r="E1" s="112"/>
      <c r="F1" s="112"/>
    </row>
    <row r="2" spans="1:6" s="126" customFormat="1" ht="15" customHeight="1" x14ac:dyDescent="0.2">
      <c r="A2" s="135" t="s">
        <v>2</v>
      </c>
      <c r="B2" s="135"/>
      <c r="C2" s="135"/>
      <c r="D2" s="135"/>
      <c r="E2" s="135"/>
      <c r="F2" s="135"/>
    </row>
    <row r="3" spans="1:6" s="126" customFormat="1" ht="15" customHeight="1" x14ac:dyDescent="0.2">
      <c r="A3" s="135"/>
      <c r="B3" s="135"/>
      <c r="C3" s="135"/>
      <c r="D3" s="135"/>
      <c r="E3" s="135"/>
      <c r="F3" s="135"/>
    </row>
    <row r="4" spans="1:6" s="81" customFormat="1" ht="14.25" customHeight="1" x14ac:dyDescent="0.2">
      <c r="A4" s="84"/>
      <c r="B4" s="83" t="s">
        <v>112</v>
      </c>
      <c r="C4" s="83" t="s">
        <v>107</v>
      </c>
      <c r="D4" s="83" t="s">
        <v>106</v>
      </c>
      <c r="E4" s="83" t="s">
        <v>111</v>
      </c>
      <c r="F4" s="83" t="s">
        <v>104</v>
      </c>
    </row>
    <row r="5" spans="1:6" s="139" customFormat="1" ht="14.25" customHeight="1" x14ac:dyDescent="0.2">
      <c r="A5" s="169"/>
      <c r="B5" s="169"/>
      <c r="C5" s="169"/>
      <c r="D5" s="169"/>
      <c r="E5" s="169"/>
      <c r="F5" s="169"/>
    </row>
    <row r="6" spans="1:6" x14ac:dyDescent="0.2">
      <c r="A6" s="86">
        <v>1982</v>
      </c>
      <c r="B6" s="85">
        <v>31.073484733764843</v>
      </c>
      <c r="C6" s="85">
        <v>2.7823099682291694</v>
      </c>
      <c r="D6" s="85">
        <v>5.4139780513860467</v>
      </c>
      <c r="E6" s="85">
        <v>0</v>
      </c>
      <c r="F6" s="85">
        <v>39.26977275338006</v>
      </c>
    </row>
    <row r="7" spans="1:6" x14ac:dyDescent="0.2">
      <c r="A7" s="86">
        <v>1983</v>
      </c>
      <c r="B7" s="85">
        <v>35.321328343066689</v>
      </c>
      <c r="C7" s="85">
        <v>2.8746875893350956</v>
      </c>
      <c r="D7" s="85">
        <v>5.277939271362162</v>
      </c>
      <c r="E7" s="85">
        <v>0</v>
      </c>
      <c r="F7" s="85">
        <v>43.473955203763943</v>
      </c>
    </row>
    <row r="8" spans="1:6" x14ac:dyDescent="0.2">
      <c r="A8" s="86">
        <v>1984</v>
      </c>
      <c r="B8" s="85">
        <v>37.797528281926532</v>
      </c>
      <c r="C8" s="85">
        <v>2.9782266228646628</v>
      </c>
      <c r="D8" s="85">
        <v>5.0718617822063168</v>
      </c>
      <c r="E8" s="85">
        <v>0</v>
      </c>
      <c r="F8" s="85">
        <v>45.847616686997512</v>
      </c>
    </row>
    <row r="9" spans="1:6" x14ac:dyDescent="0.2">
      <c r="A9" s="86">
        <v>1985</v>
      </c>
      <c r="B9" s="85">
        <v>40.335406291918837</v>
      </c>
      <c r="C9" s="85">
        <v>2.9385248135504072</v>
      </c>
      <c r="D9" s="85">
        <v>4.6654762176310349</v>
      </c>
      <c r="E9" s="85">
        <v>0</v>
      </c>
      <c r="F9" s="85">
        <v>47.939407323100276</v>
      </c>
    </row>
    <row r="10" spans="1:6" x14ac:dyDescent="0.2">
      <c r="A10" s="86">
        <v>1986</v>
      </c>
      <c r="B10" s="85">
        <v>44.962661762099856</v>
      </c>
      <c r="C10" s="85">
        <v>2.8249696701233904</v>
      </c>
      <c r="D10" s="85">
        <v>4.6229279494514355</v>
      </c>
      <c r="E10" s="85">
        <v>0</v>
      </c>
      <c r="F10" s="85">
        <v>52.41055938167468</v>
      </c>
    </row>
    <row r="11" spans="1:6" x14ac:dyDescent="0.2">
      <c r="A11" s="86">
        <v>1987</v>
      </c>
      <c r="B11" s="85">
        <v>49.193925040627072</v>
      </c>
      <c r="C11" s="85">
        <v>2.7801089781497232</v>
      </c>
      <c r="D11" s="85">
        <v>4.580459448732686</v>
      </c>
      <c r="E11" s="85">
        <v>0</v>
      </c>
      <c r="F11" s="85">
        <v>56.554493467509481</v>
      </c>
    </row>
    <row r="12" spans="1:6" x14ac:dyDescent="0.2">
      <c r="A12" s="86">
        <v>1988</v>
      </c>
      <c r="B12" s="85">
        <v>50.320584500915189</v>
      </c>
      <c r="C12" s="85">
        <v>2.6353048356612523</v>
      </c>
      <c r="D12" s="85">
        <v>4.6111509892466325</v>
      </c>
      <c r="E12" s="85">
        <v>0</v>
      </c>
      <c r="F12" s="85">
        <v>57.567040325823072</v>
      </c>
    </row>
    <row r="13" spans="1:6" x14ac:dyDescent="0.2">
      <c r="A13" s="86">
        <v>1989</v>
      </c>
      <c r="B13" s="85">
        <v>49.991040641761302</v>
      </c>
      <c r="C13" s="85">
        <v>2.3936457692823501</v>
      </c>
      <c r="D13" s="85">
        <v>4.1486706317403579</v>
      </c>
      <c r="E13" s="85">
        <v>0</v>
      </c>
      <c r="F13" s="85">
        <v>56.533357042784019</v>
      </c>
    </row>
    <row r="14" spans="1:6" x14ac:dyDescent="0.2">
      <c r="A14" s="86">
        <v>1990</v>
      </c>
      <c r="B14" s="85">
        <v>50.116000777518344</v>
      </c>
      <c r="C14" s="85">
        <v>2.2009661360363433</v>
      </c>
      <c r="D14" s="85">
        <v>3.8586651137448365</v>
      </c>
      <c r="E14" s="85">
        <v>0</v>
      </c>
      <c r="F14" s="85">
        <v>56.175632027299528</v>
      </c>
    </row>
    <row r="15" spans="1:6" x14ac:dyDescent="0.2">
      <c r="A15" s="86">
        <v>1991</v>
      </c>
      <c r="B15" s="85">
        <v>50.727941633638864</v>
      </c>
      <c r="C15" s="85">
        <v>2.0152904412077279</v>
      </c>
      <c r="D15" s="85">
        <v>3.6157486788244633</v>
      </c>
      <c r="E15" s="85">
        <v>0</v>
      </c>
      <c r="F15" s="85">
        <v>56.358980753671062</v>
      </c>
    </row>
    <row r="16" spans="1:6" x14ac:dyDescent="0.2">
      <c r="A16" s="86">
        <v>1992</v>
      </c>
      <c r="B16" s="85">
        <v>50.946875005581624</v>
      </c>
      <c r="C16" s="85">
        <v>1.9447899993515851</v>
      </c>
      <c r="D16" s="85">
        <v>3.4051658174708814</v>
      </c>
      <c r="E16" s="85">
        <v>0</v>
      </c>
      <c r="F16" s="85">
        <v>56.29683082240409</v>
      </c>
    </row>
    <row r="17" spans="1:6" ht="12.75" customHeight="1" x14ac:dyDescent="0.2">
      <c r="A17" s="86">
        <v>1993</v>
      </c>
      <c r="B17" s="85">
        <v>55.236592658617845</v>
      </c>
      <c r="C17" s="85">
        <v>2.0740084109868642</v>
      </c>
      <c r="D17" s="85">
        <v>3.6604583466856924</v>
      </c>
      <c r="E17" s="85">
        <v>0</v>
      </c>
      <c r="F17" s="85">
        <v>60.971059416290409</v>
      </c>
    </row>
    <row r="18" spans="1:6" x14ac:dyDescent="0.2">
      <c r="A18" s="86">
        <v>1994</v>
      </c>
      <c r="B18" s="85">
        <v>57.790706668429024</v>
      </c>
      <c r="C18" s="85">
        <v>2.1591537238294372</v>
      </c>
      <c r="D18" s="85">
        <v>4.1650231012084209</v>
      </c>
      <c r="E18" s="85">
        <v>0</v>
      </c>
      <c r="F18" s="85">
        <v>64.114883493466891</v>
      </c>
    </row>
    <row r="19" spans="1:6" ht="12.6" customHeight="1" x14ac:dyDescent="0.2">
      <c r="A19" s="86">
        <v>1995</v>
      </c>
      <c r="B19" s="85">
        <v>58.188406902897739</v>
      </c>
      <c r="C19" s="85">
        <v>3.1475695334706613</v>
      </c>
      <c r="D19" s="85">
        <v>6.6111599374655956</v>
      </c>
      <c r="E19" s="85">
        <v>0.25174402986771005</v>
      </c>
      <c r="F19" s="85">
        <v>68.198880403701708</v>
      </c>
    </row>
    <row r="20" spans="1:6" x14ac:dyDescent="0.2">
      <c r="A20" s="86">
        <v>1996</v>
      </c>
      <c r="B20" s="85">
        <v>58.133578714922386</v>
      </c>
      <c r="C20" s="85">
        <v>3.0926078737647815</v>
      </c>
      <c r="D20" s="85">
        <v>6.621421846414778</v>
      </c>
      <c r="E20" s="85">
        <v>0.28678895501783086</v>
      </c>
      <c r="F20" s="85">
        <v>68.134397390119787</v>
      </c>
    </row>
    <row r="21" spans="1:6" x14ac:dyDescent="0.2">
      <c r="A21" s="86">
        <v>1997</v>
      </c>
      <c r="B21" s="85">
        <v>57.881872408452381</v>
      </c>
      <c r="C21" s="85">
        <v>2.3187606487795809</v>
      </c>
      <c r="D21" s="85">
        <v>3.6954446972303221</v>
      </c>
      <c r="E21" s="85">
        <v>0.22002314229809081</v>
      </c>
      <c r="F21" s="85">
        <v>64.116100896760386</v>
      </c>
    </row>
    <row r="22" spans="1:6" x14ac:dyDescent="0.2">
      <c r="A22" s="86">
        <v>1998</v>
      </c>
      <c r="B22" s="85">
        <v>58.581688367852522</v>
      </c>
      <c r="C22" s="85">
        <v>2.2065743606943111</v>
      </c>
      <c r="D22" s="85">
        <v>3.4294310915458084</v>
      </c>
      <c r="E22" s="85">
        <v>0.20854220369977647</v>
      </c>
      <c r="F22" s="85">
        <v>64.426236023792413</v>
      </c>
    </row>
    <row r="23" spans="1:6" x14ac:dyDescent="0.2">
      <c r="A23" s="86">
        <v>1999</v>
      </c>
      <c r="B23" s="85">
        <v>61.192515406380608</v>
      </c>
      <c r="C23" s="85">
        <v>2.1910432440568317</v>
      </c>
      <c r="D23" s="85">
        <v>3.1605423517264106</v>
      </c>
      <c r="E23" s="85">
        <v>0.2739165224146361</v>
      </c>
      <c r="F23" s="85">
        <v>66.818017524578494</v>
      </c>
    </row>
    <row r="24" spans="1:6" x14ac:dyDescent="0.2">
      <c r="A24" s="86">
        <v>2000</v>
      </c>
      <c r="B24" s="85">
        <v>60.785924866476194</v>
      </c>
      <c r="C24" s="85">
        <v>2.2800708831630261</v>
      </c>
      <c r="D24" s="85">
        <v>2.7045107732597988</v>
      </c>
      <c r="E24" s="85">
        <v>0.42234697736005616</v>
      </c>
      <c r="F24" s="85">
        <v>66.192853500259062</v>
      </c>
    </row>
    <row r="25" spans="1:6" x14ac:dyDescent="0.2">
      <c r="A25" s="86">
        <v>2001</v>
      </c>
      <c r="B25" s="85">
        <v>60.576051506372295</v>
      </c>
      <c r="C25" s="85">
        <v>3.2780638749553033</v>
      </c>
      <c r="D25" s="85">
        <v>2.478424346936662</v>
      </c>
      <c r="E25" s="85">
        <v>0.48041167671410406</v>
      </c>
      <c r="F25" s="85">
        <v>66.812951404978364</v>
      </c>
    </row>
    <row r="26" spans="1:6" x14ac:dyDescent="0.2">
      <c r="A26" s="86">
        <v>2002</v>
      </c>
      <c r="B26" s="85">
        <v>60.883448332100713</v>
      </c>
      <c r="C26" s="85">
        <v>2.3858718943288473</v>
      </c>
      <c r="D26" s="85">
        <v>2.3634988062849227</v>
      </c>
      <c r="E26" s="85">
        <v>0.58053090064174451</v>
      </c>
      <c r="F26" s="85">
        <v>66.213349933356227</v>
      </c>
    </row>
    <row r="27" spans="1:6" x14ac:dyDescent="0.2">
      <c r="A27" s="86">
        <v>2003</v>
      </c>
      <c r="B27" s="85">
        <v>60.348488211157111</v>
      </c>
      <c r="C27" s="85">
        <v>2.3392550458128674</v>
      </c>
      <c r="D27" s="85">
        <v>2.0914182725807016</v>
      </c>
      <c r="E27" s="85">
        <v>0.49289685461816163</v>
      </c>
      <c r="F27" s="85">
        <v>65.27205838416883</v>
      </c>
    </row>
    <row r="28" spans="1:6" x14ac:dyDescent="0.2">
      <c r="A28" s="86">
        <v>2004</v>
      </c>
      <c r="B28" s="85">
        <v>59.484219707901289</v>
      </c>
      <c r="C28" s="85">
        <v>2.5512821082029085</v>
      </c>
      <c r="D28" s="85">
        <v>2.0731619106443953</v>
      </c>
      <c r="E28" s="85">
        <v>0.59724338979232172</v>
      </c>
      <c r="F28" s="85">
        <v>64.705907116540914</v>
      </c>
    </row>
    <row r="29" spans="1:6" x14ac:dyDescent="0.2">
      <c r="A29" s="86">
        <v>2005</v>
      </c>
      <c r="B29" s="85">
        <v>58.464931575633727</v>
      </c>
      <c r="C29" s="85">
        <v>2.9853286425420582</v>
      </c>
      <c r="D29" s="85">
        <v>2.0221955551556627</v>
      </c>
      <c r="E29" s="85">
        <v>0.72031496022152108</v>
      </c>
      <c r="F29" s="85">
        <v>64.192770733552962</v>
      </c>
    </row>
    <row r="30" spans="1:6" x14ac:dyDescent="0.2">
      <c r="A30" s="86">
        <v>2006</v>
      </c>
      <c r="B30" s="85">
        <v>56.419450281232756</v>
      </c>
      <c r="C30" s="85">
        <v>3.274950521471097</v>
      </c>
      <c r="D30" s="85">
        <v>1.8926532236479086</v>
      </c>
      <c r="E30" s="85">
        <v>0.71848428114841245</v>
      </c>
      <c r="F30" s="85">
        <v>62.305538307500171</v>
      </c>
    </row>
    <row r="31" spans="1:6" x14ac:dyDescent="0.2">
      <c r="A31" s="86">
        <v>2007</v>
      </c>
      <c r="B31" s="85">
        <v>54.463789275569631</v>
      </c>
      <c r="C31" s="85">
        <v>3.428583485048875</v>
      </c>
      <c r="D31" s="85">
        <v>1.8376038458304136</v>
      </c>
      <c r="E31" s="85">
        <v>0.49331521284089491</v>
      </c>
      <c r="F31" s="85">
        <v>60.223291819289791</v>
      </c>
    </row>
    <row r="32" spans="1:6" x14ac:dyDescent="0.2">
      <c r="A32" s="45">
        <v>2008</v>
      </c>
      <c r="B32" s="85">
        <v>57.571878958307387</v>
      </c>
      <c r="C32" s="85">
        <v>3.7565228194618689</v>
      </c>
      <c r="D32" s="85">
        <v>1.8942593077304564</v>
      </c>
      <c r="E32" s="85">
        <v>0.60677570554721993</v>
      </c>
      <c r="F32" s="85">
        <v>63.82943679104693</v>
      </c>
    </row>
    <row r="33" spans="1:6" x14ac:dyDescent="0.2">
      <c r="A33" s="45">
        <v>2009</v>
      </c>
      <c r="B33" s="85">
        <v>61.18897423257836</v>
      </c>
      <c r="C33" s="85">
        <v>4.8448719137641065</v>
      </c>
      <c r="D33" s="85">
        <v>2.2315591113396622</v>
      </c>
      <c r="E33" s="85">
        <v>0.92475810453251339</v>
      </c>
      <c r="F33" s="85">
        <v>69.190044827612581</v>
      </c>
    </row>
    <row r="34" spans="1:6" x14ac:dyDescent="0.2">
      <c r="A34" s="45">
        <v>2010</v>
      </c>
      <c r="B34" s="85">
        <v>62.606104760852745</v>
      </c>
      <c r="C34" s="85">
        <v>5.8880915609789746</v>
      </c>
      <c r="D34" s="85">
        <v>2.7829409678421548</v>
      </c>
      <c r="E34" s="85">
        <v>0.68130170949566193</v>
      </c>
      <c r="F34" s="85">
        <v>71.958538820044211</v>
      </c>
    </row>
    <row r="35" spans="1:6" x14ac:dyDescent="0.2">
      <c r="A35" s="45">
        <v>2011</v>
      </c>
      <c r="B35" s="85">
        <v>62.877715027778478</v>
      </c>
      <c r="C35" s="85">
        <v>5.9218131227807298</v>
      </c>
      <c r="D35" s="85">
        <v>3.0330110570052669</v>
      </c>
      <c r="E35" s="85">
        <v>0.58932605570949492</v>
      </c>
      <c r="F35" s="85">
        <v>72.4220129279189</v>
      </c>
    </row>
    <row r="36" spans="1:6" x14ac:dyDescent="0.2">
      <c r="A36" s="45">
        <v>2012</v>
      </c>
      <c r="B36" s="85"/>
      <c r="C36" s="85"/>
      <c r="D36" s="85"/>
      <c r="E36" s="85"/>
      <c r="F36" s="85">
        <v>74.679470542434473</v>
      </c>
    </row>
    <row r="37" spans="1:6" x14ac:dyDescent="0.2">
      <c r="A37" s="45">
        <v>2013</v>
      </c>
      <c r="B37" s="85"/>
      <c r="C37" s="85"/>
      <c r="D37" s="85"/>
      <c r="E37" s="85"/>
      <c r="F37" s="85">
        <v>75.424152327935218</v>
      </c>
    </row>
    <row r="39" spans="1:6" s="168" customFormat="1" ht="18" customHeight="1" x14ac:dyDescent="0.2">
      <c r="A39" s="133" t="s">
        <v>102</v>
      </c>
      <c r="B39" s="167"/>
      <c r="C39" s="167"/>
      <c r="D39" s="167"/>
      <c r="E39" s="167"/>
      <c r="F39" s="167"/>
    </row>
    <row r="40" spans="1:6" s="138" customFormat="1" ht="15.75" customHeight="1" x14ac:dyDescent="0.2">
      <c r="A40" s="136" t="s">
        <v>110</v>
      </c>
      <c r="B40" s="137"/>
      <c r="C40" s="137"/>
      <c r="D40" s="137"/>
      <c r="E40" s="137"/>
      <c r="F40" s="137"/>
    </row>
  </sheetData>
  <mergeCells count="6">
    <mergeCell ref="A1:XFD1"/>
    <mergeCell ref="A2:XFD2"/>
    <mergeCell ref="A40:XFD40"/>
    <mergeCell ref="A39:XFD39"/>
    <mergeCell ref="A3:XFD3"/>
    <mergeCell ref="A5:XFD5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</vt:i4>
      </vt:variant>
    </vt:vector>
  </HeadingPairs>
  <TitlesOfParts>
    <vt:vector size="9" baseType="lpstr">
      <vt:lpstr>Tabelle1</vt:lpstr>
      <vt:lpstr>Tabellenteil_Tab.1</vt:lpstr>
      <vt:lpstr>Tabellenteil_Tab.2</vt:lpstr>
      <vt:lpstr>Tabellenteil_Tab.3</vt:lpstr>
      <vt:lpstr>Tabellenteil_Tab.4</vt:lpstr>
      <vt:lpstr>Tabellenteil_Tab.5</vt:lpstr>
      <vt:lpstr>Tabellenteil_Tab.6</vt:lpstr>
      <vt:lpstr>Tabellenteil_Tab.7</vt:lpstr>
      <vt:lpstr>Tabellenteil_Tab.8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Öffentliche Schulden - Tabellen 2013</dc:title>
  <cp:lastModifiedBy>Leicher</cp:lastModifiedBy>
  <dcterms:created xsi:type="dcterms:W3CDTF">2013-01-02T13:58:39Z</dcterms:created>
  <dcterms:modified xsi:type="dcterms:W3CDTF">2013-01-03T17:15:04Z</dcterms:modified>
</cp:coreProperties>
</file>