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nteil_Tab.1" sheetId="1" r:id="rId1"/>
    <sheet name="Tabellenteil_Tab.2" sheetId="2" r:id="rId2"/>
    <sheet name="Tabellenteil_Tab.3" sheetId="3" r:id="rId3"/>
    <sheet name="Tabellenteil_Tab.4" sheetId="5" r:id="rId4"/>
    <sheet name="Tabellenteil_Tab.5" sheetId="6" r:id="rId5"/>
    <sheet name="Tabellenteil_Tab.6" sheetId="7" r:id="rId6"/>
    <sheet name="Tabellenteil_Tab.7" sheetId="9" r:id="rId7"/>
    <sheet name="Tabellenteil_Tab.8" sheetId="10" r:id="rId8"/>
    <sheet name="Tabellenteil_Tab.9" sheetId="11" r:id="rId9"/>
    <sheet name="Tabellenteil_Tab.10" sheetId="12" r:id="rId10"/>
  </sheets>
  <definedNames>
    <definedName name="_xlnm.Print_Area" localSheetId="3">Tabellenteil_Tab.4!$A$1:$F$89</definedName>
  </definedNames>
  <calcPr calcId="145621"/>
</workbook>
</file>

<file path=xl/calcChain.xml><?xml version="1.0" encoding="utf-8"?>
<calcChain xmlns="http://schemas.openxmlformats.org/spreadsheetml/2006/main">
  <c r="G7" i="12" l="1"/>
  <c r="G73" i="12" s="1"/>
  <c r="G9" i="12"/>
  <c r="G11" i="12"/>
  <c r="G13" i="12"/>
  <c r="G15" i="12"/>
  <c r="G17" i="12"/>
  <c r="G19" i="12"/>
  <c r="G21" i="12"/>
  <c r="G23" i="12"/>
  <c r="G25" i="12"/>
  <c r="G27" i="12"/>
  <c r="G29" i="12"/>
  <c r="G31" i="12"/>
  <c r="G33" i="12"/>
  <c r="G35" i="12"/>
  <c r="G37" i="12"/>
  <c r="G39" i="12"/>
  <c r="G41" i="12"/>
  <c r="G43" i="12"/>
  <c r="G45" i="12"/>
  <c r="G47" i="12"/>
  <c r="G49" i="12"/>
  <c r="G51" i="12"/>
  <c r="G53" i="12"/>
  <c r="G55" i="12"/>
  <c r="G57" i="12"/>
  <c r="G59" i="12"/>
  <c r="G61" i="12"/>
  <c r="G63" i="12"/>
  <c r="G65" i="12"/>
  <c r="G67" i="12"/>
  <c r="G69" i="12"/>
  <c r="G71" i="12"/>
  <c r="C73" i="12"/>
  <c r="D73" i="12"/>
  <c r="E73" i="12"/>
  <c r="F73" i="12"/>
  <c r="G6" i="11"/>
  <c r="G8" i="11"/>
  <c r="G10" i="11"/>
  <c r="G12" i="11"/>
  <c r="G14" i="11"/>
  <c r="G16" i="11"/>
  <c r="G18" i="11"/>
  <c r="G20" i="11"/>
  <c r="G22" i="11"/>
  <c r="G24" i="11"/>
  <c r="G26" i="11"/>
  <c r="G28" i="11"/>
  <c r="G30" i="11"/>
  <c r="G32" i="11"/>
  <c r="G34" i="11"/>
  <c r="G36" i="11"/>
  <c r="G38" i="11"/>
  <c r="G40" i="11"/>
  <c r="G42" i="11"/>
  <c r="G44" i="11"/>
  <c r="G46" i="11"/>
  <c r="G48" i="11"/>
  <c r="G50" i="11"/>
  <c r="G52" i="11"/>
  <c r="G54" i="11"/>
  <c r="G56" i="11"/>
  <c r="G58" i="11"/>
  <c r="G60" i="11"/>
  <c r="G62" i="11"/>
  <c r="G64" i="11"/>
  <c r="G66" i="11"/>
  <c r="G68" i="11"/>
  <c r="C70" i="11"/>
  <c r="D70" i="11"/>
  <c r="E70" i="11"/>
  <c r="F70" i="11"/>
  <c r="G70" i="11"/>
  <c r="G7" i="10"/>
  <c r="G73" i="10" s="1"/>
  <c r="G9" i="10"/>
  <c r="G11" i="10"/>
  <c r="G13" i="10"/>
  <c r="G15" i="10"/>
  <c r="G17" i="10"/>
  <c r="G19" i="10"/>
  <c r="G21" i="10"/>
  <c r="G23" i="10"/>
  <c r="G25" i="10"/>
  <c r="G27" i="10"/>
  <c r="G29" i="10"/>
  <c r="G31" i="10"/>
  <c r="G33" i="10"/>
  <c r="G35" i="10"/>
  <c r="G37" i="10"/>
  <c r="G39" i="10"/>
  <c r="G41" i="10"/>
  <c r="G43" i="10"/>
  <c r="G45" i="10"/>
  <c r="G47" i="10"/>
  <c r="G49" i="10"/>
  <c r="G51" i="10"/>
  <c r="G53" i="10"/>
  <c r="G55" i="10"/>
  <c r="G57" i="10"/>
  <c r="G59" i="10"/>
  <c r="G61" i="10"/>
  <c r="G63" i="10"/>
  <c r="G65" i="10"/>
  <c r="G67" i="10"/>
  <c r="G69" i="10"/>
  <c r="G71" i="10"/>
  <c r="C73" i="10"/>
  <c r="D73" i="10"/>
  <c r="E73" i="10"/>
  <c r="F73" i="10"/>
  <c r="G6" i="9"/>
  <c r="G8" i="9"/>
  <c r="G10" i="9"/>
  <c r="G12" i="9"/>
  <c r="G70" i="9" s="1"/>
  <c r="G14" i="9"/>
  <c r="G16" i="9"/>
  <c r="G18" i="9"/>
  <c r="G20" i="9"/>
  <c r="G22" i="9"/>
  <c r="G24" i="9"/>
  <c r="G26" i="9"/>
  <c r="G28" i="9"/>
  <c r="G30" i="9"/>
  <c r="G32" i="9"/>
  <c r="G34" i="9"/>
  <c r="G36" i="9"/>
  <c r="G38" i="9"/>
  <c r="G40" i="9"/>
  <c r="G42" i="9"/>
  <c r="G44" i="9"/>
  <c r="G46" i="9"/>
  <c r="G48" i="9"/>
  <c r="G50" i="9"/>
  <c r="G52" i="9"/>
  <c r="G54" i="9"/>
  <c r="G56" i="9"/>
  <c r="G58" i="9"/>
  <c r="G60" i="9"/>
  <c r="G62" i="9"/>
  <c r="G64" i="9"/>
  <c r="G66" i="9"/>
  <c r="G68" i="9"/>
  <c r="C70" i="9"/>
  <c r="D70" i="9"/>
  <c r="E70" i="9"/>
  <c r="F70" i="9"/>
  <c r="C86" i="5"/>
  <c r="D86" i="5"/>
  <c r="E86" i="5"/>
  <c r="F86" i="5"/>
  <c r="C17" i="3"/>
  <c r="D17" i="3"/>
  <c r="E17" i="3"/>
  <c r="F17" i="3"/>
  <c r="C51" i="3"/>
  <c r="D51" i="3"/>
  <c r="E51" i="3"/>
  <c r="F51" i="3"/>
  <c r="E11" i="2"/>
  <c r="F11" i="2"/>
  <c r="E15" i="1"/>
  <c r="F15" i="1"/>
</calcChain>
</file>

<file path=xl/sharedStrings.xml><?xml version="1.0" encoding="utf-8"?>
<sst xmlns="http://schemas.openxmlformats.org/spreadsheetml/2006/main" count="410" uniqueCount="231">
  <si>
    <t>Quelle: Bundesministerium für Finanzen</t>
  </si>
  <si>
    <t>Summe Auszahlungen</t>
  </si>
  <si>
    <t>Auszahlungen aus der Gewährung von Darlehen sowie gewährten Vorschüssen</t>
  </si>
  <si>
    <t>Auszahlungen aus der Investitionstätigkeit</t>
  </si>
  <si>
    <t>Auszahlungen aus Transfers</t>
  </si>
  <si>
    <t>Auszahlungen aus Vorräten</t>
  </si>
  <si>
    <t>Auszahlungen aus Finanzaufwand</t>
  </si>
  <si>
    <t>Auszahlungen aus betrieblichem Sachaufwand</t>
  </si>
  <si>
    <t>Auszahlungen aus Personalaufwand</t>
  </si>
  <si>
    <t>Auszahlungen aus der operativen Verwaltungstätigkeit</t>
  </si>
  <si>
    <t>Finanzierungshaushalt - Auszahlungen</t>
  </si>
  <si>
    <t>BVA 2015</t>
  </si>
  <si>
    <t>BVA 2014</t>
  </si>
  <si>
    <t>in Mio. €</t>
  </si>
  <si>
    <t>Auszahlungen des Bundes nach ökonomischen Kriterien (Kontenkennziffern-Übersicht)</t>
  </si>
  <si>
    <t>Summe Aufwendungen</t>
  </si>
  <si>
    <t>Finanzaufwand</t>
  </si>
  <si>
    <t>Transferaufwand</t>
  </si>
  <si>
    <t>Betrieblichem Sachaufwand</t>
  </si>
  <si>
    <t>Personalaufwand</t>
  </si>
  <si>
    <t>Ergebnishaushalt - Aufwendungen</t>
  </si>
  <si>
    <t/>
  </si>
  <si>
    <t xml:space="preserve">in Mio. € </t>
  </si>
  <si>
    <t>Aufwendungen des Bundes nach ökonomischen Kriterien (Mittelverwendungsgruppen)</t>
  </si>
  <si>
    <t>Land- und Forstwirtschaft, Umwelt und Wasserwirtschaft</t>
  </si>
  <si>
    <t>43 Umwelt</t>
  </si>
  <si>
    <t>42 Land-, Forst- und Wasserwirtschaft</t>
  </si>
  <si>
    <t xml:space="preserve">BM für Land- u. Forstwirtschaft, Umwelt u. Wasserwirtschaft </t>
  </si>
  <si>
    <t>Verkehr, Innovation und Technologie</t>
  </si>
  <si>
    <t>41 Verkehr, Innovation u. Technologie</t>
  </si>
  <si>
    <t>34 Verkehr, Innov. u. Techn. (Forschung)</t>
  </si>
  <si>
    <t>BM für Verkehr, Innovation und Technologie</t>
  </si>
  <si>
    <t>Wissenschaft, Forschung und Wirtschaft</t>
  </si>
  <si>
    <t xml:space="preserve">40 Wirtschaft </t>
  </si>
  <si>
    <t>33 Wirtschaft (Forschung)</t>
  </si>
  <si>
    <t>31 Wissenschaft und Forschung</t>
  </si>
  <si>
    <t>BM für Wissenschaft und Forschung</t>
  </si>
  <si>
    <t>30 Bildung und Frauen</t>
  </si>
  <si>
    <t>BM für Bildung und Frauen</t>
  </si>
  <si>
    <t>25 Familien und Jugend</t>
  </si>
  <si>
    <t>BM für Familien und Jugend</t>
  </si>
  <si>
    <t>24 Gesundheit</t>
  </si>
  <si>
    <t>BM für Gesundheit</t>
  </si>
  <si>
    <t>Arbeit, Soziales und Konsumentenschutz</t>
  </si>
  <si>
    <t>22 Pensionsversicherung</t>
  </si>
  <si>
    <t>21 Soziales und Konsumentenschutz</t>
  </si>
  <si>
    <t>20 Arbeit</t>
  </si>
  <si>
    <t>BM für Arbeit, Soziales und Konsumentenschutz</t>
  </si>
  <si>
    <t>Finanzen</t>
  </si>
  <si>
    <t>58 Finanzierungen, Währungstauschverträge</t>
  </si>
  <si>
    <t>51 Kassenverwaltung</t>
  </si>
  <si>
    <t>46 Finanzmarktstabilität</t>
  </si>
  <si>
    <t>45 Bundesvermögen</t>
  </si>
  <si>
    <t>44 Finanzausgleich</t>
  </si>
  <si>
    <t>23 Pensionen - BeamtInnen und Beamte</t>
  </si>
  <si>
    <t>16 Öffentliche Abgaben</t>
  </si>
  <si>
    <t>15 Finanzverwaltung</t>
  </si>
  <si>
    <t>BM für Finanzen</t>
  </si>
  <si>
    <t>14 Militärische Angelegenheiten und Sport</t>
  </si>
  <si>
    <t>BM für Landesverteidigung und Sport</t>
  </si>
  <si>
    <t>13 Justiz</t>
  </si>
  <si>
    <t>BM für Justiz</t>
  </si>
  <si>
    <t>12 Äußeres</t>
  </si>
  <si>
    <t>BM für Europa, Integration und Äußeres</t>
  </si>
  <si>
    <t>11 Inneres</t>
  </si>
  <si>
    <t>BM für Inneres</t>
  </si>
  <si>
    <t>Bundeskanzleramt</t>
  </si>
  <si>
    <t>32 Kunst und Kultur</t>
  </si>
  <si>
    <t>10 Bundeskanzleramt mit Dienststellen</t>
  </si>
  <si>
    <t>06 Rechnungshof</t>
  </si>
  <si>
    <t>05 Volksanwaltschaft</t>
  </si>
  <si>
    <t>04 Verwaltungsgerichtshof</t>
  </si>
  <si>
    <t>03 Verfassungsgerichtshof</t>
  </si>
  <si>
    <t>02 Bundesgesetzgebung</t>
  </si>
  <si>
    <t>01 Präsidentschaftskanzlei</t>
  </si>
  <si>
    <t>Oberste Organe</t>
  </si>
  <si>
    <t>EVA</t>
  </si>
  <si>
    <t>FVA</t>
  </si>
  <si>
    <t>2015</t>
  </si>
  <si>
    <t>2014</t>
  </si>
  <si>
    <t>Ressort/Untergliederung</t>
  </si>
  <si>
    <t>Gesamtauszahlungen/-aufwendungen des Bundes nach organorientierter Gliederung</t>
  </si>
  <si>
    <t>Summe Allgemeiner Gebarung</t>
  </si>
  <si>
    <t>GB 34.01 Forschung, Technologie u. Innovation</t>
  </si>
  <si>
    <t>GB 31.03 Forschung u. Entwicklung</t>
  </si>
  <si>
    <t>hievon:</t>
  </si>
  <si>
    <t>Grundlagen-, angewandte Forschung und experimentelle Entwicklung</t>
  </si>
  <si>
    <t>99</t>
  </si>
  <si>
    <t>GB 42.02 Landwirtschaft u. ländlicher Raum</t>
  </si>
  <si>
    <t>GB 30.02 Schule einschließlich Lehrpersonal</t>
  </si>
  <si>
    <t>GB 30.01 Unterricht: Steuerung u. Services</t>
  </si>
  <si>
    <t>Bildungswesen</t>
  </si>
  <si>
    <t>98</t>
  </si>
  <si>
    <t>GB 31.02 Wissenschaft u. Forschung: Tertiäre Bildung</t>
  </si>
  <si>
    <t>Tertiärbereich</t>
  </si>
  <si>
    <t>94</t>
  </si>
  <si>
    <t>Sekundarbereich</t>
  </si>
  <si>
    <t>92</t>
  </si>
  <si>
    <t>Elementar- und Primärbereich</t>
  </si>
  <si>
    <t>91</t>
  </si>
  <si>
    <t>Sport</t>
  </si>
  <si>
    <t>86</t>
  </si>
  <si>
    <t>Religiöse und andere Gemeinschaftsangelegenheiten</t>
  </si>
  <si>
    <t>84</t>
  </si>
  <si>
    <t>GB 32.03 Kultureinrichtungen</t>
  </si>
  <si>
    <t>GB 32.02 Kultur</t>
  </si>
  <si>
    <t>GB 32.01 Kunst</t>
  </si>
  <si>
    <t>Kultur</t>
  </si>
  <si>
    <t>82</t>
  </si>
  <si>
    <t>GB 44.01 Transfers an Länder u. Gemeinden</t>
  </si>
  <si>
    <t>GB 24.02 Gesundheitssystemfinanzierung</t>
  </si>
  <si>
    <t>Gesundheitswesen</t>
  </si>
  <si>
    <t>76</t>
  </si>
  <si>
    <t>Wohnungswesen</t>
  </si>
  <si>
    <t>61</t>
  </si>
  <si>
    <t>GB 43.02 Abfall- u. Siedlungswasserwirtschaft</t>
  </si>
  <si>
    <t>GB 43.01 Allgemeine Umweltschutzpolitik</t>
  </si>
  <si>
    <t>Umweltschutz</t>
  </si>
  <si>
    <t>56</t>
  </si>
  <si>
    <t>GB 46.01 Finanzmarktstabilität</t>
  </si>
  <si>
    <t>GB 45.02 Bundesvermögensverwaltung</t>
  </si>
  <si>
    <t>GB 45.01 Haftungen des Bundes</t>
  </si>
  <si>
    <t>GB 40.02 Tranferleistungen an die Wirtschaft</t>
  </si>
  <si>
    <t>Wirtschaftliche Angelegenheiten</t>
  </si>
  <si>
    <t>49</t>
  </si>
  <si>
    <t>GB 41.02 Verkehrs- u. Nachrichtenwesen</t>
  </si>
  <si>
    <t>GB 23.03 Pensionen ÖBB</t>
  </si>
  <si>
    <t>GB 23.02 Pensionen Post</t>
  </si>
  <si>
    <t>Verkehr</t>
  </si>
  <si>
    <t>45</t>
  </si>
  <si>
    <t>Land- und Forstwirtschaft, Fischerei und Jagd</t>
  </si>
  <si>
    <t>42</t>
  </si>
  <si>
    <t>Öffentliche Ordnung und Sicherheit</t>
  </si>
  <si>
    <t>36</t>
  </si>
  <si>
    <t>GB 13.03 Strafvollzug</t>
  </si>
  <si>
    <t>Justizvollzug</t>
  </si>
  <si>
    <t>34</t>
  </si>
  <si>
    <t>GB 13.02 Rechtsprechung</t>
  </si>
  <si>
    <t>Gerichte</t>
  </si>
  <si>
    <t>33</t>
  </si>
  <si>
    <t>GB 11.02 Sicherheit</t>
  </si>
  <si>
    <t>Polizei</t>
  </si>
  <si>
    <t>31</t>
  </si>
  <si>
    <t>GB 14.02 Streitkräfte</t>
  </si>
  <si>
    <t>Verteidigung</t>
  </si>
  <si>
    <t>25</t>
  </si>
  <si>
    <t xml:space="preserve">GB 58.01 Finanzierungen u. Währungstauschverträge </t>
  </si>
  <si>
    <t>Staatsschuldentransaktionen</t>
  </si>
  <si>
    <t>17</t>
  </si>
  <si>
    <t>GB 15.02 Steuer- u. Zollverwaltung</t>
  </si>
  <si>
    <t>Allgemeine öffentliche Verwaltung</t>
  </si>
  <si>
    <t>16</t>
  </si>
  <si>
    <t>GB 25.01 Ausgleichsfonds f. Familienbeihilfen</t>
  </si>
  <si>
    <t>GB 23.04 Pensionen f. LandeslehrerInnen</t>
  </si>
  <si>
    <t>GB 23.01 Pensionen f. Hoheitsverwaltung u. ausgegl. Institutionen</t>
  </si>
  <si>
    <t>UG 22 Sozialversicherung</t>
  </si>
  <si>
    <t>GB 21.02 Pflege</t>
  </si>
  <si>
    <t>GB 20.01 Arbeitsmarkt</t>
  </si>
  <si>
    <t>Soziale Sicherung</t>
  </si>
  <si>
    <t>09</t>
  </si>
  <si>
    <t>Allgemeiner Gebarung:</t>
  </si>
  <si>
    <t>Gesamtauszahlungen/-aufwendungen des Bundes nach Aufgabenbereichen, 
funktionelle Gliederung</t>
  </si>
  <si>
    <t>sonstige zweckgebundene Ausgaben</t>
  </si>
  <si>
    <t>Arbeitsmarktpolitik</t>
  </si>
  <si>
    <t>Siedlungswasserwirtschaft</t>
  </si>
  <si>
    <t>Haftungen gem. Ausfuhrförderungsgesetz (AFG)</t>
  </si>
  <si>
    <t>Katastrophenfonds</t>
  </si>
  <si>
    <t>Ausgleichsfonds für Familienbeihilfen</t>
  </si>
  <si>
    <t>die wichtigsten zweckgebundenen Auszahlungen/Aufwendungen</t>
  </si>
  <si>
    <t>Nicht zweckgebundene Auszahlungen/Aufwendungen</t>
  </si>
  <si>
    <t>Zweckgebundene Auszahlungen/Aufwendungen</t>
  </si>
  <si>
    <t>EVA 2014</t>
  </si>
  <si>
    <t>FVA 2014</t>
  </si>
  <si>
    <t>Zweckgebundene/Nicht zweckgebundene Auszahlungen/Aufwendungen (BVA 2014)</t>
  </si>
  <si>
    <t>EVA 2015</t>
  </si>
  <si>
    <t>FVA 2015</t>
  </si>
  <si>
    <t>Zweckgebundene/Nicht zweckgebundene Auszahlungen/Aufwendungen (BVA 2015)</t>
  </si>
  <si>
    <t>Quelle: BMF</t>
  </si>
  <si>
    <t>Summe  Allg. Gebarung</t>
  </si>
  <si>
    <t>Finanzierungen, Währungstauschverträge</t>
  </si>
  <si>
    <t>Kassenverwaltung</t>
  </si>
  <si>
    <t>Finanzmarktstabilität</t>
  </si>
  <si>
    <t>Bundesvermögen</t>
  </si>
  <si>
    <t>Finanzausgleich</t>
  </si>
  <si>
    <t>Umwelt</t>
  </si>
  <si>
    <t>Land-, Forst- und Wasserwirtschaft</t>
  </si>
  <si>
    <t>Wirtschaft</t>
  </si>
  <si>
    <t>Verkehr, Innovation und Technologie (Forschung)</t>
  </si>
  <si>
    <t>Wirtschaft (Forschung)</t>
  </si>
  <si>
    <t>Kunst und Kultur</t>
  </si>
  <si>
    <t>Wissenschaft und Forschung</t>
  </si>
  <si>
    <t>Bildung und Frauen</t>
  </si>
  <si>
    <t>Familien und Jugend</t>
  </si>
  <si>
    <t>Gesundheit</t>
  </si>
  <si>
    <t>Pensionen - BeamtInnen und Beamte</t>
  </si>
  <si>
    <t>Pensionsversicherung</t>
  </si>
  <si>
    <t>Soziales und Konsumentenschutz</t>
  </si>
  <si>
    <t>Arbeit</t>
  </si>
  <si>
    <t>Öffentlilche Abgaben</t>
  </si>
  <si>
    <t>Finanzverwaltung</t>
  </si>
  <si>
    <t>Militärische Angelegenheiten und Sport</t>
  </si>
  <si>
    <t>Justiz</t>
  </si>
  <si>
    <t>Äußeres</t>
  </si>
  <si>
    <t>Inneres</t>
  </si>
  <si>
    <t>Rechnungshof</t>
  </si>
  <si>
    <t>Volksanwaltschaft</t>
  </si>
  <si>
    <t>Verwaltungsgerichtshof</t>
  </si>
  <si>
    <t>Verfassungsgerichtshof</t>
  </si>
  <si>
    <t>Bundesgesetzgebung</t>
  </si>
  <si>
    <t>Präsidentschaftskanzlei</t>
  </si>
  <si>
    <t>aufwendungen</t>
  </si>
  <si>
    <t>aufwand</t>
  </si>
  <si>
    <t>Sachaufw.</t>
  </si>
  <si>
    <t>Gesamt-</t>
  </si>
  <si>
    <t>Finanz-</t>
  </si>
  <si>
    <t>betriebl.</t>
  </si>
  <si>
    <t>Transfer-</t>
  </si>
  <si>
    <t>Personal-</t>
  </si>
  <si>
    <t>Bezeichnung</t>
  </si>
  <si>
    <t>UG</t>
  </si>
  <si>
    <t>Gebarung des Bundes nach betriebswirtschaftlicher Gliederung (EVA 2014)</t>
  </si>
  <si>
    <t>Gesamt-auszahlungen</t>
  </si>
  <si>
    <t>Darlehen /   Vorschüsse</t>
  </si>
  <si>
    <t>Investitions-tätigkeit</t>
  </si>
  <si>
    <t>Transfer</t>
  </si>
  <si>
    <t>operative Vwt</t>
  </si>
  <si>
    <t>Gebarung des Bundes nach betriebswirtschaftlicher Gliederung (FVA 2014)</t>
  </si>
  <si>
    <t>Pensionen BeamtInnen und Beamte</t>
  </si>
  <si>
    <t>Gebarung des Bundes nach betriebswirtschaftlicher Gliederung (FVA 2015)</t>
  </si>
  <si>
    <t>Öffentliche Abgaben</t>
  </si>
  <si>
    <t>Gebarung des Bundes nach betriebswirtschaftlicher Gliederung (EVA 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</si>
</sst>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-1]_-;\-* #,##0.00\ [$€-1]_-;_-* &quot;-&quot;??\ [$€-1]_-"/>
    <numFmt numFmtId="166" formatCode="00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rgb="FFC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5" fontId="2" fillId="0" borderId="0" applyFont="0" applyFill="0" applyBorder="0" applyAlignment="0" applyProtection="0"/>
    <xf numFmtId="0" fontId="1" fillId="0" borderId="0"/>
  </cellStyleXfs>
  <cellXfs count="101">
    <xf numFmtId="0" fontId="0" fillId="0" borderId="0" xfId="0"/>
    <xf numFmtId="0" fontId="3" fillId="0" borderId="0" xfId="0" applyFont="1" applyFill="1"/>
    <xf numFmtId="164" fontId="4" fillId="0" borderId="1" xfId="1" applyNumberFormat="1" applyFont="1" applyBorder="1" applyAlignment="1">
      <alignment vertical="center"/>
    </xf>
    <xf numFmtId="164" fontId="3" fillId="0" borderId="0" xfId="1" applyNumberFormat="1" applyFont="1" applyFill="1"/>
    <xf numFmtId="164" fontId="3" fillId="0" borderId="0" xfId="1" applyNumberFormat="1" applyFont="1"/>
    <xf numFmtId="0" fontId="5" fillId="0" borderId="0" xfId="1" applyFont="1"/>
    <xf numFmtId="0" fontId="3" fillId="0" borderId="0" xfId="1" applyFont="1" applyFill="1"/>
    <xf numFmtId="0" fontId="5" fillId="0" borderId="0" xfId="1" applyFont="1" applyFill="1"/>
    <xf numFmtId="0" fontId="3" fillId="0" borderId="0" xfId="1" applyFont="1"/>
    <xf numFmtId="0" fontId="5" fillId="0" borderId="0" xfId="0" applyFont="1" applyFill="1"/>
    <xf numFmtId="0" fontId="0" fillId="0" borderId="0" xfId="0" applyAlignment="1"/>
    <xf numFmtId="0" fontId="3" fillId="0" borderId="0" xfId="0" applyFont="1" applyFill="1" applyAlignment="1">
      <alignment horizontal="center"/>
    </xf>
    <xf numFmtId="0" fontId="4" fillId="0" borderId="1" xfId="1" applyFont="1" applyBorder="1" applyAlignment="1">
      <alignment vertical="center"/>
    </xf>
    <xf numFmtId="0" fontId="6" fillId="0" borderId="0" xfId="3" applyFont="1"/>
    <xf numFmtId="3" fontId="5" fillId="0" borderId="0" xfId="3" applyNumberFormat="1" applyFont="1" applyFill="1"/>
    <xf numFmtId="0" fontId="5" fillId="0" borderId="0" xfId="3" applyFont="1" applyFill="1" applyBorder="1" applyAlignment="1">
      <alignment horizontal="left"/>
    </xf>
    <xf numFmtId="0" fontId="3" fillId="0" borderId="0" xfId="3" applyFont="1" applyFill="1" applyBorder="1" applyAlignment="1">
      <alignment horizontal="left"/>
    </xf>
    <xf numFmtId="3" fontId="3" fillId="0" borderId="0" xfId="3" applyNumberFormat="1" applyFont="1" applyFill="1" applyBorder="1"/>
    <xf numFmtId="0" fontId="3" fillId="0" borderId="0" xfId="3" applyFont="1" applyFill="1" applyBorder="1"/>
    <xf numFmtId="3" fontId="3" fillId="0" borderId="0" xfId="3" applyNumberFormat="1" applyFont="1" applyFill="1"/>
    <xf numFmtId="0" fontId="3" fillId="0" borderId="0" xfId="3" applyFont="1" applyFill="1" applyAlignment="1">
      <alignment horizontal="left"/>
    </xf>
    <xf numFmtId="3" fontId="5" fillId="0" borderId="0" xfId="3" applyNumberFormat="1" applyFont="1" applyFill="1" applyBorder="1"/>
    <xf numFmtId="0" fontId="3" fillId="0" borderId="0" xfId="3" applyFont="1" applyFill="1"/>
    <xf numFmtId="0" fontId="5" fillId="0" borderId="0" xfId="3" applyFont="1" applyFill="1" applyBorder="1" applyAlignment="1"/>
    <xf numFmtId="1" fontId="3" fillId="0" borderId="0" xfId="3" applyNumberFormat="1" applyFont="1" applyFill="1"/>
    <xf numFmtId="0" fontId="7" fillId="0" borderId="0" xfId="3" applyFont="1"/>
    <xf numFmtId="3" fontId="8" fillId="0" borderId="1" xfId="1" applyNumberFormat="1" applyFont="1" applyFill="1" applyBorder="1" applyAlignment="1">
      <alignment vertical="center"/>
    </xf>
    <xf numFmtId="3" fontId="9" fillId="0" borderId="0" xfId="1" applyNumberFormat="1" applyFont="1" applyFill="1" applyBorder="1"/>
    <xf numFmtId="0" fontId="9" fillId="0" borderId="0" xfId="1" applyFont="1" applyFill="1" applyBorder="1"/>
    <xf numFmtId="49" fontId="10" fillId="0" borderId="0" xfId="1" applyNumberFormat="1" applyFont="1" applyFill="1" applyBorder="1" applyAlignment="1">
      <alignment horizontal="center"/>
    </xf>
    <xf numFmtId="3" fontId="10" fillId="0" borderId="0" xfId="1" applyNumberFormat="1" applyFont="1" applyFill="1" applyBorder="1"/>
    <xf numFmtId="0" fontId="10" fillId="0" borderId="0" xfId="1" applyFont="1" applyFill="1" applyBorder="1"/>
    <xf numFmtId="49" fontId="9" fillId="0" borderId="0" xfId="1" applyNumberFormat="1" applyFont="1" applyFill="1" applyBorder="1"/>
    <xf numFmtId="0" fontId="9" fillId="0" borderId="0" xfId="1" applyFont="1" applyFill="1" applyBorder="1" applyAlignment="1">
      <alignment horizontal="right" vertical="top" wrapText="1"/>
    </xf>
    <xf numFmtId="0" fontId="9" fillId="0" borderId="0" xfId="1" applyFont="1" applyFill="1" applyBorder="1" applyAlignment="1">
      <alignment horizontal="right"/>
    </xf>
    <xf numFmtId="3" fontId="0" fillId="0" borderId="0" xfId="0" applyNumberFormat="1"/>
    <xf numFmtId="3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left"/>
    </xf>
    <xf numFmtId="0" fontId="0" fillId="0" borderId="0" xfId="0" applyFill="1" applyAlignment="1"/>
    <xf numFmtId="0" fontId="5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164" fontId="11" fillId="0" borderId="0" xfId="0" applyNumberFormat="1" applyFont="1"/>
    <xf numFmtId="3" fontId="11" fillId="0" borderId="0" xfId="0" applyNumberFormat="1" applyFont="1"/>
    <xf numFmtId="3" fontId="11" fillId="0" borderId="0" xfId="0" applyNumberFormat="1" applyFont="1" applyAlignment="1">
      <alignment horizontal="left"/>
    </xf>
    <xf numFmtId="164" fontId="0" fillId="0" borderId="0" xfId="0" applyNumberFormat="1"/>
    <xf numFmtId="166" fontId="0" fillId="0" borderId="0" xfId="0" applyNumberFormat="1" applyAlignment="1">
      <alignment horizontal="left"/>
    </xf>
    <xf numFmtId="3" fontId="3" fillId="0" borderId="0" xfId="0" applyNumberFormat="1" applyFont="1"/>
    <xf numFmtId="3" fontId="0" fillId="0" borderId="0" xfId="0" applyNumberFormat="1" applyAlignment="1">
      <alignment horizontal="left"/>
    </xf>
    <xf numFmtId="164" fontId="0" fillId="0" borderId="0" xfId="0" applyNumberFormat="1" applyFill="1"/>
    <xf numFmtId="3" fontId="0" fillId="0" borderId="0" xfId="0" applyNumberFormat="1" applyFill="1" applyAlignment="1">
      <alignment horizontal="left"/>
    </xf>
    <xf numFmtId="166" fontId="0" fillId="0" borderId="0" xfId="0" applyNumberFormat="1" applyFill="1" applyAlignment="1">
      <alignment horizontal="left"/>
    </xf>
    <xf numFmtId="0" fontId="0" fillId="0" borderId="0" xfId="0" applyBorder="1"/>
    <xf numFmtId="3" fontId="0" fillId="0" borderId="0" xfId="0" applyNumberFormat="1" applyFill="1" applyAlignment="1">
      <alignment horizontal="left"/>
    </xf>
    <xf numFmtId="0" fontId="3" fillId="0" borderId="0" xfId="1"/>
    <xf numFmtId="0" fontId="5" fillId="0" borderId="0" xfId="1" applyFont="1" applyAlignment="1">
      <alignment horizontal="right"/>
    </xf>
    <xf numFmtId="0" fontId="5" fillId="0" borderId="0" xfId="1" applyFont="1" applyAlignment="1">
      <alignment horizontal="left"/>
    </xf>
    <xf numFmtId="0" fontId="10" fillId="0" borderId="0" xfId="1" applyFont="1" applyFill="1" applyBorder="1" applyAlignment="1">
      <alignment horizontal="right"/>
    </xf>
    <xf numFmtId="0" fontId="10" fillId="0" borderId="0" xfId="1" applyFont="1" applyFill="1" applyBorder="1" applyAlignment="1">
      <alignment horizontal="right" vertical="top"/>
    </xf>
    <xf numFmtId="0" fontId="10" fillId="0" borderId="0" xfId="1" applyFont="1" applyFill="1" applyBorder="1" applyAlignment="1">
      <alignment horizontal="right" vertical="top" wrapText="1"/>
    </xf>
    <xf numFmtId="0" fontId="5" fillId="0" borderId="3" xfId="0" applyFont="1" applyBorder="1" applyAlignment="1">
      <alignment vertical="top" wrapText="1"/>
    </xf>
    <xf numFmtId="0" fontId="5" fillId="0" borderId="3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top" wrapText="1"/>
    </xf>
    <xf numFmtId="0" fontId="5" fillId="0" borderId="0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0" xfId="0" applyFont="1" applyBorder="1" applyAlignment="1">
      <alignment horizontal="right" vertical="top" wrapText="1"/>
    </xf>
    <xf numFmtId="0" fontId="5" fillId="0" borderId="2" xfId="0" applyFont="1" applyBorder="1" applyAlignment="1">
      <alignment horizontal="right" vertical="top" wrapText="1"/>
    </xf>
    <xf numFmtId="3" fontId="5" fillId="0" borderId="2" xfId="0" applyNumberFormat="1" applyFont="1" applyFill="1" applyBorder="1" applyAlignment="1">
      <alignment horizontal="righ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Fill="1" applyAlignment="1">
      <alignment horizontal="left"/>
    </xf>
    <xf numFmtId="0" fontId="0" fillId="0" borderId="0" xfId="0" applyAlignment="1"/>
    <xf numFmtId="0" fontId="3" fillId="0" borderId="0" xfId="1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center"/>
    </xf>
    <xf numFmtId="0" fontId="0" fillId="0" borderId="0" xfId="0" applyBorder="1" applyAlignment="1"/>
    <xf numFmtId="0" fontId="3" fillId="0" borderId="0" xfId="1" applyFont="1" applyAlignment="1">
      <alignment horizontal="left"/>
    </xf>
    <xf numFmtId="0" fontId="4" fillId="0" borderId="1" xfId="1" applyFont="1" applyBorder="1" applyAlignment="1">
      <alignment horizontal="left" vertical="center"/>
    </xf>
    <xf numFmtId="0" fontId="5" fillId="0" borderId="0" xfId="0" applyFont="1" applyAlignment="1"/>
    <xf numFmtId="0" fontId="3" fillId="0" borderId="0" xfId="1" applyFont="1" applyFill="1" applyAlignment="1">
      <alignment horizontal="left"/>
    </xf>
    <xf numFmtId="0" fontId="3" fillId="0" borderId="0" xfId="1"/>
    <xf numFmtId="0" fontId="5" fillId="0" borderId="0" xfId="3" applyFont="1" applyFill="1" applyAlignment="1">
      <alignment horizontal="left"/>
    </xf>
    <xf numFmtId="0" fontId="1" fillId="0" borderId="0" xfId="3" applyAlignment="1"/>
    <xf numFmtId="0" fontId="3" fillId="0" borderId="0" xfId="3" applyFont="1" applyFill="1" applyAlignment="1">
      <alignment horizontal="left"/>
    </xf>
    <xf numFmtId="0" fontId="3" fillId="0" borderId="0" xfId="1" applyFont="1" applyFill="1" applyAlignment="1">
      <alignment horizontal="left" vertical="center" wrapText="1"/>
    </xf>
    <xf numFmtId="0" fontId="5" fillId="0" borderId="0" xfId="1" applyFont="1" applyAlignment="1">
      <alignment horizontal="left"/>
    </xf>
    <xf numFmtId="0" fontId="9" fillId="0" borderId="0" xfId="1" applyFont="1" applyFill="1" applyBorder="1" applyAlignment="1">
      <alignment horizontal="right"/>
    </xf>
    <xf numFmtId="0" fontId="9" fillId="0" borderId="0" xfId="1" applyFont="1" applyFill="1" applyBorder="1" applyAlignment="1">
      <alignment horizontal="left" vertical="top" wrapText="1"/>
    </xf>
    <xf numFmtId="0" fontId="10" fillId="0" borderId="0" xfId="1" applyFont="1" applyFill="1" applyBorder="1" applyAlignment="1">
      <alignment horizontal="left"/>
    </xf>
    <xf numFmtId="0" fontId="8" fillId="0" borderId="1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 applyAlignment="1"/>
    <xf numFmtId="166" fontId="0" fillId="0" borderId="0" xfId="0" applyNumberFormat="1" applyAlignment="1">
      <alignment horizontal="center"/>
    </xf>
    <xf numFmtId="3" fontId="5" fillId="0" borderId="0" xfId="0" applyNumberFormat="1" applyFont="1" applyAlignment="1">
      <alignment horizontal="left"/>
    </xf>
    <xf numFmtId="3" fontId="0" fillId="0" borderId="0" xfId="0" applyNumberFormat="1" applyFill="1" applyAlignment="1">
      <alignment horizontal="left"/>
    </xf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/>
    </xf>
    <xf numFmtId="166" fontId="0" fillId="0" borderId="0" xfId="0" applyNumberFormat="1" applyFill="1" applyAlignment="1">
      <alignment horizontal="center"/>
    </xf>
  </cellXfs>
  <cellStyles count="4">
    <cellStyle name="Euro" xfId="2"/>
    <cellStyle name="Standard" xfId="0" builtinId="0"/>
    <cellStyle name="Standard 2" xfId="1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zoomScaleNormal="100" workbookViewId="0">
      <selection sqref="A1:XFD1"/>
    </sheetView>
  </sheetViews>
  <sheetFormatPr baseColWidth="10" defaultRowHeight="12.75" x14ac:dyDescent="0.2"/>
  <cols>
    <col min="1" max="1" width="4.5703125" style="1" customWidth="1"/>
    <col min="2" max="2" width="5.28515625" style="1" customWidth="1"/>
    <col min="3" max="3" width="11.42578125" style="1"/>
    <col min="4" max="4" width="51.42578125" style="1" customWidth="1"/>
    <col min="5" max="16384" width="11.42578125" style="1"/>
  </cols>
  <sheetData>
    <row r="1" spans="1:6" s="70" customFormat="1" ht="12.75" customHeight="1" x14ac:dyDescent="0.2">
      <c r="A1" s="69" t="s">
        <v>14</v>
      </c>
      <c r="B1" s="69"/>
      <c r="C1" s="69"/>
      <c r="D1" s="69"/>
      <c r="E1" s="69"/>
    </row>
    <row r="2" spans="1:6" s="70" customFormat="1" ht="12.75" customHeight="1" x14ac:dyDescent="0.2">
      <c r="A2" s="71" t="s">
        <v>13</v>
      </c>
      <c r="B2" s="71"/>
      <c r="C2" s="71"/>
      <c r="D2" s="71"/>
      <c r="E2" s="71"/>
    </row>
    <row r="3" spans="1:6" s="75" customFormat="1" ht="12.75" customHeight="1" x14ac:dyDescent="0.2">
      <c r="A3" s="74"/>
      <c r="B3" s="74"/>
      <c r="C3" s="74"/>
      <c r="D3" s="74"/>
      <c r="E3" s="74"/>
    </row>
    <row r="4" spans="1:6" s="10" customFormat="1" ht="12.75" customHeight="1" x14ac:dyDescent="0.2">
      <c r="A4" s="11"/>
      <c r="B4" s="11"/>
      <c r="C4" s="11"/>
      <c r="D4" s="11"/>
      <c r="E4" s="55" t="s">
        <v>12</v>
      </c>
      <c r="F4" s="55" t="s">
        <v>11</v>
      </c>
    </row>
    <row r="5" spans="1:6" s="70" customFormat="1" ht="12.75" customHeight="1" x14ac:dyDescent="0.2">
      <c r="A5" s="72"/>
    </row>
    <row r="6" spans="1:6" s="78" customFormat="1" ht="12.75" customHeight="1" x14ac:dyDescent="0.2">
      <c r="A6" s="69" t="s">
        <v>10</v>
      </c>
    </row>
    <row r="7" spans="1:6" ht="12.75" customHeight="1" x14ac:dyDescent="0.2">
      <c r="A7" s="5"/>
      <c r="B7" s="76" t="s">
        <v>9</v>
      </c>
      <c r="C7" s="76"/>
      <c r="D7" s="76"/>
      <c r="E7" s="4">
        <v>20791</v>
      </c>
      <c r="F7" s="4">
        <v>20578.072</v>
      </c>
    </row>
    <row r="8" spans="1:6" ht="12.75" customHeight="1" x14ac:dyDescent="0.2">
      <c r="A8" s="5"/>
      <c r="B8" s="8"/>
      <c r="C8" s="76" t="s">
        <v>8</v>
      </c>
      <c r="D8" s="76"/>
      <c r="E8" s="4">
        <v>8385.1509999999998</v>
      </c>
      <c r="F8" s="4">
        <v>8516.3770000000004</v>
      </c>
    </row>
    <row r="9" spans="1:6" s="9" customFormat="1" ht="12.75" customHeight="1" x14ac:dyDescent="0.2">
      <c r="A9" s="5"/>
      <c r="B9" s="8"/>
      <c r="C9" s="76" t="s">
        <v>7</v>
      </c>
      <c r="D9" s="76"/>
      <c r="E9" s="4">
        <v>5500.6530000000002</v>
      </c>
      <c r="F9" s="4">
        <v>5502.5529999999999</v>
      </c>
    </row>
    <row r="10" spans="1:6" x14ac:dyDescent="0.2">
      <c r="A10" s="5"/>
      <c r="B10" s="8"/>
      <c r="C10" s="76" t="s">
        <v>6</v>
      </c>
      <c r="D10" s="76"/>
      <c r="E10" s="4">
        <v>6904.9740000000002</v>
      </c>
      <c r="F10" s="4">
        <v>6558.91</v>
      </c>
    </row>
    <row r="11" spans="1:6" x14ac:dyDescent="0.2">
      <c r="A11" s="7"/>
      <c r="B11" s="6"/>
      <c r="C11" s="79" t="s">
        <v>5</v>
      </c>
      <c r="D11" s="79"/>
      <c r="E11" s="3">
        <v>0.23699999999999999</v>
      </c>
      <c r="F11" s="3">
        <v>0.23200000000000001</v>
      </c>
    </row>
    <row r="12" spans="1:6" x14ac:dyDescent="0.2">
      <c r="A12" s="5"/>
      <c r="B12" s="76" t="s">
        <v>4</v>
      </c>
      <c r="C12" s="76"/>
      <c r="D12" s="76"/>
      <c r="E12" s="3">
        <v>53265.748</v>
      </c>
      <c r="F12" s="3">
        <v>53282.523999999998</v>
      </c>
    </row>
    <row r="13" spans="1:6" x14ac:dyDescent="0.2">
      <c r="A13" s="5"/>
      <c r="B13" s="76" t="s">
        <v>3</v>
      </c>
      <c r="C13" s="76"/>
      <c r="D13" s="76"/>
      <c r="E13" s="4">
        <v>861.24800000000005</v>
      </c>
      <c r="F13" s="3">
        <v>255.10499999999999</v>
      </c>
    </row>
    <row r="14" spans="1:6" x14ac:dyDescent="0.2">
      <c r="A14" s="5"/>
      <c r="B14" s="76" t="s">
        <v>2</v>
      </c>
      <c r="C14" s="76"/>
      <c r="D14" s="76"/>
      <c r="E14" s="4">
        <v>847.08</v>
      </c>
      <c r="F14" s="3">
        <v>603.51700000000005</v>
      </c>
    </row>
    <row r="15" spans="1:6" x14ac:dyDescent="0.2">
      <c r="A15" s="77" t="s">
        <v>1</v>
      </c>
      <c r="B15" s="77"/>
      <c r="C15" s="77"/>
      <c r="D15" s="77"/>
      <c r="E15" s="2">
        <f>E7+E12+E13+E14</f>
        <v>75765.076000000001</v>
      </c>
      <c r="F15" s="2">
        <f>F7+F12+F13+F14</f>
        <v>74719.217999999993</v>
      </c>
    </row>
    <row r="17" spans="1:5" s="70" customFormat="1" ht="12.75" customHeight="1" x14ac:dyDescent="0.2">
      <c r="A17" s="73" t="s">
        <v>0</v>
      </c>
      <c r="B17" s="73"/>
      <c r="C17" s="73"/>
      <c r="D17" s="73"/>
      <c r="E17" s="73"/>
    </row>
    <row r="18" spans="1:5" s="70" customFormat="1" ht="12.75" customHeight="1" x14ac:dyDescent="0.2">
      <c r="A18" s="72"/>
      <c r="B18" s="72"/>
      <c r="C18" s="72"/>
      <c r="D18" s="72"/>
      <c r="E18" s="72"/>
    </row>
  </sheetData>
  <mergeCells count="16">
    <mergeCell ref="A1:XFD1"/>
    <mergeCell ref="A2:XFD2"/>
    <mergeCell ref="A18:XFD18"/>
    <mergeCell ref="A17:XFD17"/>
    <mergeCell ref="A3:XFD3"/>
    <mergeCell ref="A5:XFD5"/>
    <mergeCell ref="B12:D12"/>
    <mergeCell ref="B13:D13"/>
    <mergeCell ref="B14:D14"/>
    <mergeCell ref="A15:D15"/>
    <mergeCell ref="A6:XFD6"/>
    <mergeCell ref="B7:D7"/>
    <mergeCell ref="C8:D8"/>
    <mergeCell ref="C9:D9"/>
    <mergeCell ref="C10:D10"/>
    <mergeCell ref="C11:D11"/>
  </mergeCells>
  <pageMargins left="0.7" right="0.7" top="0.78740157499999996" bottom="0.78740157499999996" header="0.3" footer="0.3"/>
  <pageSetup paperSize="9" scale="9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41" customWidth="1"/>
    <col min="2" max="2" width="42" bestFit="1" customWidth="1"/>
    <col min="3" max="3" width="9.5703125" bestFit="1" customWidth="1"/>
    <col min="4" max="4" width="8.85546875" bestFit="1" customWidth="1"/>
    <col min="5" max="5" width="10.5703125" bestFit="1" customWidth="1"/>
    <col min="6" max="6" width="8.85546875" customWidth="1"/>
    <col min="7" max="7" width="14.5703125" bestFit="1" customWidth="1"/>
  </cols>
  <sheetData>
    <row r="1" spans="1:7" s="95" customFormat="1" x14ac:dyDescent="0.2">
      <c r="A1" s="95" t="s">
        <v>230</v>
      </c>
    </row>
    <row r="2" spans="1:7" s="96" customFormat="1" x14ac:dyDescent="0.2">
      <c r="A2" s="96" t="s">
        <v>13</v>
      </c>
    </row>
    <row r="3" spans="1:7" s="99" customFormat="1" x14ac:dyDescent="0.2"/>
    <row r="4" spans="1:7" s="52" customFormat="1" ht="14.25" customHeight="1" x14ac:dyDescent="0.2">
      <c r="A4" s="63" t="s">
        <v>219</v>
      </c>
      <c r="B4" s="63" t="s">
        <v>218</v>
      </c>
      <c r="C4" s="65" t="s">
        <v>217</v>
      </c>
      <c r="D4" s="65" t="s">
        <v>216</v>
      </c>
      <c r="E4" s="65" t="s">
        <v>215</v>
      </c>
      <c r="F4" s="65" t="s">
        <v>214</v>
      </c>
      <c r="G4" s="65" t="s">
        <v>213</v>
      </c>
    </row>
    <row r="5" spans="1:7" s="52" customFormat="1" ht="14.25" customHeight="1" x14ac:dyDescent="0.2">
      <c r="A5" s="64"/>
      <c r="B5" s="64"/>
      <c r="C5" s="67" t="s">
        <v>211</v>
      </c>
      <c r="D5" s="67" t="s">
        <v>211</v>
      </c>
      <c r="E5" s="67" t="s">
        <v>212</v>
      </c>
      <c r="F5" s="67" t="s">
        <v>211</v>
      </c>
      <c r="G5" s="66" t="s">
        <v>210</v>
      </c>
    </row>
    <row r="6" spans="1:7" s="97" customFormat="1" x14ac:dyDescent="0.2"/>
    <row r="7" spans="1:7" s="37" customFormat="1" x14ac:dyDescent="0.2">
      <c r="A7" s="51">
        <v>1</v>
      </c>
      <c r="B7" s="36" t="s">
        <v>209</v>
      </c>
      <c r="C7" s="49">
        <v>5.46</v>
      </c>
      <c r="D7" s="49">
        <v>1E-3</v>
      </c>
      <c r="E7" s="49">
        <v>2.9510000000000001</v>
      </c>
      <c r="F7" s="49"/>
      <c r="G7" s="49">
        <f>SUM(C7:F7)</f>
        <v>8.4120000000000008</v>
      </c>
    </row>
    <row r="8" spans="1:7" s="100" customFormat="1" x14ac:dyDescent="0.2"/>
    <row r="9" spans="1:7" s="37" customFormat="1" x14ac:dyDescent="0.2">
      <c r="A9" s="51">
        <v>2</v>
      </c>
      <c r="B9" s="36" t="s">
        <v>208</v>
      </c>
      <c r="C9" s="49">
        <v>33.070999999999998</v>
      </c>
      <c r="D9" s="49">
        <v>45.26</v>
      </c>
      <c r="E9" s="49">
        <v>88.679000000000002</v>
      </c>
      <c r="F9" s="49">
        <v>3.0000000000000001E-3</v>
      </c>
      <c r="G9" s="49">
        <f>SUM(C9:F9)</f>
        <v>167.01299999999998</v>
      </c>
    </row>
    <row r="10" spans="1:7" s="100" customFormat="1" x14ac:dyDescent="0.2"/>
    <row r="11" spans="1:7" s="37" customFormat="1" x14ac:dyDescent="0.2">
      <c r="A11" s="51">
        <v>3</v>
      </c>
      <c r="B11" s="36" t="s">
        <v>207</v>
      </c>
      <c r="C11" s="49">
        <v>6.7930000000000001</v>
      </c>
      <c r="D11" s="49">
        <v>2.0430000000000001</v>
      </c>
      <c r="E11" s="49">
        <v>6.274</v>
      </c>
      <c r="F11" s="49"/>
      <c r="G11" s="49">
        <f>SUM(C11:F11)</f>
        <v>15.11</v>
      </c>
    </row>
    <row r="12" spans="1:7" s="100" customFormat="1" x14ac:dyDescent="0.2"/>
    <row r="13" spans="1:7" s="37" customFormat="1" x14ac:dyDescent="0.2">
      <c r="A13" s="51">
        <v>4</v>
      </c>
      <c r="B13" s="36" t="s">
        <v>206</v>
      </c>
      <c r="C13" s="49">
        <v>17.411000000000001</v>
      </c>
      <c r="D13" s="49">
        <v>4.0000000000000001E-3</v>
      </c>
      <c r="E13" s="49">
        <v>2.0369999999999999</v>
      </c>
      <c r="F13" s="49"/>
      <c r="G13" s="49">
        <f>SUM(C13:F13)</f>
        <v>19.452000000000002</v>
      </c>
    </row>
    <row r="14" spans="1:7" s="100" customFormat="1" x14ac:dyDescent="0.2"/>
    <row r="15" spans="1:7" s="37" customFormat="1" x14ac:dyDescent="0.2">
      <c r="A15" s="51">
        <v>5</v>
      </c>
      <c r="B15" s="36" t="s">
        <v>205</v>
      </c>
      <c r="C15" s="49">
        <v>5.7789999999999999</v>
      </c>
      <c r="D15" s="49">
        <v>0.90700000000000003</v>
      </c>
      <c r="E15" s="49">
        <v>3.7989999999999999</v>
      </c>
      <c r="F15" s="49"/>
      <c r="G15" s="49">
        <f>SUM(C15:F15)</f>
        <v>10.484999999999999</v>
      </c>
    </row>
    <row r="16" spans="1:7" s="100" customFormat="1" x14ac:dyDescent="0.2"/>
    <row r="17" spans="1:7" s="37" customFormat="1" x14ac:dyDescent="0.2">
      <c r="A17" s="51">
        <v>6</v>
      </c>
      <c r="B17" s="36" t="s">
        <v>204</v>
      </c>
      <c r="C17" s="49">
        <v>27.433</v>
      </c>
      <c r="D17" s="49">
        <v>0.249</v>
      </c>
      <c r="E17" s="49">
        <v>4.9320000000000004</v>
      </c>
      <c r="F17" s="49"/>
      <c r="G17" s="49">
        <f>SUM(C17:F17)</f>
        <v>32.613999999999997</v>
      </c>
    </row>
    <row r="18" spans="1:7" s="100" customFormat="1" x14ac:dyDescent="0.2"/>
    <row r="19" spans="1:7" s="37" customFormat="1" x14ac:dyDescent="0.2">
      <c r="A19" s="50">
        <v>10</v>
      </c>
      <c r="B19" s="36" t="s">
        <v>66</v>
      </c>
      <c r="C19" s="49">
        <v>87.778000000000006</v>
      </c>
      <c r="D19" s="49">
        <v>256.738</v>
      </c>
      <c r="E19" s="49">
        <v>57.308</v>
      </c>
      <c r="F19" s="49"/>
      <c r="G19" s="49">
        <f>SUM(C19:F19)</f>
        <v>401.82400000000001</v>
      </c>
    </row>
    <row r="20" spans="1:7" s="94" customFormat="1" x14ac:dyDescent="0.2"/>
    <row r="21" spans="1:7" x14ac:dyDescent="0.2">
      <c r="A21" s="48">
        <v>11</v>
      </c>
      <c r="B21" s="35" t="s">
        <v>203</v>
      </c>
      <c r="C21" s="45">
        <v>1934.38</v>
      </c>
      <c r="D21" s="45">
        <v>136.09399999999999</v>
      </c>
      <c r="E21" s="45">
        <v>497.56</v>
      </c>
      <c r="F21" s="45"/>
      <c r="G21" s="45">
        <f>SUM(C21:F21)</f>
        <v>2568.0340000000001</v>
      </c>
    </row>
    <row r="22" spans="1:7" s="94" customFormat="1" x14ac:dyDescent="0.2"/>
    <row r="23" spans="1:7" x14ac:dyDescent="0.2">
      <c r="A23" s="46">
        <v>12</v>
      </c>
      <c r="B23" s="35" t="s">
        <v>202</v>
      </c>
      <c r="C23" s="45">
        <v>129.285</v>
      </c>
      <c r="D23" s="45">
        <v>175.3</v>
      </c>
      <c r="E23" s="45">
        <v>112.794</v>
      </c>
      <c r="F23" s="45"/>
      <c r="G23" s="45">
        <f>SUM(C23:F23)</f>
        <v>417.37900000000002</v>
      </c>
    </row>
    <row r="24" spans="1:7" s="94" customFormat="1" x14ac:dyDescent="0.2"/>
    <row r="25" spans="1:7" x14ac:dyDescent="0.2">
      <c r="A25" s="46">
        <v>13</v>
      </c>
      <c r="B25" s="35" t="s">
        <v>201</v>
      </c>
      <c r="C25" s="45">
        <v>730.76900000000001</v>
      </c>
      <c r="D25" s="45">
        <v>64.009</v>
      </c>
      <c r="E25" s="45">
        <v>589.96299999999997</v>
      </c>
      <c r="F25" s="45"/>
      <c r="G25" s="45">
        <f>SUM(C25:F25)</f>
        <v>1384.741</v>
      </c>
    </row>
    <row r="26" spans="1:7" s="94" customFormat="1" x14ac:dyDescent="0.2"/>
    <row r="27" spans="1:7" x14ac:dyDescent="0.2">
      <c r="A27" s="46">
        <v>14</v>
      </c>
      <c r="B27" s="35" t="s">
        <v>200</v>
      </c>
      <c r="C27" s="45">
        <v>1187.0930000000001</v>
      </c>
      <c r="D27" s="45">
        <v>141.018</v>
      </c>
      <c r="E27" s="45">
        <v>849.24</v>
      </c>
      <c r="F27" s="45"/>
      <c r="G27" s="45">
        <f>SUM(C27:F27)</f>
        <v>2177.3510000000001</v>
      </c>
    </row>
    <row r="28" spans="1:7" s="94" customFormat="1" x14ac:dyDescent="0.2"/>
    <row r="29" spans="1:7" x14ac:dyDescent="0.2">
      <c r="A29" s="46">
        <v>15</v>
      </c>
      <c r="B29" s="35" t="s">
        <v>199</v>
      </c>
      <c r="C29" s="45">
        <v>729.98800000000006</v>
      </c>
      <c r="D29" s="45">
        <v>140.994</v>
      </c>
      <c r="E29" s="45">
        <v>322.85500000000002</v>
      </c>
      <c r="F29" s="45">
        <v>1E-3</v>
      </c>
      <c r="G29" s="45">
        <f>SUM(C29:F29)</f>
        <v>1193.838</v>
      </c>
    </row>
    <row r="30" spans="1:7" s="94" customFormat="1" x14ac:dyDescent="0.2"/>
    <row r="31" spans="1:7" x14ac:dyDescent="0.2">
      <c r="A31" s="46">
        <v>16</v>
      </c>
      <c r="B31" s="47" t="s">
        <v>229</v>
      </c>
      <c r="C31" s="45"/>
      <c r="D31" s="45"/>
      <c r="E31" s="45">
        <v>1090</v>
      </c>
      <c r="F31" s="45"/>
      <c r="G31" s="45">
        <f>SUM(C31:F31)</f>
        <v>1090</v>
      </c>
    </row>
    <row r="32" spans="1:7" s="94" customFormat="1" x14ac:dyDescent="0.2"/>
    <row r="33" spans="1:7" x14ac:dyDescent="0.2">
      <c r="A33" s="46">
        <v>20</v>
      </c>
      <c r="B33" s="35" t="s">
        <v>197</v>
      </c>
      <c r="C33" s="45">
        <v>82.768000000000001</v>
      </c>
      <c r="D33" s="45">
        <v>6697.4319999999998</v>
      </c>
      <c r="E33" s="45">
        <v>374.62099999999998</v>
      </c>
      <c r="F33" s="45"/>
      <c r="G33" s="45">
        <f>SUM(C33:F33)</f>
        <v>7154.8209999999999</v>
      </c>
    </row>
    <row r="34" spans="1:7" s="94" customFormat="1" x14ac:dyDescent="0.2"/>
    <row r="35" spans="1:7" x14ac:dyDescent="0.2">
      <c r="A35" s="46">
        <v>21</v>
      </c>
      <c r="B35" s="35" t="s">
        <v>196</v>
      </c>
      <c r="C35" s="45">
        <v>78.007999999999996</v>
      </c>
      <c r="D35" s="45">
        <v>2881.7370000000001</v>
      </c>
      <c r="E35" s="45">
        <v>42.076999999999998</v>
      </c>
      <c r="F35" s="45">
        <v>1E-3</v>
      </c>
      <c r="G35" s="45">
        <f>SUM(C35:F35)</f>
        <v>3001.8230000000003</v>
      </c>
    </row>
    <row r="36" spans="1:7" s="94" customFormat="1" x14ac:dyDescent="0.2"/>
    <row r="37" spans="1:7" x14ac:dyDescent="0.2">
      <c r="A37" s="46">
        <v>22</v>
      </c>
      <c r="B37" s="35" t="s">
        <v>195</v>
      </c>
      <c r="C37" s="45"/>
      <c r="D37" s="45">
        <v>10680</v>
      </c>
      <c r="E37" s="45"/>
      <c r="F37" s="45"/>
      <c r="G37" s="45">
        <f>SUM(C37:F37)</f>
        <v>10680</v>
      </c>
    </row>
    <row r="38" spans="1:7" s="94" customFormat="1" x14ac:dyDescent="0.2"/>
    <row r="39" spans="1:7" x14ac:dyDescent="0.2">
      <c r="A39" s="46">
        <v>23</v>
      </c>
      <c r="B39" s="35" t="s">
        <v>227</v>
      </c>
      <c r="C39" s="45"/>
      <c r="D39" s="45">
        <v>9276.4570000000003</v>
      </c>
      <c r="E39" s="45">
        <v>1.5169999999999999</v>
      </c>
      <c r="F39" s="45"/>
      <c r="G39" s="45">
        <f>SUM(C39:F39)</f>
        <v>9277.9740000000002</v>
      </c>
    </row>
    <row r="40" spans="1:7" s="94" customFormat="1" x14ac:dyDescent="0.2"/>
    <row r="41" spans="1:7" x14ac:dyDescent="0.2">
      <c r="A41" s="46">
        <v>24</v>
      </c>
      <c r="B41" s="35" t="s">
        <v>193</v>
      </c>
      <c r="C41" s="45">
        <v>27.67</v>
      </c>
      <c r="D41" s="45">
        <v>883.3</v>
      </c>
      <c r="E41" s="45">
        <v>46.521999999999998</v>
      </c>
      <c r="F41" s="45">
        <v>1E-3</v>
      </c>
      <c r="G41" s="45">
        <f>SUM(C41:F41)</f>
        <v>957.49299999999994</v>
      </c>
    </row>
    <row r="42" spans="1:7" s="94" customFormat="1" x14ac:dyDescent="0.2"/>
    <row r="43" spans="1:7" x14ac:dyDescent="0.2">
      <c r="A43" s="48">
        <v>25</v>
      </c>
      <c r="B43" s="35" t="s">
        <v>192</v>
      </c>
      <c r="C43" s="45">
        <v>10.301</v>
      </c>
      <c r="D43" s="45">
        <v>6289.0559999999996</v>
      </c>
      <c r="E43" s="45">
        <v>630.79999999999995</v>
      </c>
      <c r="F43" s="45"/>
      <c r="G43" s="45">
        <f>SUM(C43:F43)</f>
        <v>6930.1570000000002</v>
      </c>
    </row>
    <row r="44" spans="1:7" s="94" customFormat="1" x14ac:dyDescent="0.2"/>
    <row r="45" spans="1:7" x14ac:dyDescent="0.2">
      <c r="A45" s="46">
        <v>30</v>
      </c>
      <c r="B45" s="47" t="s">
        <v>191</v>
      </c>
      <c r="C45" s="45">
        <v>3193.8139999999999</v>
      </c>
      <c r="D45" s="45">
        <v>3831.8670000000002</v>
      </c>
      <c r="E45" s="45">
        <v>1067.6579999999999</v>
      </c>
      <c r="F45" s="45">
        <v>8.9999999999999993E-3</v>
      </c>
      <c r="G45" s="45">
        <f>SUM(C45:F45)</f>
        <v>8093.348</v>
      </c>
    </row>
    <row r="46" spans="1:7" s="94" customFormat="1" x14ac:dyDescent="0.2"/>
    <row r="47" spans="1:7" x14ac:dyDescent="0.2">
      <c r="A47" s="46">
        <v>31</v>
      </c>
      <c r="B47" s="35" t="s">
        <v>190</v>
      </c>
      <c r="C47" s="45">
        <v>54.118000000000002</v>
      </c>
      <c r="D47" s="45">
        <v>3990.5070000000001</v>
      </c>
      <c r="E47" s="45">
        <v>77.164000000000001</v>
      </c>
      <c r="F47" s="45"/>
      <c r="G47" s="45">
        <f>SUM(C47:F47)</f>
        <v>4121.7889999999998</v>
      </c>
    </row>
    <row r="48" spans="1:7" s="94" customFormat="1" x14ac:dyDescent="0.2"/>
    <row r="49" spans="1:7" x14ac:dyDescent="0.2">
      <c r="A49" s="46">
        <v>32</v>
      </c>
      <c r="B49" s="47" t="s">
        <v>189</v>
      </c>
      <c r="C49" s="45">
        <v>18.931000000000001</v>
      </c>
      <c r="D49" s="45">
        <v>391.37900000000002</v>
      </c>
      <c r="E49" s="45">
        <v>30.71</v>
      </c>
      <c r="F49" s="45"/>
      <c r="G49" s="45">
        <f>SUM(C49:F49)</f>
        <v>441.02</v>
      </c>
    </row>
    <row r="50" spans="1:7" s="94" customFormat="1" x14ac:dyDescent="0.2"/>
    <row r="51" spans="1:7" x14ac:dyDescent="0.2">
      <c r="A51" s="46">
        <v>33</v>
      </c>
      <c r="B51" s="35" t="s">
        <v>188</v>
      </c>
      <c r="C51" s="45"/>
      <c r="D51" s="45">
        <v>99.808000000000007</v>
      </c>
      <c r="E51" s="45">
        <v>1.792</v>
      </c>
      <c r="F51" s="45"/>
      <c r="G51" s="45">
        <f>SUM(C51:F51)</f>
        <v>101.60000000000001</v>
      </c>
    </row>
    <row r="52" spans="1:7" s="94" customFormat="1" x14ac:dyDescent="0.2"/>
    <row r="53" spans="1:7" x14ac:dyDescent="0.2">
      <c r="A53" s="46">
        <v>34</v>
      </c>
      <c r="B53" s="35" t="s">
        <v>187</v>
      </c>
      <c r="C53" s="45"/>
      <c r="D53" s="45">
        <v>421.86700000000002</v>
      </c>
      <c r="E53" s="45">
        <v>10.829000000000001</v>
      </c>
      <c r="F53" s="45"/>
      <c r="G53" s="45">
        <f>SUM(C53:F53)</f>
        <v>432.69600000000003</v>
      </c>
    </row>
    <row r="54" spans="1:7" s="94" customFormat="1" x14ac:dyDescent="0.2"/>
    <row r="55" spans="1:7" x14ac:dyDescent="0.2">
      <c r="A55" s="46">
        <v>40</v>
      </c>
      <c r="B55" s="35" t="s">
        <v>186</v>
      </c>
      <c r="C55" s="45">
        <v>136.14599999999999</v>
      </c>
      <c r="D55" s="45">
        <v>120.203</v>
      </c>
      <c r="E55" s="45">
        <v>142.886</v>
      </c>
      <c r="F55" s="45">
        <v>2E-3</v>
      </c>
      <c r="G55" s="45">
        <f>SUM(C55:F55)</f>
        <v>399.23700000000002</v>
      </c>
    </row>
    <row r="56" spans="1:7" s="94" customFormat="1" x14ac:dyDescent="0.2"/>
    <row r="57" spans="1:7" x14ac:dyDescent="0.2">
      <c r="A57" s="46">
        <v>41</v>
      </c>
      <c r="B57" s="35" t="s">
        <v>28</v>
      </c>
      <c r="C57" s="45">
        <v>67.596999999999994</v>
      </c>
      <c r="D57" s="45">
        <v>4756.201</v>
      </c>
      <c r="E57" s="45">
        <v>853.04300000000001</v>
      </c>
      <c r="F57" s="45">
        <v>1E-3</v>
      </c>
      <c r="G57" s="45">
        <f>SUM(C57:F57)</f>
        <v>5676.8419999999996</v>
      </c>
    </row>
    <row r="58" spans="1:7" s="94" customFormat="1" x14ac:dyDescent="0.2"/>
    <row r="59" spans="1:7" x14ac:dyDescent="0.2">
      <c r="A59" s="46">
        <v>42</v>
      </c>
      <c r="B59" s="35" t="s">
        <v>185</v>
      </c>
      <c r="C59" s="45">
        <v>168.33799999999999</v>
      </c>
      <c r="D59" s="45">
        <v>1832.068</v>
      </c>
      <c r="E59" s="45">
        <v>154.43799999999999</v>
      </c>
      <c r="F59" s="45">
        <v>0.443</v>
      </c>
      <c r="G59" s="45">
        <f>SUM(C59:F59)</f>
        <v>2155.2870000000003</v>
      </c>
    </row>
    <row r="60" spans="1:7" s="94" customFormat="1" x14ac:dyDescent="0.2"/>
    <row r="61" spans="1:7" x14ac:dyDescent="0.2">
      <c r="A61" s="46">
        <v>43</v>
      </c>
      <c r="B61" s="35" t="s">
        <v>184</v>
      </c>
      <c r="C61" s="45"/>
      <c r="D61" s="45">
        <v>559.06399999999996</v>
      </c>
      <c r="E61" s="45">
        <v>83.872</v>
      </c>
      <c r="F61" s="45"/>
      <c r="G61" s="45">
        <f>SUM(C61:F61)</f>
        <v>642.93599999999992</v>
      </c>
    </row>
    <row r="62" spans="1:7" s="94" customFormat="1" x14ac:dyDescent="0.2"/>
    <row r="63" spans="1:7" x14ac:dyDescent="0.2">
      <c r="A63" s="46">
        <v>44</v>
      </c>
      <c r="B63" s="35" t="s">
        <v>183</v>
      </c>
      <c r="C63" s="45"/>
      <c r="D63" s="45">
        <v>988.67100000000005</v>
      </c>
      <c r="E63" s="45"/>
      <c r="F63" s="45"/>
      <c r="G63" s="45">
        <f>SUM(C63:F63)</f>
        <v>988.67100000000005</v>
      </c>
    </row>
    <row r="64" spans="1:7" s="94" customFormat="1" x14ac:dyDescent="0.2"/>
    <row r="65" spans="1:7" x14ac:dyDescent="0.2">
      <c r="A65" s="46">
        <v>45</v>
      </c>
      <c r="B65" s="35" t="s">
        <v>182</v>
      </c>
      <c r="C65" s="45"/>
      <c r="D65" s="45">
        <v>546.52700000000004</v>
      </c>
      <c r="E65" s="45">
        <v>95.72</v>
      </c>
      <c r="F65" s="45"/>
      <c r="G65" s="45">
        <f>SUM(C65:F65)</f>
        <v>642.24700000000007</v>
      </c>
    </row>
    <row r="66" spans="1:7" s="94" customFormat="1" x14ac:dyDescent="0.2"/>
    <row r="67" spans="1:7" x14ac:dyDescent="0.2">
      <c r="A67" s="46">
        <v>46</v>
      </c>
      <c r="B67" s="35" t="s">
        <v>181</v>
      </c>
      <c r="C67" s="45"/>
      <c r="D67" s="45">
        <v>430.80099999999999</v>
      </c>
      <c r="E67" s="45">
        <v>0.112</v>
      </c>
      <c r="F67" s="45"/>
      <c r="G67" s="45">
        <f>SUM(C67:F67)</f>
        <v>430.91300000000001</v>
      </c>
    </row>
    <row r="68" spans="1:7" s="94" customFormat="1" x14ac:dyDescent="0.2"/>
    <row r="69" spans="1:7" x14ac:dyDescent="0.2">
      <c r="A69" s="46">
        <v>51</v>
      </c>
      <c r="B69" s="35" t="s">
        <v>180</v>
      </c>
      <c r="C69" s="45"/>
      <c r="D69" s="45"/>
      <c r="E69" s="45"/>
      <c r="F69" s="45">
        <v>1</v>
      </c>
      <c r="G69" s="45">
        <f>SUM(C69:F69)</f>
        <v>1</v>
      </c>
    </row>
    <row r="70" spans="1:7" s="94" customFormat="1" x14ac:dyDescent="0.2"/>
    <row r="71" spans="1:7" x14ac:dyDescent="0.2">
      <c r="A71" s="46">
        <v>58</v>
      </c>
      <c r="B71" s="35" t="s">
        <v>179</v>
      </c>
      <c r="C71" s="45"/>
      <c r="D71" s="45"/>
      <c r="E71" s="45"/>
      <c r="F71" s="45">
        <v>7058.5479999999998</v>
      </c>
      <c r="G71" s="45">
        <f>SUM(C71:F71)</f>
        <v>7058.5479999999998</v>
      </c>
    </row>
    <row r="72" spans="1:7" s="94" customFormat="1" x14ac:dyDescent="0.2"/>
    <row r="73" spans="1:7" x14ac:dyDescent="0.2">
      <c r="A73" s="44"/>
      <c r="B73" s="43" t="s">
        <v>178</v>
      </c>
      <c r="C73" s="42">
        <f>SUM(C7:C71)</f>
        <v>8732.9310000000005</v>
      </c>
      <c r="D73" s="42">
        <f>SUM(D7:D71)</f>
        <v>55639.561999999998</v>
      </c>
      <c r="E73" s="42">
        <f>SUM(E7:E71)</f>
        <v>7242.1530000000002</v>
      </c>
      <c r="F73" s="42">
        <f>SUM(F7:F71)</f>
        <v>7060.009</v>
      </c>
      <c r="G73" s="42">
        <f>SUM(G7:G71)</f>
        <v>78674.654999999999</v>
      </c>
    </row>
    <row r="75" spans="1:7" s="98" customFormat="1" x14ac:dyDescent="0.2">
      <c r="A75" s="98" t="s">
        <v>177</v>
      </c>
    </row>
    <row r="76" spans="1:7" s="98" customFormat="1" x14ac:dyDescent="0.2"/>
  </sheetData>
  <mergeCells count="39">
    <mergeCell ref="A1:XFD1"/>
    <mergeCell ref="A2:XFD2"/>
    <mergeCell ref="A76:XFD76"/>
    <mergeCell ref="A75:XFD75"/>
    <mergeCell ref="A3:XFD3"/>
    <mergeCell ref="A6:XFD6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  <mergeCell ref="A28:XFD28"/>
    <mergeCell ref="A30:XFD30"/>
    <mergeCell ref="A32:XFD32"/>
    <mergeCell ref="A34:XFD34"/>
    <mergeCell ref="A36:XFD36"/>
    <mergeCell ref="A38:XFD38"/>
    <mergeCell ref="A40:XFD40"/>
    <mergeCell ref="A42:XFD42"/>
    <mergeCell ref="A44:XFD44"/>
    <mergeCell ref="A46:XFD46"/>
    <mergeCell ref="A48:XFD48"/>
    <mergeCell ref="A50:XFD50"/>
    <mergeCell ref="A52:XFD52"/>
    <mergeCell ref="A54:XFD54"/>
    <mergeCell ref="A68:XFD68"/>
    <mergeCell ref="A70:XFD70"/>
    <mergeCell ref="A72:XFD72"/>
    <mergeCell ref="A56:XFD56"/>
    <mergeCell ref="A58:XFD58"/>
    <mergeCell ref="A60:XFD60"/>
    <mergeCell ref="A62:XFD62"/>
    <mergeCell ref="A64:XFD64"/>
    <mergeCell ref="A66:XFD66"/>
  </mergeCells>
  <pageMargins left="0.7" right="0.7" top="0.78740157499999996" bottom="0.78740157499999996" header="0.3" footer="0.3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sqref="A1:XFD1"/>
    </sheetView>
  </sheetViews>
  <sheetFormatPr baseColWidth="10" defaultRowHeight="12.75" x14ac:dyDescent="0.2"/>
  <cols>
    <col min="1" max="1" width="4.5703125" style="1" customWidth="1"/>
    <col min="2" max="2" width="5.28515625" style="1" customWidth="1"/>
    <col min="3" max="3" width="11.42578125" style="1"/>
    <col min="4" max="4" width="34.42578125" style="1" customWidth="1"/>
    <col min="5" max="16384" width="11.42578125" style="1"/>
  </cols>
  <sheetData>
    <row r="1" spans="1:6" s="70" customFormat="1" ht="12.75" customHeight="1" x14ac:dyDescent="0.2">
      <c r="A1" s="69" t="s">
        <v>23</v>
      </c>
      <c r="B1" s="69"/>
      <c r="C1" s="69"/>
      <c r="D1" s="69"/>
      <c r="E1" s="69"/>
    </row>
    <row r="2" spans="1:6" s="80" customFormat="1" ht="12.75" customHeight="1" x14ac:dyDescent="0.2">
      <c r="A2" s="80" t="s">
        <v>22</v>
      </c>
    </row>
    <row r="3" spans="1:6" s="80" customFormat="1" ht="12.75" customHeight="1" x14ac:dyDescent="0.2"/>
    <row r="4" spans="1:6" s="54" customFormat="1" ht="12.75" customHeight="1" x14ac:dyDescent="0.2">
      <c r="E4" s="55" t="s">
        <v>12</v>
      </c>
      <c r="F4" s="55" t="s">
        <v>11</v>
      </c>
    </row>
    <row r="5" spans="1:6" s="80" customFormat="1" ht="12.75" customHeight="1" x14ac:dyDescent="0.2">
      <c r="A5" s="80" t="s">
        <v>21</v>
      </c>
    </row>
    <row r="6" spans="1:6" ht="12.75" customHeight="1" x14ac:dyDescent="0.2">
      <c r="A6" s="69" t="s">
        <v>20</v>
      </c>
      <c r="B6" s="69"/>
      <c r="C6" s="69"/>
      <c r="D6" s="69"/>
      <c r="F6" s="54"/>
    </row>
    <row r="7" spans="1:6" ht="12.75" customHeight="1" x14ac:dyDescent="0.2">
      <c r="A7" s="5"/>
      <c r="B7" s="8"/>
      <c r="C7" s="76" t="s">
        <v>19</v>
      </c>
      <c r="D7" s="76"/>
      <c r="E7" s="4">
        <v>8613.3719999999994</v>
      </c>
      <c r="F7" s="4">
        <v>8732.9310000000005</v>
      </c>
    </row>
    <row r="8" spans="1:6" ht="12.75" customHeight="1" x14ac:dyDescent="0.2">
      <c r="A8" s="5"/>
      <c r="B8" s="8"/>
      <c r="C8" s="76" t="s">
        <v>18</v>
      </c>
      <c r="D8" s="76"/>
      <c r="E8" s="4">
        <v>7184.1480000000001</v>
      </c>
      <c r="F8" s="4">
        <v>7242.1530000000002</v>
      </c>
    </row>
    <row r="9" spans="1:6" x14ac:dyDescent="0.2">
      <c r="A9" s="5"/>
      <c r="B9" s="8"/>
      <c r="C9" s="76" t="s">
        <v>17</v>
      </c>
      <c r="D9" s="76"/>
      <c r="E9" s="3">
        <v>55093.337</v>
      </c>
      <c r="F9" s="3">
        <v>55639.561999999998</v>
      </c>
    </row>
    <row r="10" spans="1:6" x14ac:dyDescent="0.2">
      <c r="A10" s="5"/>
      <c r="B10" s="8"/>
      <c r="C10" s="76" t="s">
        <v>16</v>
      </c>
      <c r="D10" s="76"/>
      <c r="E10" s="4">
        <v>7170.4390000000003</v>
      </c>
      <c r="F10" s="4">
        <v>7060.009</v>
      </c>
    </row>
    <row r="11" spans="1:6" x14ac:dyDescent="0.2">
      <c r="A11" s="12"/>
      <c r="B11" s="12"/>
      <c r="C11" s="77" t="s">
        <v>15</v>
      </c>
      <c r="D11" s="77"/>
      <c r="E11" s="2">
        <f>E7+E8+E9+E10</f>
        <v>78061.296000000002</v>
      </c>
      <c r="F11" s="2">
        <f>F7+F8+F9+F10</f>
        <v>78674.654999999999</v>
      </c>
    </row>
    <row r="13" spans="1:6" s="70" customFormat="1" ht="12.75" customHeight="1" x14ac:dyDescent="0.2">
      <c r="A13" s="73" t="s">
        <v>0</v>
      </c>
      <c r="B13" s="73"/>
      <c r="C13" s="73"/>
      <c r="D13" s="73"/>
      <c r="E13" s="73"/>
    </row>
    <row r="14" spans="1:6" s="70" customFormat="1" ht="12.75" customHeight="1" x14ac:dyDescent="0.2">
      <c r="A14" s="72"/>
      <c r="B14" s="72"/>
      <c r="C14" s="72"/>
      <c r="D14" s="72"/>
      <c r="E14" s="72"/>
    </row>
  </sheetData>
  <mergeCells count="12">
    <mergeCell ref="A1:XFD1"/>
    <mergeCell ref="A2:XFD2"/>
    <mergeCell ref="A14:XFD14"/>
    <mergeCell ref="A13:XFD13"/>
    <mergeCell ref="A3:XFD3"/>
    <mergeCell ref="A5:XFD5"/>
    <mergeCell ref="A6:D6"/>
    <mergeCell ref="C7:D7"/>
    <mergeCell ref="C8:D8"/>
    <mergeCell ref="C9:D9"/>
    <mergeCell ref="C10:D10"/>
    <mergeCell ref="C11:D1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zoomScaleNormal="100" workbookViewId="0">
      <selection sqref="A1:XFD1"/>
    </sheetView>
  </sheetViews>
  <sheetFormatPr baseColWidth="10" defaultRowHeight="12.75" x14ac:dyDescent="0.2"/>
  <cols>
    <col min="1" max="1" width="11.42578125" style="13"/>
    <col min="2" max="2" width="51.7109375" style="13" customWidth="1"/>
    <col min="3" max="6" width="9.140625" style="13" customWidth="1"/>
    <col min="7" max="16384" width="11.42578125" style="13"/>
  </cols>
  <sheetData>
    <row r="1" spans="1:6" s="82" customFormat="1" ht="15" collapsed="1" x14ac:dyDescent="0.25">
      <c r="A1" s="81" t="s">
        <v>81</v>
      </c>
      <c r="B1" s="81"/>
      <c r="C1" s="81"/>
      <c r="D1" s="81"/>
      <c r="E1" s="81"/>
    </row>
    <row r="2" spans="1:6" s="82" customFormat="1" ht="15" x14ac:dyDescent="0.25">
      <c r="A2" s="83" t="s">
        <v>13</v>
      </c>
      <c r="B2" s="83"/>
      <c r="C2" s="83"/>
      <c r="D2" s="83"/>
      <c r="E2" s="83"/>
    </row>
    <row r="3" spans="1:6" s="80" customFormat="1" ht="15" customHeight="1" x14ac:dyDescent="0.2"/>
    <row r="4" spans="1:6" s="54" customFormat="1" x14ac:dyDescent="0.2">
      <c r="A4" s="85" t="s">
        <v>80</v>
      </c>
      <c r="B4" s="85"/>
      <c r="C4" s="55" t="s">
        <v>79</v>
      </c>
      <c r="D4" s="55" t="s">
        <v>79</v>
      </c>
      <c r="E4" s="55" t="s">
        <v>78</v>
      </c>
      <c r="F4" s="55" t="s">
        <v>78</v>
      </c>
    </row>
    <row r="5" spans="1:6" s="54" customFormat="1" x14ac:dyDescent="0.2">
      <c r="A5" s="55"/>
      <c r="B5" s="56"/>
      <c r="C5" s="55" t="s">
        <v>77</v>
      </c>
      <c r="D5" s="55" t="s">
        <v>76</v>
      </c>
      <c r="E5" s="55" t="s">
        <v>77</v>
      </c>
      <c r="F5" s="55" t="s">
        <v>76</v>
      </c>
    </row>
    <row r="6" spans="1:6" s="80" customFormat="1" x14ac:dyDescent="0.2"/>
    <row r="7" spans="1:6" s="15" customFormat="1" x14ac:dyDescent="0.2">
      <c r="A7" s="23" t="s">
        <v>75</v>
      </c>
      <c r="B7" s="23"/>
    </row>
    <row r="8" spans="1:6" s="22" customFormat="1" x14ac:dyDescent="0.2">
      <c r="A8" s="20"/>
      <c r="B8" s="18" t="s">
        <v>74</v>
      </c>
      <c r="C8" s="17">
        <v>7.6</v>
      </c>
      <c r="D8" s="19">
        <v>7.8019999999999996</v>
      </c>
      <c r="E8" s="19">
        <v>8.1880000000000006</v>
      </c>
      <c r="F8" s="19">
        <v>8.4120000000000008</v>
      </c>
    </row>
    <row r="9" spans="1:6" s="22" customFormat="1" x14ac:dyDescent="0.2">
      <c r="A9" s="20"/>
      <c r="B9" s="18" t="s">
        <v>73</v>
      </c>
      <c r="C9" s="17">
        <v>162.995</v>
      </c>
      <c r="D9" s="19">
        <v>163.52199999999999</v>
      </c>
      <c r="E9" s="19">
        <v>165.55600000000001</v>
      </c>
      <c r="F9" s="19">
        <v>167.01300000000001</v>
      </c>
    </row>
    <row r="10" spans="1:6" s="22" customFormat="1" x14ac:dyDescent="0.2">
      <c r="A10" s="20"/>
      <c r="B10" s="18" t="s">
        <v>72</v>
      </c>
      <c r="C10" s="17">
        <v>14.131</v>
      </c>
      <c r="D10" s="19">
        <v>14.46</v>
      </c>
      <c r="E10" s="19">
        <v>14.831</v>
      </c>
      <c r="F10" s="19">
        <v>15.11</v>
      </c>
    </row>
    <row r="11" spans="1:6" s="22" customFormat="1" x14ac:dyDescent="0.2">
      <c r="A11" s="20"/>
      <c r="B11" s="18" t="s">
        <v>71</v>
      </c>
      <c r="C11" s="17">
        <v>18.765000000000001</v>
      </c>
      <c r="D11" s="19">
        <v>18.811</v>
      </c>
      <c r="E11" s="19">
        <v>19.353999999999999</v>
      </c>
      <c r="F11" s="19">
        <v>19.452000000000002</v>
      </c>
    </row>
    <row r="12" spans="1:6" s="22" customFormat="1" x14ac:dyDescent="0.2">
      <c r="A12" s="20"/>
      <c r="B12" s="18" t="s">
        <v>70</v>
      </c>
      <c r="C12" s="17">
        <v>10.045999999999999</v>
      </c>
      <c r="D12" s="19">
        <v>10.039</v>
      </c>
      <c r="E12" s="19">
        <v>10.475</v>
      </c>
      <c r="F12" s="19">
        <v>10.484999999999999</v>
      </c>
    </row>
    <row r="13" spans="1:6" s="22" customFormat="1" x14ac:dyDescent="0.2">
      <c r="A13" s="20"/>
      <c r="B13" s="18" t="s">
        <v>69</v>
      </c>
      <c r="C13" s="17">
        <v>31.196999999999999</v>
      </c>
      <c r="D13" s="19">
        <v>31.686</v>
      </c>
      <c r="E13" s="19">
        <v>32.433999999999997</v>
      </c>
      <c r="F13" s="19">
        <v>32.613999999999997</v>
      </c>
    </row>
    <row r="14" spans="1:6" s="22" customFormat="1" x14ac:dyDescent="0.2">
      <c r="A14" s="81" t="s">
        <v>66</v>
      </c>
      <c r="B14" s="81"/>
      <c r="D14" s="19"/>
      <c r="E14" s="19"/>
    </row>
    <row r="15" spans="1:6" s="22" customFormat="1" x14ac:dyDescent="0.2">
      <c r="A15" s="20"/>
      <c r="B15" s="18" t="s">
        <v>68</v>
      </c>
      <c r="C15" s="17">
        <v>396.04599999999999</v>
      </c>
      <c r="D15" s="19">
        <v>399.76600000000002</v>
      </c>
      <c r="E15" s="19">
        <v>397.63600000000002</v>
      </c>
      <c r="F15" s="19">
        <v>401.82400000000001</v>
      </c>
    </row>
    <row r="16" spans="1:6" s="22" customFormat="1" x14ac:dyDescent="0.2">
      <c r="A16" s="20"/>
      <c r="B16" s="18" t="s">
        <v>67</v>
      </c>
      <c r="C16" s="17">
        <v>369</v>
      </c>
      <c r="D16" s="19">
        <v>368</v>
      </c>
      <c r="E16" s="19">
        <v>442</v>
      </c>
      <c r="F16" s="19">
        <v>441</v>
      </c>
    </row>
    <row r="17" spans="1:6" s="22" customFormat="1" x14ac:dyDescent="0.2">
      <c r="A17" s="20"/>
      <c r="B17" s="15" t="s">
        <v>66</v>
      </c>
      <c r="C17" s="14">
        <f>SUM(C15:C16)</f>
        <v>765.04600000000005</v>
      </c>
      <c r="D17" s="14">
        <f>SUM(D15:D16)</f>
        <v>767.76600000000008</v>
      </c>
      <c r="E17" s="14">
        <f>SUM(E15:E16)</f>
        <v>839.63599999999997</v>
      </c>
      <c r="F17" s="14">
        <f>SUM(F15:F16)</f>
        <v>842.82400000000007</v>
      </c>
    </row>
    <row r="18" spans="1:6" s="22" customFormat="1" x14ac:dyDescent="0.2">
      <c r="A18" s="81" t="s">
        <v>65</v>
      </c>
      <c r="B18" s="81"/>
      <c r="D18" s="19"/>
      <c r="E18" s="19"/>
      <c r="F18" s="19"/>
    </row>
    <row r="19" spans="1:6" s="22" customFormat="1" x14ac:dyDescent="0.2">
      <c r="A19" s="20"/>
      <c r="B19" s="18" t="s">
        <v>64</v>
      </c>
      <c r="C19" s="17">
        <v>2529.5839999999998</v>
      </c>
      <c r="D19" s="19">
        <v>2577.415</v>
      </c>
      <c r="E19" s="19">
        <v>2529.931</v>
      </c>
      <c r="F19" s="19">
        <v>2568.0340000000001</v>
      </c>
    </row>
    <row r="20" spans="1:6" s="22" customFormat="1" x14ac:dyDescent="0.2">
      <c r="A20" s="81" t="s">
        <v>63</v>
      </c>
      <c r="B20" s="81"/>
      <c r="D20" s="19"/>
      <c r="E20" s="19"/>
      <c r="F20" s="19"/>
    </row>
    <row r="21" spans="1:6" s="22" customFormat="1" x14ac:dyDescent="0.2">
      <c r="A21" s="20"/>
      <c r="B21" s="18" t="s">
        <v>62</v>
      </c>
      <c r="C21" s="24">
        <v>418.77699999999999</v>
      </c>
      <c r="D21" s="19">
        <v>425.86200000000002</v>
      </c>
      <c r="E21" s="19">
        <v>409.14100000000002</v>
      </c>
      <c r="F21" s="19">
        <v>417.37900000000002</v>
      </c>
    </row>
    <row r="22" spans="1:6" s="22" customFormat="1" x14ac:dyDescent="0.2">
      <c r="A22" s="81" t="s">
        <v>61</v>
      </c>
      <c r="B22" s="81"/>
      <c r="D22" s="19"/>
      <c r="E22" s="19"/>
      <c r="F22" s="19"/>
    </row>
    <row r="23" spans="1:6" s="22" customFormat="1" x14ac:dyDescent="0.2">
      <c r="A23" s="20"/>
      <c r="B23" s="18" t="s">
        <v>60</v>
      </c>
      <c r="C23" s="19">
        <v>1298.519</v>
      </c>
      <c r="D23" s="19">
        <v>1372.2719999999999</v>
      </c>
      <c r="E23" s="19">
        <v>1309.1320000000001</v>
      </c>
      <c r="F23" s="19">
        <v>1384.741</v>
      </c>
    </row>
    <row r="24" spans="1:6" s="22" customFormat="1" x14ac:dyDescent="0.2">
      <c r="A24" s="81" t="s">
        <v>59</v>
      </c>
      <c r="B24" s="81"/>
      <c r="D24" s="19"/>
      <c r="E24" s="19"/>
      <c r="F24" s="19"/>
    </row>
    <row r="25" spans="1:6" s="22" customFormat="1" x14ac:dyDescent="0.2">
      <c r="A25" s="20"/>
      <c r="B25" s="18" t="s">
        <v>58</v>
      </c>
      <c r="C25" s="17">
        <v>2157.027</v>
      </c>
      <c r="D25" s="19">
        <v>2185.9810000000002</v>
      </c>
      <c r="E25" s="19">
        <v>1981.68</v>
      </c>
      <c r="F25" s="19">
        <v>2177.3510000000001</v>
      </c>
    </row>
    <row r="26" spans="1:6" s="22" customFormat="1" x14ac:dyDescent="0.2">
      <c r="A26" s="81" t="s">
        <v>57</v>
      </c>
      <c r="B26" s="81"/>
      <c r="D26" s="19"/>
      <c r="E26" s="19"/>
      <c r="F26" s="19"/>
    </row>
    <row r="27" spans="1:6" s="22" customFormat="1" x14ac:dyDescent="0.2">
      <c r="A27" s="20"/>
      <c r="B27" s="18" t="s">
        <v>56</v>
      </c>
      <c r="C27" s="17">
        <v>1101.0840000000001</v>
      </c>
      <c r="D27" s="19">
        <v>1144.529</v>
      </c>
      <c r="E27" s="19">
        <v>1156.6030000000001</v>
      </c>
      <c r="F27" s="19">
        <v>1193.838</v>
      </c>
    </row>
    <row r="28" spans="1:6" s="22" customFormat="1" x14ac:dyDescent="0.2">
      <c r="A28" s="20"/>
      <c r="B28" s="18" t="s">
        <v>55</v>
      </c>
      <c r="C28" s="19">
        <v>0</v>
      </c>
      <c r="D28" s="19">
        <v>1050</v>
      </c>
      <c r="E28" s="19">
        <v>0</v>
      </c>
      <c r="F28" s="19">
        <v>1090</v>
      </c>
    </row>
    <row r="29" spans="1:6" s="22" customFormat="1" x14ac:dyDescent="0.2">
      <c r="A29" s="20"/>
      <c r="B29" s="18" t="s">
        <v>54</v>
      </c>
      <c r="C29" s="19">
        <v>8973.607</v>
      </c>
      <c r="D29" s="19">
        <v>8963.9660000000003</v>
      </c>
      <c r="E29" s="19">
        <v>9288.3770000000004</v>
      </c>
      <c r="F29" s="19">
        <v>9277.9740000000002</v>
      </c>
    </row>
    <row r="30" spans="1:6" s="22" customFormat="1" x14ac:dyDescent="0.2">
      <c r="A30" s="20"/>
      <c r="B30" s="18" t="s">
        <v>53</v>
      </c>
      <c r="C30" s="19">
        <v>1014.003</v>
      </c>
      <c r="D30" s="19">
        <v>1014.003</v>
      </c>
      <c r="E30" s="19">
        <v>988.67100000000005</v>
      </c>
      <c r="F30" s="19">
        <v>988.67100000000005</v>
      </c>
    </row>
    <row r="31" spans="1:6" s="22" customFormat="1" x14ac:dyDescent="0.2">
      <c r="A31" s="20"/>
      <c r="B31" s="18" t="s">
        <v>52</v>
      </c>
      <c r="C31" s="19">
        <v>1540.2719999999999</v>
      </c>
      <c r="D31" s="19">
        <v>629.14</v>
      </c>
      <c r="E31" s="19">
        <v>1023.297</v>
      </c>
      <c r="F31" s="19">
        <v>642.24699999999996</v>
      </c>
    </row>
    <row r="32" spans="1:6" s="22" customFormat="1" x14ac:dyDescent="0.2">
      <c r="A32" s="20"/>
      <c r="B32" s="18" t="s">
        <v>51</v>
      </c>
      <c r="C32" s="19">
        <v>1831.59</v>
      </c>
      <c r="D32" s="19">
        <v>1631.3579999999999</v>
      </c>
      <c r="E32" s="19">
        <v>431</v>
      </c>
      <c r="F32" s="19">
        <v>430.91300000000001</v>
      </c>
    </row>
    <row r="33" spans="1:6" s="22" customFormat="1" x14ac:dyDescent="0.2">
      <c r="A33" s="20"/>
      <c r="B33" s="18" t="s">
        <v>50</v>
      </c>
      <c r="C33" s="19">
        <v>1</v>
      </c>
      <c r="D33" s="19">
        <v>1</v>
      </c>
      <c r="E33" s="19">
        <v>1</v>
      </c>
      <c r="F33" s="19">
        <v>1</v>
      </c>
    </row>
    <row r="34" spans="1:6" s="22" customFormat="1" x14ac:dyDescent="0.2">
      <c r="A34" s="20"/>
      <c r="B34" s="18" t="s">
        <v>49</v>
      </c>
      <c r="C34" s="19">
        <v>6903.5140000000001</v>
      </c>
      <c r="D34" s="19">
        <v>7168.1949999999997</v>
      </c>
      <c r="E34" s="19">
        <v>6557.45</v>
      </c>
      <c r="F34" s="19">
        <v>7058.5479999999998</v>
      </c>
    </row>
    <row r="35" spans="1:6" s="22" customFormat="1" x14ac:dyDescent="0.2">
      <c r="A35" s="20"/>
      <c r="B35" s="15" t="s">
        <v>48</v>
      </c>
      <c r="C35" s="14">
        <v>21365</v>
      </c>
      <c r="D35" s="14">
        <v>21602</v>
      </c>
      <c r="E35" s="14">
        <v>19446</v>
      </c>
      <c r="F35" s="14">
        <v>20683</v>
      </c>
    </row>
    <row r="36" spans="1:6" s="22" customFormat="1" x14ac:dyDescent="0.2">
      <c r="A36" s="81" t="s">
        <v>47</v>
      </c>
      <c r="B36" s="81"/>
      <c r="D36" s="19"/>
      <c r="E36" s="19"/>
    </row>
    <row r="37" spans="1:6" s="22" customFormat="1" x14ac:dyDescent="0.2">
      <c r="A37" s="20"/>
      <c r="B37" s="18" t="s">
        <v>46</v>
      </c>
      <c r="C37" s="19">
        <v>7028.259</v>
      </c>
      <c r="D37" s="19">
        <v>7039.174</v>
      </c>
      <c r="E37" s="19">
        <v>7147.2039999999997</v>
      </c>
      <c r="F37" s="19">
        <v>7154.8209999999999</v>
      </c>
    </row>
    <row r="38" spans="1:6" s="22" customFormat="1" x14ac:dyDescent="0.2">
      <c r="A38" s="20"/>
      <c r="B38" s="18" t="s">
        <v>45</v>
      </c>
      <c r="C38" s="19">
        <v>2923.3220000000001</v>
      </c>
      <c r="D38" s="19">
        <v>2924.0929999999998</v>
      </c>
      <c r="E38" s="19">
        <v>3000.23</v>
      </c>
      <c r="F38" s="19">
        <v>3001.8229999999999</v>
      </c>
    </row>
    <row r="39" spans="1:6" s="22" customFormat="1" x14ac:dyDescent="0.2">
      <c r="A39" s="20"/>
      <c r="B39" s="18" t="s">
        <v>44</v>
      </c>
      <c r="C39" s="19">
        <v>10194</v>
      </c>
      <c r="D39" s="19">
        <v>10194</v>
      </c>
      <c r="E39" s="19">
        <v>10680</v>
      </c>
      <c r="F39" s="19">
        <v>10680</v>
      </c>
    </row>
    <row r="40" spans="1:6" s="22" customFormat="1" x14ac:dyDescent="0.2">
      <c r="A40" s="20"/>
      <c r="B40" s="23" t="s">
        <v>43</v>
      </c>
      <c r="C40" s="14">
        <v>20146</v>
      </c>
      <c r="D40" s="14">
        <v>20157</v>
      </c>
      <c r="E40" s="14">
        <v>20827</v>
      </c>
      <c r="F40" s="14">
        <v>20837</v>
      </c>
    </row>
    <row r="41" spans="1:6" s="22" customFormat="1" x14ac:dyDescent="0.2">
      <c r="A41" s="81" t="s">
        <v>42</v>
      </c>
      <c r="B41" s="81"/>
      <c r="D41" s="19"/>
      <c r="E41" s="19"/>
    </row>
    <row r="42" spans="1:6" s="22" customFormat="1" x14ac:dyDescent="0.2">
      <c r="A42" s="20"/>
      <c r="B42" s="18" t="s">
        <v>41</v>
      </c>
      <c r="C42" s="19">
        <v>953.31299999999999</v>
      </c>
      <c r="D42" s="19">
        <v>953.779</v>
      </c>
      <c r="E42" s="19">
        <v>957.04399999999998</v>
      </c>
      <c r="F42" s="19">
        <v>957.49300000000005</v>
      </c>
    </row>
    <row r="43" spans="1:6" s="22" customFormat="1" x14ac:dyDescent="0.2">
      <c r="A43" s="81" t="s">
        <v>40</v>
      </c>
      <c r="B43" s="81"/>
      <c r="D43" s="19"/>
      <c r="E43" s="19"/>
      <c r="F43" s="19"/>
    </row>
    <row r="44" spans="1:6" s="22" customFormat="1" x14ac:dyDescent="0.2">
      <c r="A44" s="20"/>
      <c r="B44" s="18" t="s">
        <v>39</v>
      </c>
      <c r="C44" s="19">
        <v>6805.3869999999997</v>
      </c>
      <c r="D44" s="19">
        <v>6713.1049999999996</v>
      </c>
      <c r="E44" s="19">
        <v>7023.4740000000002</v>
      </c>
      <c r="F44" s="19">
        <v>6930.1570000000002</v>
      </c>
    </row>
    <row r="45" spans="1:6" x14ac:dyDescent="0.2">
      <c r="A45" s="81" t="s">
        <v>38</v>
      </c>
      <c r="B45" s="81"/>
      <c r="D45" s="19"/>
      <c r="E45" s="22"/>
      <c r="F45" s="22"/>
    </row>
    <row r="46" spans="1:6" x14ac:dyDescent="0.2">
      <c r="A46" s="20"/>
      <c r="B46" s="18" t="s">
        <v>37</v>
      </c>
      <c r="C46" s="19">
        <v>8078.7030000000004</v>
      </c>
      <c r="D46" s="19">
        <v>8177.7560000000003</v>
      </c>
      <c r="E46" s="19">
        <v>7992.6729999999998</v>
      </c>
      <c r="F46" s="19">
        <v>8093.348</v>
      </c>
    </row>
    <row r="47" spans="1:6" x14ac:dyDescent="0.2">
      <c r="A47" s="81" t="s">
        <v>36</v>
      </c>
      <c r="B47" s="81"/>
      <c r="D47" s="19"/>
      <c r="E47" s="19"/>
      <c r="F47" s="19"/>
    </row>
    <row r="48" spans="1:6" x14ac:dyDescent="0.2">
      <c r="A48" s="20"/>
      <c r="B48" s="18" t="s">
        <v>35</v>
      </c>
      <c r="C48" s="19">
        <v>4078.1210000000001</v>
      </c>
      <c r="D48" s="19">
        <v>4081.3980000000001</v>
      </c>
      <c r="E48" s="19">
        <v>4119.491</v>
      </c>
      <c r="F48" s="19">
        <v>4121.7889999999998</v>
      </c>
    </row>
    <row r="49" spans="1:6" s="22" customFormat="1" x14ac:dyDescent="0.2">
      <c r="A49" s="20"/>
      <c r="B49" s="18" t="s">
        <v>34</v>
      </c>
      <c r="C49" s="19">
        <v>101.6</v>
      </c>
      <c r="D49" s="19">
        <v>101.6</v>
      </c>
      <c r="E49" s="19">
        <v>101.6</v>
      </c>
      <c r="F49" s="19">
        <v>101.6</v>
      </c>
    </row>
    <row r="50" spans="1:6" s="22" customFormat="1" x14ac:dyDescent="0.2">
      <c r="A50" s="20"/>
      <c r="B50" s="18" t="s">
        <v>33</v>
      </c>
      <c r="C50" s="19">
        <v>360.72699999999998</v>
      </c>
      <c r="D50" s="19">
        <v>401.04599999999999</v>
      </c>
      <c r="E50" s="19">
        <v>364.642</v>
      </c>
      <c r="F50" s="19">
        <v>399.23700000000002</v>
      </c>
    </row>
    <row r="51" spans="1:6" s="22" customFormat="1" x14ac:dyDescent="0.2">
      <c r="A51" s="20"/>
      <c r="B51" s="23" t="s">
        <v>32</v>
      </c>
      <c r="C51" s="14">
        <f>SUM(C48:C50)</f>
        <v>4540.4480000000003</v>
      </c>
      <c r="D51" s="14">
        <f>SUM(D48:D50)</f>
        <v>4584.0440000000008</v>
      </c>
      <c r="E51" s="14">
        <f>SUM(E48:E50)</f>
        <v>4585.7330000000002</v>
      </c>
      <c r="F51" s="14">
        <f>SUM(F48:F50)</f>
        <v>4622.6260000000002</v>
      </c>
    </row>
    <row r="52" spans="1:6" x14ac:dyDescent="0.2">
      <c r="A52" s="81" t="s">
        <v>31</v>
      </c>
      <c r="B52" s="81"/>
      <c r="D52" s="19"/>
      <c r="E52" s="19"/>
      <c r="F52" s="19"/>
    </row>
    <row r="53" spans="1:6" x14ac:dyDescent="0.2">
      <c r="A53" s="20"/>
      <c r="B53" s="18" t="s">
        <v>30</v>
      </c>
      <c r="C53" s="19">
        <v>424.2</v>
      </c>
      <c r="D53" s="19">
        <v>427.69600000000003</v>
      </c>
      <c r="E53" s="19">
        <v>429.2</v>
      </c>
      <c r="F53" s="19">
        <v>432.69600000000003</v>
      </c>
    </row>
    <row r="54" spans="1:6" x14ac:dyDescent="0.2">
      <c r="A54" s="20"/>
      <c r="B54" s="18" t="s">
        <v>29</v>
      </c>
      <c r="C54" s="19">
        <v>3173.8249999999998</v>
      </c>
      <c r="D54" s="19">
        <v>4990.1229999999996</v>
      </c>
      <c r="E54" s="19">
        <v>3349.3589999999999</v>
      </c>
      <c r="F54" s="19">
        <v>5676.8419999999996</v>
      </c>
    </row>
    <row r="55" spans="1:6" x14ac:dyDescent="0.2">
      <c r="A55" s="20"/>
      <c r="B55" s="15" t="s">
        <v>28</v>
      </c>
      <c r="C55" s="21">
        <v>3598</v>
      </c>
      <c r="D55" s="21">
        <v>5418</v>
      </c>
      <c r="E55" s="21">
        <v>3779</v>
      </c>
      <c r="F55" s="21">
        <v>6110</v>
      </c>
    </row>
    <row r="56" spans="1:6" x14ac:dyDescent="0.2">
      <c r="A56" s="81" t="s">
        <v>27</v>
      </c>
      <c r="B56" s="81"/>
      <c r="D56" s="19"/>
      <c r="E56" s="19"/>
      <c r="F56" s="19"/>
    </row>
    <row r="57" spans="1:6" x14ac:dyDescent="0.2">
      <c r="A57" s="20"/>
      <c r="B57" s="18" t="s">
        <v>26</v>
      </c>
      <c r="C57" s="17">
        <v>2226.2719999999999</v>
      </c>
      <c r="D57" s="19">
        <v>2240.8330000000001</v>
      </c>
      <c r="E57" s="19">
        <v>2144.7869999999998</v>
      </c>
      <c r="F57" s="19">
        <v>2155.2869999999998</v>
      </c>
    </row>
    <row r="58" spans="1:6" x14ac:dyDescent="0.2">
      <c r="A58" s="16"/>
      <c r="B58" s="18" t="s">
        <v>25</v>
      </c>
      <c r="C58" s="17">
        <v>639.01900000000001</v>
      </c>
      <c r="D58" s="17">
        <v>638.94299999999998</v>
      </c>
      <c r="E58" s="17">
        <v>643.01199999999994</v>
      </c>
      <c r="F58" s="17">
        <v>642.93600000000004</v>
      </c>
    </row>
    <row r="59" spans="1:6" x14ac:dyDescent="0.2">
      <c r="A59" s="16"/>
      <c r="B59" s="15" t="s">
        <v>24</v>
      </c>
      <c r="C59" s="14">
        <v>2865</v>
      </c>
      <c r="D59" s="14">
        <v>2880</v>
      </c>
      <c r="E59" s="14">
        <v>2788</v>
      </c>
      <c r="F59" s="14">
        <v>2798</v>
      </c>
    </row>
    <row r="61" spans="1:6" s="82" customFormat="1" ht="15" x14ac:dyDescent="0.25">
      <c r="A61" s="83" t="s">
        <v>0</v>
      </c>
      <c r="B61" s="83"/>
      <c r="C61" s="83"/>
      <c r="D61" s="83"/>
      <c r="E61" s="83"/>
    </row>
    <row r="62" spans="1:6" s="82" customFormat="1" ht="25.5" customHeight="1" x14ac:dyDescent="0.25">
      <c r="A62" s="84"/>
      <c r="B62" s="84"/>
      <c r="C62" s="84"/>
      <c r="D62" s="84"/>
      <c r="E62" s="84"/>
    </row>
  </sheetData>
  <mergeCells count="20">
    <mergeCell ref="A62:XFD62"/>
    <mergeCell ref="A61:XFD61"/>
    <mergeCell ref="A3:XFD3"/>
    <mergeCell ref="A4:B4"/>
    <mergeCell ref="A6:XFD6"/>
    <mergeCell ref="A14:B14"/>
    <mergeCell ref="A18:B18"/>
    <mergeCell ref="A20:B20"/>
    <mergeCell ref="A22:B22"/>
    <mergeCell ref="A24:B24"/>
    <mergeCell ref="A52:B52"/>
    <mergeCell ref="A56:B56"/>
    <mergeCell ref="A26:B26"/>
    <mergeCell ref="A36:B36"/>
    <mergeCell ref="A41:B41"/>
    <mergeCell ref="A43:B43"/>
    <mergeCell ref="A45:B45"/>
    <mergeCell ref="A47:B47"/>
    <mergeCell ref="A1:XFD1"/>
    <mergeCell ref="A2:XFD2"/>
  </mergeCells>
  <pageMargins left="0.7" right="0.7" top="0.78740157499999996" bottom="0.78740157499999996" header="0.3" footer="0.3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zoomScaleNormal="100" workbookViewId="0">
      <selection sqref="A1:XFD1"/>
    </sheetView>
  </sheetViews>
  <sheetFormatPr baseColWidth="10" defaultRowHeight="14.25" x14ac:dyDescent="0.2"/>
  <cols>
    <col min="1" max="1" width="6.5703125" style="25" customWidth="1"/>
    <col min="2" max="2" width="57.140625" style="25" customWidth="1"/>
    <col min="3" max="6" width="10.28515625" style="25" customWidth="1"/>
    <col min="7" max="16384" width="11.42578125" style="25"/>
  </cols>
  <sheetData>
    <row r="1" spans="1:6" s="82" customFormat="1" ht="28.5" customHeight="1" x14ac:dyDescent="0.25">
      <c r="A1" s="90" t="s">
        <v>161</v>
      </c>
      <c r="B1" s="91"/>
      <c r="C1" s="91"/>
      <c r="D1" s="91"/>
    </row>
    <row r="2" spans="1:6" s="82" customFormat="1" ht="15" x14ac:dyDescent="0.25">
      <c r="A2" s="71" t="s">
        <v>13</v>
      </c>
      <c r="B2" s="71"/>
      <c r="C2" s="71"/>
      <c r="D2" s="71"/>
    </row>
    <row r="3" spans="1:6" s="82" customFormat="1" ht="15" x14ac:dyDescent="0.25">
      <c r="A3" s="86"/>
    </row>
    <row r="4" spans="1:6" x14ac:dyDescent="0.2">
      <c r="A4" s="34"/>
      <c r="B4" s="34"/>
      <c r="C4" s="57">
        <v>2014</v>
      </c>
      <c r="D4" s="57">
        <v>2014</v>
      </c>
      <c r="E4" s="57">
        <v>2015</v>
      </c>
      <c r="F4" s="57">
        <v>2015</v>
      </c>
    </row>
    <row r="5" spans="1:6" x14ac:dyDescent="0.2">
      <c r="A5" s="33"/>
      <c r="B5" s="33"/>
      <c r="C5" s="59" t="s">
        <v>77</v>
      </c>
      <c r="D5" s="59" t="s">
        <v>76</v>
      </c>
      <c r="E5" s="58" t="s">
        <v>77</v>
      </c>
      <c r="F5" s="58" t="s">
        <v>76</v>
      </c>
    </row>
    <row r="6" spans="1:6" s="82" customFormat="1" ht="15" x14ac:dyDescent="0.25">
      <c r="A6" s="87"/>
      <c r="B6" s="87"/>
      <c r="C6" s="87"/>
      <c r="D6" s="87"/>
    </row>
    <row r="7" spans="1:6" x14ac:dyDescent="0.2">
      <c r="A7" s="88" t="s">
        <v>160</v>
      </c>
      <c r="B7" s="88"/>
      <c r="C7" s="28"/>
      <c r="D7" s="28"/>
    </row>
    <row r="8" spans="1:6" x14ac:dyDescent="0.2">
      <c r="A8" s="29" t="s">
        <v>159</v>
      </c>
      <c r="B8" s="31" t="s">
        <v>158</v>
      </c>
      <c r="C8" s="30">
        <v>33524.165999999997</v>
      </c>
      <c r="D8" s="30">
        <v>33493.178</v>
      </c>
      <c r="E8" s="30">
        <v>34575.822999999997</v>
      </c>
      <c r="F8" s="30">
        <v>34520.824000000001</v>
      </c>
    </row>
    <row r="9" spans="1:6" x14ac:dyDescent="0.2">
      <c r="A9" s="32"/>
      <c r="B9" s="28" t="s">
        <v>85</v>
      </c>
      <c r="C9" s="30"/>
      <c r="D9" s="30"/>
      <c r="E9" s="30"/>
      <c r="F9" s="30"/>
    </row>
    <row r="10" spans="1:6" x14ac:dyDescent="0.2">
      <c r="A10" s="29"/>
      <c r="B10" s="28" t="s">
        <v>157</v>
      </c>
      <c r="C10" s="27">
        <v>6996.3339999999998</v>
      </c>
      <c r="D10" s="27">
        <v>7005.2150000000001</v>
      </c>
      <c r="E10" s="27">
        <v>7114.8320000000003</v>
      </c>
      <c r="F10" s="27">
        <v>7122.1719999999996</v>
      </c>
    </row>
    <row r="11" spans="1:6" x14ac:dyDescent="0.2">
      <c r="A11" s="29"/>
      <c r="B11" s="28" t="s">
        <v>156</v>
      </c>
      <c r="C11" s="27">
        <v>2582.2020000000002</v>
      </c>
      <c r="D11" s="27">
        <v>2580.3020000000001</v>
      </c>
      <c r="E11" s="27">
        <v>2685.598</v>
      </c>
      <c r="F11" s="27">
        <v>2683.951</v>
      </c>
    </row>
    <row r="12" spans="1:6" x14ac:dyDescent="0.2">
      <c r="A12" s="29"/>
      <c r="B12" s="28" t="s">
        <v>155</v>
      </c>
      <c r="C12" s="27">
        <v>10194</v>
      </c>
      <c r="D12" s="27">
        <v>10194</v>
      </c>
      <c r="E12" s="27">
        <v>10680</v>
      </c>
      <c r="F12" s="27">
        <v>10680</v>
      </c>
    </row>
    <row r="13" spans="1:6" x14ac:dyDescent="0.2">
      <c r="A13" s="29"/>
      <c r="B13" s="28" t="s">
        <v>154</v>
      </c>
      <c r="C13" s="27">
        <v>4046.7420000000002</v>
      </c>
      <c r="D13" s="27">
        <v>4033.9589999999998</v>
      </c>
      <c r="E13" s="27">
        <v>4218.7920000000004</v>
      </c>
      <c r="F13" s="27">
        <v>4205.4430000000002</v>
      </c>
    </row>
    <row r="14" spans="1:6" x14ac:dyDescent="0.2">
      <c r="A14" s="29"/>
      <c r="B14" s="28" t="s">
        <v>153</v>
      </c>
      <c r="C14" s="27">
        <v>1552.23</v>
      </c>
      <c r="D14" s="27">
        <v>1547.403</v>
      </c>
      <c r="E14" s="27">
        <v>1659.5239999999999</v>
      </c>
      <c r="F14" s="27">
        <v>1654.366</v>
      </c>
    </row>
    <row r="15" spans="1:6" x14ac:dyDescent="0.2">
      <c r="A15" s="29"/>
      <c r="B15" s="28" t="s">
        <v>152</v>
      </c>
      <c r="C15" s="27">
        <v>6690.56</v>
      </c>
      <c r="D15" s="27">
        <v>6598.4620000000004</v>
      </c>
      <c r="E15" s="27">
        <v>6910.4139999999998</v>
      </c>
      <c r="F15" s="27">
        <v>6816.2359999999999</v>
      </c>
    </row>
    <row r="16" spans="1:6" x14ac:dyDescent="0.2">
      <c r="A16" s="29" t="s">
        <v>151</v>
      </c>
      <c r="B16" s="31" t="s">
        <v>150</v>
      </c>
      <c r="C16" s="30">
        <v>3183.319</v>
      </c>
      <c r="D16" s="30">
        <v>4302.4759999999997</v>
      </c>
      <c r="E16" s="30">
        <v>3183.8980000000001</v>
      </c>
      <c r="F16" s="30">
        <v>4379.7299999999996</v>
      </c>
    </row>
    <row r="17" spans="1:6" x14ac:dyDescent="0.2">
      <c r="A17" s="29"/>
      <c r="B17" s="28" t="s">
        <v>85</v>
      </c>
      <c r="C17" s="27"/>
      <c r="D17" s="27"/>
      <c r="E17" s="27"/>
      <c r="F17" s="27"/>
    </row>
    <row r="18" spans="1:6" x14ac:dyDescent="0.2">
      <c r="A18" s="29"/>
      <c r="B18" s="28" t="s">
        <v>149</v>
      </c>
      <c r="C18" s="27">
        <v>628.947</v>
      </c>
      <c r="D18" s="27">
        <v>653.90099999999995</v>
      </c>
      <c r="E18" s="27">
        <v>665.34</v>
      </c>
      <c r="F18" s="27">
        <v>686.48599999999999</v>
      </c>
    </row>
    <row r="19" spans="1:6" x14ac:dyDescent="0.2">
      <c r="A19" s="29"/>
      <c r="B19" s="28" t="s">
        <v>120</v>
      </c>
      <c r="C19" s="27">
        <v>454.71100000000001</v>
      </c>
      <c r="D19" s="27">
        <v>447.82600000000002</v>
      </c>
      <c r="E19" s="27">
        <v>377.13</v>
      </c>
      <c r="F19" s="27">
        <v>407.45699999999999</v>
      </c>
    </row>
    <row r="20" spans="1:6" x14ac:dyDescent="0.2">
      <c r="A20" s="29" t="s">
        <v>148</v>
      </c>
      <c r="B20" s="31" t="s">
        <v>147</v>
      </c>
      <c r="C20" s="30">
        <v>6904.5140000000001</v>
      </c>
      <c r="D20" s="30">
        <v>7169.1949999999997</v>
      </c>
      <c r="E20" s="30">
        <v>6558.45</v>
      </c>
      <c r="F20" s="30">
        <v>7059.5479999999998</v>
      </c>
    </row>
    <row r="21" spans="1:6" x14ac:dyDescent="0.2">
      <c r="A21" s="29"/>
      <c r="B21" s="28" t="s">
        <v>85</v>
      </c>
      <c r="C21" s="27"/>
      <c r="D21" s="27"/>
      <c r="E21" s="27"/>
      <c r="F21" s="27"/>
    </row>
    <row r="22" spans="1:6" x14ac:dyDescent="0.2">
      <c r="A22" s="29"/>
      <c r="B22" s="28" t="s">
        <v>146</v>
      </c>
      <c r="C22" s="27">
        <v>6903.5140000000001</v>
      </c>
      <c r="D22" s="27">
        <v>7168.1949999999997</v>
      </c>
      <c r="E22" s="27">
        <v>6557.45</v>
      </c>
      <c r="F22" s="27">
        <v>7058.5479999999998</v>
      </c>
    </row>
    <row r="23" spans="1:6" x14ac:dyDescent="0.2">
      <c r="A23" s="29" t="s">
        <v>145</v>
      </c>
      <c r="B23" s="31" t="s">
        <v>144</v>
      </c>
      <c r="C23" s="30">
        <v>1974.991</v>
      </c>
      <c r="D23" s="30">
        <v>2004.3789999999999</v>
      </c>
      <c r="E23" s="30">
        <v>1796.8920000000001</v>
      </c>
      <c r="F23" s="30">
        <v>1988.971</v>
      </c>
    </row>
    <row r="24" spans="1:6" x14ac:dyDescent="0.2">
      <c r="A24" s="29"/>
      <c r="B24" s="28" t="s">
        <v>85</v>
      </c>
      <c r="C24" s="27"/>
      <c r="D24" s="27"/>
      <c r="E24" s="27"/>
      <c r="F24" s="27"/>
    </row>
    <row r="25" spans="1:6" x14ac:dyDescent="0.2">
      <c r="A25" s="29"/>
      <c r="B25" s="28" t="s">
        <v>143</v>
      </c>
      <c r="C25" s="27">
        <v>1762.211</v>
      </c>
      <c r="D25" s="27">
        <v>1788.4939999999999</v>
      </c>
      <c r="E25" s="27">
        <v>1580.63</v>
      </c>
      <c r="F25" s="27">
        <v>1767.7180000000001</v>
      </c>
    </row>
    <row r="26" spans="1:6" x14ac:dyDescent="0.2">
      <c r="A26" s="29" t="s">
        <v>142</v>
      </c>
      <c r="B26" s="31" t="s">
        <v>141</v>
      </c>
      <c r="C26" s="30">
        <v>1976.481</v>
      </c>
      <c r="D26" s="30">
        <v>1995.9870000000001</v>
      </c>
      <c r="E26" s="30">
        <v>1989.3440000000001</v>
      </c>
      <c r="F26" s="30">
        <v>2005.922</v>
      </c>
    </row>
    <row r="27" spans="1:6" x14ac:dyDescent="0.2">
      <c r="A27" s="29"/>
      <c r="B27" s="28" t="s">
        <v>85</v>
      </c>
      <c r="C27" s="27"/>
      <c r="D27" s="27"/>
      <c r="E27" s="27"/>
      <c r="F27" s="27"/>
    </row>
    <row r="28" spans="1:6" x14ac:dyDescent="0.2">
      <c r="A28" s="29"/>
      <c r="B28" s="28" t="s">
        <v>140</v>
      </c>
      <c r="C28" s="27">
        <v>1950.91</v>
      </c>
      <c r="D28" s="27">
        <v>1970.3630000000001</v>
      </c>
      <c r="E28" s="27">
        <v>1964.424</v>
      </c>
      <c r="F28" s="27">
        <v>1980.9349999999999</v>
      </c>
    </row>
    <row r="29" spans="1:6" x14ac:dyDescent="0.2">
      <c r="A29" s="29" t="s">
        <v>139</v>
      </c>
      <c r="B29" s="31" t="s">
        <v>138</v>
      </c>
      <c r="C29" s="30">
        <v>776.26300000000003</v>
      </c>
      <c r="D29" s="30">
        <v>821.375</v>
      </c>
      <c r="E29" s="30">
        <v>784.43499999999995</v>
      </c>
      <c r="F29" s="30">
        <v>829.61599999999999</v>
      </c>
    </row>
    <row r="30" spans="1:6" x14ac:dyDescent="0.2">
      <c r="A30" s="29"/>
      <c r="B30" s="28" t="s">
        <v>85</v>
      </c>
      <c r="C30" s="27"/>
      <c r="D30" s="27"/>
      <c r="E30" s="27"/>
      <c r="F30" s="27"/>
    </row>
    <row r="31" spans="1:6" x14ac:dyDescent="0.2">
      <c r="A31" s="29"/>
      <c r="B31" s="28" t="s">
        <v>137</v>
      </c>
      <c r="C31" s="27">
        <v>733.35900000000004</v>
      </c>
      <c r="D31" s="27">
        <v>777.33100000000002</v>
      </c>
      <c r="E31" s="27">
        <v>739.81299999999999</v>
      </c>
      <c r="F31" s="27">
        <v>783.78499999999997</v>
      </c>
    </row>
    <row r="32" spans="1:6" x14ac:dyDescent="0.2">
      <c r="A32" s="29" t="s">
        <v>136</v>
      </c>
      <c r="B32" s="31" t="s">
        <v>135</v>
      </c>
      <c r="C32" s="30">
        <v>405.83800000000002</v>
      </c>
      <c r="D32" s="30">
        <v>433.709</v>
      </c>
      <c r="E32" s="30">
        <v>407.84100000000001</v>
      </c>
      <c r="F32" s="30">
        <v>437.56799999999998</v>
      </c>
    </row>
    <row r="33" spans="1:6" x14ac:dyDescent="0.2">
      <c r="A33" s="29"/>
      <c r="B33" s="28" t="s">
        <v>85</v>
      </c>
      <c r="C33" s="27"/>
      <c r="D33" s="27"/>
      <c r="E33" s="27"/>
      <c r="F33" s="27"/>
    </row>
    <row r="34" spans="1:6" x14ac:dyDescent="0.2">
      <c r="A34" s="29"/>
      <c r="B34" s="28" t="s">
        <v>134</v>
      </c>
      <c r="C34" s="27">
        <v>405.83800000000002</v>
      </c>
      <c r="D34" s="27">
        <v>433.709</v>
      </c>
      <c r="E34" s="27">
        <v>407.84100000000001</v>
      </c>
      <c r="F34" s="27">
        <v>437.56799999999998</v>
      </c>
    </row>
    <row r="35" spans="1:6" x14ac:dyDescent="0.2">
      <c r="A35" s="29" t="s">
        <v>133</v>
      </c>
      <c r="B35" s="31" t="s">
        <v>132</v>
      </c>
      <c r="C35" s="30">
        <v>221.76499999999999</v>
      </c>
      <c r="D35" s="30">
        <v>224.46600000000001</v>
      </c>
      <c r="E35" s="30">
        <v>225.61799999999999</v>
      </c>
      <c r="F35" s="30">
        <v>237.48699999999999</v>
      </c>
    </row>
    <row r="36" spans="1:6" x14ac:dyDescent="0.2">
      <c r="A36" s="29" t="s">
        <v>131</v>
      </c>
      <c r="B36" s="31" t="s">
        <v>130</v>
      </c>
      <c r="C36" s="30">
        <v>2087.8560000000002</v>
      </c>
      <c r="D36" s="30">
        <v>2097.1680000000001</v>
      </c>
      <c r="E36" s="30">
        <v>2011.174</v>
      </c>
      <c r="F36" s="30">
        <v>2015.73</v>
      </c>
    </row>
    <row r="37" spans="1:6" x14ac:dyDescent="0.2">
      <c r="A37" s="29"/>
      <c r="B37" s="28" t="s">
        <v>85</v>
      </c>
      <c r="C37" s="27"/>
      <c r="D37" s="27"/>
      <c r="E37" s="27"/>
      <c r="F37" s="27"/>
    </row>
    <row r="38" spans="1:6" x14ac:dyDescent="0.2">
      <c r="A38" s="29"/>
      <c r="B38" s="28" t="s">
        <v>88</v>
      </c>
      <c r="C38" s="27">
        <v>1685.001</v>
      </c>
      <c r="D38" s="27">
        <v>1685.078</v>
      </c>
      <c r="E38" s="27">
        <v>1616.991</v>
      </c>
      <c r="F38" s="27">
        <v>1614.4280000000001</v>
      </c>
    </row>
    <row r="39" spans="1:6" x14ac:dyDescent="0.2">
      <c r="A39" s="29" t="s">
        <v>129</v>
      </c>
      <c r="B39" s="31" t="s">
        <v>128</v>
      </c>
      <c r="C39" s="30">
        <v>6298.0110000000004</v>
      </c>
      <c r="D39" s="30">
        <v>8104.6639999999998</v>
      </c>
      <c r="E39" s="30">
        <v>6491.598</v>
      </c>
      <c r="F39" s="30">
        <v>8809.2289999999994</v>
      </c>
    </row>
    <row r="40" spans="1:6" x14ac:dyDescent="0.2">
      <c r="A40" s="29"/>
      <c r="B40" s="28" t="s">
        <v>85</v>
      </c>
      <c r="C40" s="27"/>
      <c r="D40" s="27"/>
      <c r="E40" s="27"/>
      <c r="F40" s="27"/>
    </row>
    <row r="41" spans="1:6" x14ac:dyDescent="0.2">
      <c r="A41" s="29"/>
      <c r="B41" s="28" t="s">
        <v>127</v>
      </c>
      <c r="C41" s="27">
        <v>1166.7829999999999</v>
      </c>
      <c r="D41" s="27">
        <v>1173.2909999999999</v>
      </c>
      <c r="E41" s="27">
        <v>1190.191</v>
      </c>
      <c r="F41" s="27">
        <v>1196.83</v>
      </c>
    </row>
    <row r="42" spans="1:6" x14ac:dyDescent="0.2">
      <c r="A42" s="29"/>
      <c r="B42" s="28" t="s">
        <v>126</v>
      </c>
      <c r="C42" s="27">
        <v>2022.3969999999999</v>
      </c>
      <c r="D42" s="27">
        <v>2023.91</v>
      </c>
      <c r="E42" s="27">
        <v>2032.4280000000001</v>
      </c>
      <c r="F42" s="27">
        <v>2033.9469999999999</v>
      </c>
    </row>
    <row r="43" spans="1:6" x14ac:dyDescent="0.2">
      <c r="A43" s="29"/>
      <c r="B43" s="28" t="s">
        <v>125</v>
      </c>
      <c r="C43" s="27">
        <v>3016.163</v>
      </c>
      <c r="D43" s="27">
        <v>4814.7950000000001</v>
      </c>
      <c r="E43" s="27">
        <v>3174.6860000000001</v>
      </c>
      <c r="F43" s="27">
        <v>5484.1589999999997</v>
      </c>
    </row>
    <row r="44" spans="1:6" x14ac:dyDescent="0.2">
      <c r="A44" s="29" t="s">
        <v>124</v>
      </c>
      <c r="B44" s="31" t="s">
        <v>123</v>
      </c>
      <c r="C44" s="30">
        <v>3204.29</v>
      </c>
      <c r="D44" s="30">
        <v>2068.806</v>
      </c>
      <c r="E44" s="30">
        <v>1369.85</v>
      </c>
      <c r="F44" s="30">
        <v>927.28300000000002</v>
      </c>
    </row>
    <row r="45" spans="1:6" x14ac:dyDescent="0.2">
      <c r="A45" s="29"/>
      <c r="B45" s="28" t="s">
        <v>85</v>
      </c>
      <c r="C45" s="27"/>
      <c r="D45" s="27"/>
      <c r="E45" s="27"/>
      <c r="F45" s="27"/>
    </row>
    <row r="46" spans="1:6" x14ac:dyDescent="0.2">
      <c r="A46" s="29"/>
      <c r="B46" s="28" t="s">
        <v>122</v>
      </c>
      <c r="C46" s="27">
        <v>95.174000000000007</v>
      </c>
      <c r="D46" s="27">
        <v>95.509</v>
      </c>
      <c r="E46" s="27">
        <v>95.216999999999999</v>
      </c>
      <c r="F46" s="27">
        <v>95.552000000000007</v>
      </c>
    </row>
    <row r="47" spans="1:6" x14ac:dyDescent="0.2">
      <c r="A47" s="29"/>
      <c r="B47" s="28" t="s">
        <v>121</v>
      </c>
      <c r="C47" s="27">
        <v>633.80200000000002</v>
      </c>
      <c r="D47" s="27">
        <v>141.29900000000001</v>
      </c>
      <c r="E47" s="27">
        <v>640.86199999999997</v>
      </c>
      <c r="F47" s="27">
        <v>195.85900000000001</v>
      </c>
    </row>
    <row r="48" spans="1:6" x14ac:dyDescent="0.2">
      <c r="A48" s="29"/>
      <c r="B48" s="28" t="s">
        <v>120</v>
      </c>
      <c r="C48" s="27">
        <v>449.18799999999999</v>
      </c>
      <c r="D48" s="27">
        <v>3.8149999999999999</v>
      </c>
      <c r="E48" s="27">
        <v>2.6339999999999999</v>
      </c>
      <c r="F48" s="27">
        <v>2.6309999999999998</v>
      </c>
    </row>
    <row r="49" spans="1:6" x14ac:dyDescent="0.2">
      <c r="A49" s="29"/>
      <c r="B49" s="28" t="s">
        <v>119</v>
      </c>
      <c r="C49" s="27">
        <v>1831.5889999999999</v>
      </c>
      <c r="D49" s="27">
        <v>1631.357</v>
      </c>
      <c r="E49" s="27">
        <v>430.99900000000002</v>
      </c>
      <c r="F49" s="27">
        <v>430.91199999999998</v>
      </c>
    </row>
    <row r="50" spans="1:6" x14ac:dyDescent="0.2">
      <c r="A50" s="29" t="s">
        <v>118</v>
      </c>
      <c r="B50" s="31" t="s">
        <v>117</v>
      </c>
      <c r="C50" s="30">
        <v>641.21900000000005</v>
      </c>
      <c r="D50" s="30">
        <v>640.29600000000005</v>
      </c>
      <c r="E50" s="30">
        <v>645.21299999999997</v>
      </c>
      <c r="F50" s="30">
        <v>644.28899999999999</v>
      </c>
    </row>
    <row r="51" spans="1:6" x14ac:dyDescent="0.2">
      <c r="A51" s="29"/>
      <c r="B51" s="28" t="s">
        <v>85</v>
      </c>
      <c r="C51" s="27"/>
      <c r="D51" s="27"/>
      <c r="E51" s="27"/>
      <c r="F51" s="27"/>
    </row>
    <row r="52" spans="1:6" x14ac:dyDescent="0.2">
      <c r="A52" s="29"/>
      <c r="B52" s="28" t="s">
        <v>116</v>
      </c>
      <c r="C52" s="27">
        <v>245.43700000000001</v>
      </c>
      <c r="D52" s="27">
        <v>245.36099999999999</v>
      </c>
      <c r="E52" s="27">
        <v>241.98</v>
      </c>
      <c r="F52" s="27">
        <v>241.904</v>
      </c>
    </row>
    <row r="53" spans="1:6" x14ac:dyDescent="0.2">
      <c r="A53" s="29"/>
      <c r="B53" s="28" t="s">
        <v>115</v>
      </c>
      <c r="C53" s="27">
        <v>393.58199999999999</v>
      </c>
      <c r="D53" s="27">
        <v>393.58199999999999</v>
      </c>
      <c r="E53" s="27">
        <v>401.03199999999998</v>
      </c>
      <c r="F53" s="27">
        <v>401.03199999999998</v>
      </c>
    </row>
    <row r="54" spans="1:6" x14ac:dyDescent="0.2">
      <c r="A54" s="29" t="s">
        <v>114</v>
      </c>
      <c r="B54" s="31" t="s">
        <v>113</v>
      </c>
      <c r="C54" s="30">
        <v>5.7290000000000001</v>
      </c>
      <c r="D54" s="30">
        <v>3.1160000000000001</v>
      </c>
      <c r="E54" s="30">
        <v>35.43</v>
      </c>
      <c r="F54" s="30">
        <v>32.814999999999998</v>
      </c>
    </row>
    <row r="55" spans="1:6" x14ac:dyDescent="0.2">
      <c r="A55" s="29" t="s">
        <v>112</v>
      </c>
      <c r="B55" s="31" t="s">
        <v>111</v>
      </c>
      <c r="C55" s="30">
        <v>1075.319</v>
      </c>
      <c r="D55" s="30">
        <v>1077.9739999999999</v>
      </c>
      <c r="E55" s="30">
        <v>1121.5650000000001</v>
      </c>
      <c r="F55" s="30">
        <v>1126.171</v>
      </c>
    </row>
    <row r="56" spans="1:6" x14ac:dyDescent="0.2">
      <c r="A56" s="29"/>
      <c r="B56" s="28" t="s">
        <v>85</v>
      </c>
      <c r="C56" s="27"/>
      <c r="D56" s="27"/>
      <c r="E56" s="27"/>
      <c r="F56" s="27"/>
    </row>
    <row r="57" spans="1:6" x14ac:dyDescent="0.2">
      <c r="A57" s="29"/>
      <c r="B57" s="28" t="s">
        <v>110</v>
      </c>
      <c r="C57" s="27">
        <v>696.36900000000003</v>
      </c>
      <c r="D57" s="27">
        <v>696.36900000000003</v>
      </c>
      <c r="E57" s="27">
        <v>735.05100000000004</v>
      </c>
      <c r="F57" s="27">
        <v>735.05100000000004</v>
      </c>
    </row>
    <row r="58" spans="1:6" x14ac:dyDescent="0.2">
      <c r="A58" s="29"/>
      <c r="B58" s="28" t="s">
        <v>109</v>
      </c>
      <c r="C58" s="27">
        <v>150.869</v>
      </c>
      <c r="D58" s="27">
        <v>150.869</v>
      </c>
      <c r="E58" s="27">
        <v>155.60900000000001</v>
      </c>
      <c r="F58" s="27">
        <v>155.60900000000001</v>
      </c>
    </row>
    <row r="59" spans="1:6" x14ac:dyDescent="0.2">
      <c r="A59" s="29" t="s">
        <v>108</v>
      </c>
      <c r="B59" s="31" t="s">
        <v>107</v>
      </c>
      <c r="C59" s="30">
        <v>510.94200000000001</v>
      </c>
      <c r="D59" s="30">
        <v>542.39499999999998</v>
      </c>
      <c r="E59" s="30">
        <v>518.37099999999998</v>
      </c>
      <c r="F59" s="30">
        <v>546.55399999999997</v>
      </c>
    </row>
    <row r="60" spans="1:6" x14ac:dyDescent="0.2">
      <c r="A60" s="29"/>
      <c r="B60" s="28" t="s">
        <v>85</v>
      </c>
      <c r="C60" s="27"/>
      <c r="D60" s="27"/>
      <c r="E60" s="27"/>
      <c r="F60" s="27"/>
    </row>
    <row r="61" spans="1:6" x14ac:dyDescent="0.2">
      <c r="A61" s="29"/>
      <c r="B61" s="28" t="s">
        <v>106</v>
      </c>
      <c r="C61" s="27">
        <v>76.975999999999999</v>
      </c>
      <c r="D61" s="27">
        <v>76.408000000000001</v>
      </c>
      <c r="E61" s="27">
        <v>92.870999999999995</v>
      </c>
      <c r="F61" s="27">
        <v>92.191000000000003</v>
      </c>
    </row>
    <row r="62" spans="1:6" x14ac:dyDescent="0.2">
      <c r="A62" s="29"/>
      <c r="B62" s="28" t="s">
        <v>105</v>
      </c>
      <c r="C62" s="27">
        <v>63.424999999999997</v>
      </c>
      <c r="D62" s="27">
        <v>63.353999999999999</v>
      </c>
      <c r="E62" s="27">
        <v>76.563999999999993</v>
      </c>
      <c r="F62" s="27">
        <v>76.522999999999996</v>
      </c>
    </row>
    <row r="63" spans="1:6" x14ac:dyDescent="0.2">
      <c r="A63" s="29"/>
      <c r="B63" s="28" t="s">
        <v>104</v>
      </c>
      <c r="C63" s="27">
        <v>228.178</v>
      </c>
      <c r="D63" s="27">
        <v>228.178</v>
      </c>
      <c r="E63" s="27">
        <v>272.30099999999999</v>
      </c>
      <c r="F63" s="27">
        <v>272.30099999999999</v>
      </c>
    </row>
    <row r="64" spans="1:6" x14ac:dyDescent="0.2">
      <c r="A64" s="29" t="s">
        <v>103</v>
      </c>
      <c r="B64" s="31" t="s">
        <v>102</v>
      </c>
      <c r="C64" s="30">
        <v>57.11</v>
      </c>
      <c r="D64" s="30">
        <v>57.11</v>
      </c>
      <c r="E64" s="30">
        <v>57.109000000000002</v>
      </c>
      <c r="F64" s="30">
        <v>57.109000000000002</v>
      </c>
    </row>
    <row r="65" spans="1:6" x14ac:dyDescent="0.2">
      <c r="A65" s="29" t="s">
        <v>101</v>
      </c>
      <c r="B65" s="31" t="s">
        <v>100</v>
      </c>
      <c r="C65" s="30">
        <v>137.715</v>
      </c>
      <c r="D65" s="30">
        <v>137.81299999999999</v>
      </c>
      <c r="E65" s="30">
        <v>138.18299999999999</v>
      </c>
      <c r="F65" s="30">
        <v>138.27699999999999</v>
      </c>
    </row>
    <row r="66" spans="1:6" x14ac:dyDescent="0.2">
      <c r="A66" s="29" t="s">
        <v>99</v>
      </c>
      <c r="B66" s="31" t="s">
        <v>98</v>
      </c>
      <c r="C66" s="30">
        <v>3578.0070000000001</v>
      </c>
      <c r="D66" s="30">
        <v>3578.0070000000001</v>
      </c>
      <c r="E66" s="30">
        <v>3546.6680000000001</v>
      </c>
      <c r="F66" s="30">
        <v>3546.6680000000001</v>
      </c>
    </row>
    <row r="67" spans="1:6" x14ac:dyDescent="0.2">
      <c r="A67" s="29"/>
      <c r="B67" s="28" t="s">
        <v>85</v>
      </c>
      <c r="C67" s="27"/>
      <c r="D67" s="27"/>
      <c r="E67" s="27"/>
      <c r="F67" s="27"/>
    </row>
    <row r="68" spans="1:6" x14ac:dyDescent="0.2">
      <c r="A68" s="29"/>
      <c r="B68" s="28" t="s">
        <v>89</v>
      </c>
      <c r="C68" s="27">
        <v>3578.0070000000001</v>
      </c>
      <c r="D68" s="27">
        <v>3578.0070000000001</v>
      </c>
      <c r="E68" s="27">
        <v>3292.4490000000001</v>
      </c>
      <c r="F68" s="27">
        <v>3546.6680000000001</v>
      </c>
    </row>
    <row r="69" spans="1:6" x14ac:dyDescent="0.2">
      <c r="A69" s="29" t="s">
        <v>97</v>
      </c>
      <c r="B69" s="31" t="s">
        <v>96</v>
      </c>
      <c r="C69" s="30">
        <v>3874.38</v>
      </c>
      <c r="D69" s="30">
        <v>3969.277</v>
      </c>
      <c r="E69" s="30">
        <v>3900.0590000000002</v>
      </c>
      <c r="F69" s="30">
        <v>3996.5030000000002</v>
      </c>
    </row>
    <row r="70" spans="1:6" x14ac:dyDescent="0.2">
      <c r="A70" s="29"/>
      <c r="B70" s="28" t="s">
        <v>85</v>
      </c>
      <c r="C70" s="27"/>
      <c r="D70" s="27"/>
      <c r="E70" s="27"/>
      <c r="F70" s="27"/>
    </row>
    <row r="71" spans="1:6" x14ac:dyDescent="0.2">
      <c r="A71" s="29"/>
      <c r="B71" s="28" t="s">
        <v>90</v>
      </c>
      <c r="C71" s="27">
        <v>583.63599999999997</v>
      </c>
      <c r="D71" s="27">
        <v>594.44500000000005</v>
      </c>
      <c r="E71" s="27">
        <v>607.61</v>
      </c>
      <c r="F71" s="27">
        <v>618.41899999999998</v>
      </c>
    </row>
    <row r="72" spans="1:6" x14ac:dyDescent="0.2">
      <c r="A72" s="29"/>
      <c r="B72" s="28" t="s">
        <v>89</v>
      </c>
      <c r="C72" s="27">
        <v>3290.7440000000001</v>
      </c>
      <c r="D72" s="27">
        <v>3374.8319999999999</v>
      </c>
      <c r="E72" s="27">
        <v>3292.4490000000001</v>
      </c>
      <c r="F72" s="27">
        <v>3378.0839999999998</v>
      </c>
    </row>
    <row r="73" spans="1:6" x14ac:dyDescent="0.2">
      <c r="A73" s="29" t="s">
        <v>95</v>
      </c>
      <c r="B73" s="31" t="s">
        <v>94</v>
      </c>
      <c r="C73" s="30">
        <v>3760.7240000000002</v>
      </c>
      <c r="D73" s="30">
        <v>3767.7350000000001</v>
      </c>
      <c r="E73" s="30">
        <v>3781.5129999999999</v>
      </c>
      <c r="F73" s="30">
        <v>3788.5239999999999</v>
      </c>
    </row>
    <row r="74" spans="1:6" x14ac:dyDescent="0.2">
      <c r="A74" s="29"/>
      <c r="B74" s="28" t="s">
        <v>85</v>
      </c>
      <c r="C74" s="27"/>
      <c r="D74" s="27"/>
      <c r="E74" s="27"/>
      <c r="F74" s="27"/>
    </row>
    <row r="75" spans="1:6" x14ac:dyDescent="0.2">
      <c r="A75" s="29"/>
      <c r="B75" s="28" t="s">
        <v>90</v>
      </c>
      <c r="C75" s="27">
        <v>215.27500000000001</v>
      </c>
      <c r="D75" s="27">
        <v>221.92500000000001</v>
      </c>
      <c r="E75" s="27">
        <v>213.09100000000001</v>
      </c>
      <c r="F75" s="27">
        <v>219.74100000000001</v>
      </c>
    </row>
    <row r="76" spans="1:6" x14ac:dyDescent="0.2">
      <c r="A76" s="29"/>
      <c r="B76" s="28" t="s">
        <v>93</v>
      </c>
      <c r="C76" s="27">
        <v>3542.9180000000001</v>
      </c>
      <c r="D76" s="27">
        <v>3543.2979999999998</v>
      </c>
      <c r="E76" s="27">
        <v>3565.1559999999999</v>
      </c>
      <c r="F76" s="27">
        <v>3565.5360000000001</v>
      </c>
    </row>
    <row r="77" spans="1:6" x14ac:dyDescent="0.2">
      <c r="A77" s="29" t="s">
        <v>92</v>
      </c>
      <c r="B77" s="31" t="s">
        <v>91</v>
      </c>
      <c r="C77" s="30">
        <v>603.28300000000002</v>
      </c>
      <c r="D77" s="30">
        <v>603.71199999999999</v>
      </c>
      <c r="E77" s="30">
        <v>594.05600000000004</v>
      </c>
      <c r="F77" s="30">
        <v>595.46</v>
      </c>
    </row>
    <row r="78" spans="1:6" x14ac:dyDescent="0.2">
      <c r="A78" s="29"/>
      <c r="B78" s="28" t="s">
        <v>85</v>
      </c>
      <c r="C78" s="27"/>
      <c r="D78" s="27"/>
      <c r="E78" s="27"/>
      <c r="F78" s="27"/>
    </row>
    <row r="79" spans="1:6" x14ac:dyDescent="0.2">
      <c r="A79" s="29"/>
      <c r="B79" s="28" t="s">
        <v>90</v>
      </c>
      <c r="C79" s="27">
        <v>271.49400000000003</v>
      </c>
      <c r="D79" s="27">
        <v>272.34800000000001</v>
      </c>
      <c r="E79" s="27">
        <v>263.95299999999997</v>
      </c>
      <c r="F79" s="27">
        <v>264.80700000000002</v>
      </c>
    </row>
    <row r="80" spans="1:6" x14ac:dyDescent="0.2">
      <c r="A80" s="29"/>
      <c r="B80" s="28" t="s">
        <v>89</v>
      </c>
      <c r="C80" s="27">
        <v>48.509</v>
      </c>
      <c r="D80" s="27">
        <v>45.741</v>
      </c>
      <c r="E80" s="27">
        <v>48.533999999999999</v>
      </c>
      <c r="F80" s="27">
        <v>45.765999999999998</v>
      </c>
    </row>
    <row r="81" spans="1:6" x14ac:dyDescent="0.2">
      <c r="A81" s="29"/>
      <c r="B81" s="28" t="s">
        <v>88</v>
      </c>
      <c r="C81" s="27">
        <v>138.399</v>
      </c>
      <c r="D81" s="27">
        <v>140.38800000000001</v>
      </c>
      <c r="E81" s="27">
        <v>135.05600000000001</v>
      </c>
      <c r="F81" s="27">
        <v>137.81</v>
      </c>
    </row>
    <row r="82" spans="1:6" x14ac:dyDescent="0.2">
      <c r="A82" s="29" t="s">
        <v>87</v>
      </c>
      <c r="B82" s="31" t="s">
        <v>86</v>
      </c>
      <c r="C82" s="30">
        <v>962.49699999999996</v>
      </c>
      <c r="D82" s="30">
        <v>968.18799999999999</v>
      </c>
      <c r="E82" s="30">
        <v>985.43100000000004</v>
      </c>
      <c r="F82" s="30">
        <v>990.1</v>
      </c>
    </row>
    <row r="83" spans="1:6" x14ac:dyDescent="0.2">
      <c r="A83" s="29"/>
      <c r="B83" s="28" t="s">
        <v>85</v>
      </c>
      <c r="C83" s="27"/>
      <c r="D83" s="27"/>
      <c r="E83" s="27"/>
      <c r="F83" s="27"/>
    </row>
    <row r="84" spans="1:6" x14ac:dyDescent="0.2">
      <c r="A84" s="29"/>
      <c r="B84" s="28" t="s">
        <v>84</v>
      </c>
      <c r="C84" s="27">
        <v>432.89800000000002</v>
      </c>
      <c r="D84" s="27">
        <v>435.08199999999999</v>
      </c>
      <c r="E84" s="27">
        <v>450.83600000000001</v>
      </c>
      <c r="F84" s="27">
        <v>451.99</v>
      </c>
    </row>
    <row r="85" spans="1:6" x14ac:dyDescent="0.2">
      <c r="A85" s="29"/>
      <c r="B85" s="28" t="s">
        <v>83</v>
      </c>
      <c r="C85" s="27">
        <v>424.19799999999998</v>
      </c>
      <c r="D85" s="27">
        <v>427.69600000000003</v>
      </c>
      <c r="E85" s="27">
        <v>429.19799999999998</v>
      </c>
      <c r="F85" s="27">
        <v>432.69600000000003</v>
      </c>
    </row>
    <row r="86" spans="1:6" x14ac:dyDescent="0.2">
      <c r="A86" s="89" t="s">
        <v>82</v>
      </c>
      <c r="B86" s="89"/>
      <c r="C86" s="26">
        <f>C8+C16+C20+C23+C26+C29+C32+C35+C36+C39+C44+C50+C54+C55+C59+C64+C65+C66+C69+C73+C77+C82+0.091</f>
        <v>75764.510000000009</v>
      </c>
      <c r="D86" s="26">
        <f>D8+D16+D20+D23+D26+D29+D32+D35+D36+D39+D44+D50+D54+D55+D59+D64+D65+D66+D69+D73+D77+D82</f>
        <v>78061.025999999998</v>
      </c>
      <c r="E86" s="26">
        <f>SUM(E54,E82,E77,E73,E69,E66,E65,E64,E59,E55,E50,E44,E39,E36,E35,E32,E29,E26,E23,E20,E16,E8)</f>
        <v>74718.521000000008</v>
      </c>
      <c r="F86" s="26">
        <f>SUM(F69,F82,F77,F73,F70,F66,F65,F64,F59,F55,F54,F50,F44,F39,F36,F35,F32,F29,F26,F23,F20,F16,F8)</f>
        <v>78674.377999999997</v>
      </c>
    </row>
    <row r="88" spans="1:6" s="82" customFormat="1" ht="15" x14ac:dyDescent="0.25">
      <c r="A88" s="71"/>
      <c r="B88" s="71"/>
      <c r="C88" s="71"/>
      <c r="D88" s="71"/>
    </row>
    <row r="89" spans="1:6" s="82" customFormat="1" ht="55.5" customHeight="1" x14ac:dyDescent="0.25">
      <c r="A89" s="84"/>
      <c r="B89" s="84"/>
      <c r="C89" s="84"/>
      <c r="D89" s="84"/>
    </row>
  </sheetData>
  <mergeCells count="8">
    <mergeCell ref="A1:XFD1"/>
    <mergeCell ref="A2:XFD2"/>
    <mergeCell ref="A89:XFD89"/>
    <mergeCell ref="A88:XFD88"/>
    <mergeCell ref="A3:XFD3"/>
    <mergeCell ref="A6:XFD6"/>
    <mergeCell ref="A7:B7"/>
    <mergeCell ref="A86:B86"/>
  </mergeCells>
  <pageMargins left="0.7" right="0.7" top="0.78740157499999996" bottom="0.78740157499999996" header="0.3" footer="0.3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XFD1"/>
    </sheetView>
  </sheetViews>
  <sheetFormatPr baseColWidth="10" defaultRowHeight="12.75" x14ac:dyDescent="0.2"/>
  <cols>
    <col min="1" max="1" width="46" bestFit="1" customWidth="1"/>
    <col min="2" max="2" width="17.85546875" customWidth="1"/>
  </cols>
  <sheetData>
    <row r="1" spans="1:3" s="69" customFormat="1" x14ac:dyDescent="0.2">
      <c r="A1" s="69" t="s">
        <v>173</v>
      </c>
    </row>
    <row r="2" spans="1:3" s="92" customFormat="1" x14ac:dyDescent="0.2">
      <c r="A2" s="92" t="s">
        <v>13</v>
      </c>
    </row>
    <row r="3" spans="1:3" s="70" customFormat="1" x14ac:dyDescent="0.2">
      <c r="A3" s="93"/>
      <c r="B3" s="93"/>
    </row>
    <row r="4" spans="1:3" x14ac:dyDescent="0.2">
      <c r="A4" s="37"/>
      <c r="B4" s="40" t="s">
        <v>172</v>
      </c>
      <c r="C4" s="40" t="s">
        <v>171</v>
      </c>
    </row>
    <row r="5" spans="1:3" s="70" customFormat="1" x14ac:dyDescent="0.2">
      <c r="A5" s="93"/>
      <c r="B5" s="93"/>
    </row>
    <row r="6" spans="1:3" x14ac:dyDescent="0.2">
      <c r="A6" s="39" t="s">
        <v>170</v>
      </c>
      <c r="B6" s="36">
        <v>14872</v>
      </c>
      <c r="C6" s="36">
        <v>14231.811</v>
      </c>
    </row>
    <row r="7" spans="1:3" x14ac:dyDescent="0.2">
      <c r="A7" s="37" t="s">
        <v>169</v>
      </c>
      <c r="B7" s="36">
        <v>60893.091</v>
      </c>
      <c r="C7" s="36">
        <v>63829.485000000001</v>
      </c>
    </row>
    <row r="8" spans="1:3" s="70" customFormat="1" x14ac:dyDescent="0.2"/>
    <row r="9" spans="1:3" s="69" customFormat="1" x14ac:dyDescent="0.2">
      <c r="A9" s="69" t="s">
        <v>168</v>
      </c>
    </row>
    <row r="10" spans="1:3" x14ac:dyDescent="0.2">
      <c r="A10" s="38" t="s">
        <v>167</v>
      </c>
      <c r="B10" s="36">
        <v>6708.5590000000002</v>
      </c>
      <c r="C10" s="36">
        <v>6577.3580000000002</v>
      </c>
    </row>
    <row r="11" spans="1:3" x14ac:dyDescent="0.2">
      <c r="A11" s="37" t="s">
        <v>166</v>
      </c>
      <c r="B11" s="36">
        <v>484.95600000000002</v>
      </c>
      <c r="C11" s="36">
        <v>484.95600000000002</v>
      </c>
    </row>
    <row r="12" spans="1:3" x14ac:dyDescent="0.2">
      <c r="A12" s="37" t="s">
        <v>165</v>
      </c>
      <c r="B12" s="36">
        <v>574.76900000000001</v>
      </c>
      <c r="C12" s="36">
        <v>74.268000000000001</v>
      </c>
    </row>
    <row r="13" spans="1:3" x14ac:dyDescent="0.2">
      <c r="A13" s="37" t="s">
        <v>164</v>
      </c>
      <c r="B13" s="36">
        <v>348.46899999999999</v>
      </c>
      <c r="C13" s="36">
        <v>348.46899999999999</v>
      </c>
    </row>
    <row r="14" spans="1:3" x14ac:dyDescent="0.2">
      <c r="A14" s="37" t="s">
        <v>163</v>
      </c>
      <c r="B14" s="36">
        <v>5864.5720000000001</v>
      </c>
      <c r="C14" s="35">
        <v>5864.1639999999998</v>
      </c>
    </row>
    <row r="15" spans="1:3" x14ac:dyDescent="0.2">
      <c r="A15" s="37" t="s">
        <v>162</v>
      </c>
      <c r="B15" s="36">
        <v>891</v>
      </c>
      <c r="C15" s="35">
        <v>882.81100000000004</v>
      </c>
    </row>
    <row r="17" spans="1:2" s="70" customFormat="1" x14ac:dyDescent="0.2">
      <c r="A17" s="93"/>
      <c r="B17" s="93"/>
    </row>
    <row r="18" spans="1:2" s="70" customFormat="1" x14ac:dyDescent="0.2">
      <c r="A18" s="93"/>
      <c r="B18" s="93"/>
    </row>
  </sheetData>
  <mergeCells count="8">
    <mergeCell ref="A8:XFD8"/>
    <mergeCell ref="A9:XFD9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XFD1"/>
    </sheetView>
  </sheetViews>
  <sheetFormatPr baseColWidth="10" defaultRowHeight="12.75" x14ac:dyDescent="0.2"/>
  <cols>
    <col min="1" max="1" width="46" bestFit="1" customWidth="1"/>
    <col min="2" max="2" width="17.85546875" customWidth="1"/>
  </cols>
  <sheetData>
    <row r="1" spans="1:3" s="69" customFormat="1" x14ac:dyDescent="0.2">
      <c r="A1" s="69" t="s">
        <v>176</v>
      </c>
    </row>
    <row r="2" spans="1:3" s="92" customFormat="1" x14ac:dyDescent="0.2">
      <c r="A2" s="92" t="s">
        <v>13</v>
      </c>
    </row>
    <row r="3" spans="1:3" s="70" customFormat="1" x14ac:dyDescent="0.2">
      <c r="A3" s="93"/>
      <c r="B3" s="93"/>
    </row>
    <row r="4" spans="1:3" x14ac:dyDescent="0.2">
      <c r="A4" s="37"/>
      <c r="B4" s="40" t="s">
        <v>175</v>
      </c>
      <c r="C4" s="40" t="s">
        <v>174</v>
      </c>
    </row>
    <row r="5" spans="1:3" s="70" customFormat="1" x14ac:dyDescent="0.2">
      <c r="A5" s="93"/>
      <c r="B5" s="93"/>
    </row>
    <row r="6" spans="1:3" x14ac:dyDescent="0.2">
      <c r="A6" s="39" t="s">
        <v>170</v>
      </c>
      <c r="B6" s="36">
        <v>15306</v>
      </c>
      <c r="C6" s="36">
        <v>14709.414000000001</v>
      </c>
    </row>
    <row r="7" spans="1:3" x14ac:dyDescent="0.2">
      <c r="A7" s="37" t="s">
        <v>169</v>
      </c>
      <c r="B7" s="36">
        <v>59413.035000000003</v>
      </c>
      <c r="C7" s="36">
        <v>63965.241000000002</v>
      </c>
    </row>
    <row r="8" spans="1:3" s="70" customFormat="1" x14ac:dyDescent="0.2"/>
    <row r="9" spans="1:3" s="69" customFormat="1" x14ac:dyDescent="0.2">
      <c r="A9" s="69" t="s">
        <v>168</v>
      </c>
    </row>
    <row r="10" spans="1:3" x14ac:dyDescent="0.2">
      <c r="A10" s="38" t="s">
        <v>167</v>
      </c>
      <c r="B10" s="36">
        <v>6928.4129999999996</v>
      </c>
      <c r="C10" s="36">
        <v>6793.3119999999999</v>
      </c>
    </row>
    <row r="11" spans="1:3" x14ac:dyDescent="0.2">
      <c r="A11" s="37" t="s">
        <v>166</v>
      </c>
      <c r="B11" s="36">
        <v>429.209</v>
      </c>
      <c r="C11" s="36">
        <v>429.209</v>
      </c>
    </row>
    <row r="12" spans="1:3" x14ac:dyDescent="0.2">
      <c r="A12" s="37" t="s">
        <v>165</v>
      </c>
      <c r="B12" s="36">
        <v>569.06799999999998</v>
      </c>
      <c r="C12" s="36">
        <v>118.06699999999999</v>
      </c>
    </row>
    <row r="13" spans="1:3" x14ac:dyDescent="0.2">
      <c r="A13" s="37" t="s">
        <v>164</v>
      </c>
      <c r="B13" s="36">
        <v>336.04899999999998</v>
      </c>
      <c r="C13" s="36">
        <v>336.04899999999998</v>
      </c>
    </row>
    <row r="14" spans="1:3" x14ac:dyDescent="0.2">
      <c r="A14" s="37" t="s">
        <v>163</v>
      </c>
      <c r="B14" s="36">
        <v>6112.223</v>
      </c>
      <c r="C14" s="35">
        <v>6111.7719999999999</v>
      </c>
    </row>
    <row r="15" spans="1:3" x14ac:dyDescent="0.2">
      <c r="A15" s="37" t="s">
        <v>162</v>
      </c>
      <c r="B15" s="36">
        <v>931.18299999999999</v>
      </c>
      <c r="C15" s="35">
        <v>921.41399999999999</v>
      </c>
    </row>
    <row r="17" spans="1:2" s="70" customFormat="1" x14ac:dyDescent="0.2">
      <c r="A17" s="93"/>
      <c r="B17" s="93"/>
    </row>
    <row r="18" spans="1:2" s="70" customFormat="1" x14ac:dyDescent="0.2">
      <c r="A18" s="93"/>
      <c r="B18" s="93"/>
    </row>
  </sheetData>
  <mergeCells count="8">
    <mergeCell ref="A8:XFD8"/>
    <mergeCell ref="A9:XFD9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41" customWidth="1"/>
    <col min="2" max="2" width="42" bestFit="1" customWidth="1"/>
    <col min="3" max="3" width="14" customWidth="1"/>
    <col min="4" max="4" width="9.5703125" customWidth="1"/>
    <col min="5" max="5" width="11" customWidth="1"/>
    <col min="6" max="6" width="11.140625" customWidth="1"/>
    <col min="7" max="7" width="14.28515625" customWidth="1"/>
  </cols>
  <sheetData>
    <row r="1" spans="1:7" s="95" customFormat="1" x14ac:dyDescent="0.2">
      <c r="A1" s="95" t="s">
        <v>226</v>
      </c>
    </row>
    <row r="2" spans="1:7" s="96" customFormat="1" x14ac:dyDescent="0.2">
      <c r="A2" s="96" t="s">
        <v>13</v>
      </c>
    </row>
    <row r="3" spans="1:7" s="99" customFormat="1" x14ac:dyDescent="0.2"/>
    <row r="4" spans="1:7" s="52" customFormat="1" ht="25.5" customHeight="1" x14ac:dyDescent="0.2">
      <c r="A4" s="60" t="s">
        <v>219</v>
      </c>
      <c r="B4" s="60" t="s">
        <v>218</v>
      </c>
      <c r="C4" s="61" t="s">
        <v>225</v>
      </c>
      <c r="D4" s="61" t="s">
        <v>224</v>
      </c>
      <c r="E4" s="61" t="s">
        <v>223</v>
      </c>
      <c r="F4" s="61" t="s">
        <v>222</v>
      </c>
      <c r="G4" s="62" t="s">
        <v>221</v>
      </c>
    </row>
    <row r="5" spans="1:7" s="97" customFormat="1" x14ac:dyDescent="0.2"/>
    <row r="6" spans="1:7" s="37" customFormat="1" x14ac:dyDescent="0.2">
      <c r="A6" s="51">
        <v>1</v>
      </c>
      <c r="B6" s="36" t="s">
        <v>209</v>
      </c>
      <c r="C6" s="49">
        <v>7.5540000000000003</v>
      </c>
      <c r="D6" s="49">
        <v>1E-3</v>
      </c>
      <c r="E6" s="49">
        <v>3.1E-2</v>
      </c>
      <c r="F6" s="49">
        <v>1.4E-2</v>
      </c>
      <c r="G6" s="49">
        <f>SUM(C6:F6)</f>
        <v>7.6000000000000005</v>
      </c>
    </row>
    <row r="7" spans="1:7" s="100" customFormat="1" x14ac:dyDescent="0.2"/>
    <row r="8" spans="1:7" s="37" customFormat="1" x14ac:dyDescent="0.2">
      <c r="A8" s="51">
        <v>2</v>
      </c>
      <c r="B8" s="36" t="s">
        <v>208</v>
      </c>
      <c r="C8" s="49">
        <v>113.51300000000001</v>
      </c>
      <c r="D8" s="49">
        <v>47.241999999999997</v>
      </c>
      <c r="E8" s="49">
        <v>2.15</v>
      </c>
      <c r="F8" s="49">
        <v>0.09</v>
      </c>
      <c r="G8" s="49">
        <f>SUM(C8:F8)</f>
        <v>162.995</v>
      </c>
    </row>
    <row r="9" spans="1:7" s="100" customFormat="1" x14ac:dyDescent="0.2"/>
    <row r="10" spans="1:7" s="37" customFormat="1" x14ac:dyDescent="0.2">
      <c r="A10" s="51">
        <v>3</v>
      </c>
      <c r="B10" s="36" t="s">
        <v>207</v>
      </c>
      <c r="C10" s="49">
        <v>12.044</v>
      </c>
      <c r="D10" s="49">
        <v>2.0110000000000001</v>
      </c>
      <c r="E10" s="49">
        <v>5.6000000000000001E-2</v>
      </c>
      <c r="F10" s="49">
        <v>0.02</v>
      </c>
      <c r="G10" s="49">
        <f>SUM(C10:F10)</f>
        <v>14.130999999999998</v>
      </c>
    </row>
    <row r="11" spans="1:7" s="100" customFormat="1" x14ac:dyDescent="0.2"/>
    <row r="12" spans="1:7" s="37" customFormat="1" x14ac:dyDescent="0.2">
      <c r="A12" s="51">
        <v>4</v>
      </c>
      <c r="B12" s="36" t="s">
        <v>206</v>
      </c>
      <c r="C12" s="49">
        <v>18.634</v>
      </c>
      <c r="D12" s="49">
        <v>4.0000000000000001E-3</v>
      </c>
      <c r="E12" s="49">
        <v>0.105</v>
      </c>
      <c r="F12" s="49">
        <v>2.1999999999999999E-2</v>
      </c>
      <c r="G12" s="49">
        <f>SUM(C12:F12)</f>
        <v>18.765000000000001</v>
      </c>
    </row>
    <row r="13" spans="1:7" s="100" customFormat="1" x14ac:dyDescent="0.2"/>
    <row r="14" spans="1:7" s="37" customFormat="1" x14ac:dyDescent="0.2">
      <c r="A14" s="51">
        <v>5</v>
      </c>
      <c r="B14" s="36" t="s">
        <v>205</v>
      </c>
      <c r="C14" s="49">
        <v>9.0530000000000008</v>
      </c>
      <c r="D14" s="49">
        <v>0.89400000000000002</v>
      </c>
      <c r="E14" s="49">
        <v>7.2999999999999995E-2</v>
      </c>
      <c r="F14" s="49">
        <v>2.5999999999999999E-2</v>
      </c>
      <c r="G14" s="49">
        <f>SUM(C14:F14)</f>
        <v>10.046000000000001</v>
      </c>
    </row>
    <row r="15" spans="1:7" s="100" customFormat="1" x14ac:dyDescent="0.2"/>
    <row r="16" spans="1:7" s="37" customFormat="1" x14ac:dyDescent="0.2">
      <c r="A16" s="51">
        <v>6</v>
      </c>
      <c r="B16" s="36" t="s">
        <v>204</v>
      </c>
      <c r="C16" s="49">
        <v>30.715</v>
      </c>
      <c r="D16" s="49">
        <v>0.245</v>
      </c>
      <c r="E16" s="49">
        <v>0.192</v>
      </c>
      <c r="F16" s="49">
        <v>4.4999999999999998E-2</v>
      </c>
      <c r="G16" s="49">
        <f>SUM(C16:F16)</f>
        <v>31.197000000000003</v>
      </c>
    </row>
    <row r="17" spans="1:7" s="100" customFormat="1" x14ac:dyDescent="0.2"/>
    <row r="18" spans="1:7" s="37" customFormat="1" x14ac:dyDescent="0.2">
      <c r="A18" s="50">
        <v>10</v>
      </c>
      <c r="B18" s="36" t="s">
        <v>66</v>
      </c>
      <c r="C18" s="49">
        <v>131.16999999999999</v>
      </c>
      <c r="D18" s="49">
        <v>263.58499999999998</v>
      </c>
      <c r="E18" s="49">
        <v>1.1220000000000001</v>
      </c>
      <c r="F18" s="49">
        <v>0.16900000000000001</v>
      </c>
      <c r="G18" s="49">
        <f>SUM(C18:F18)</f>
        <v>396.04599999999999</v>
      </c>
    </row>
    <row r="19" spans="1:7" s="94" customFormat="1" x14ac:dyDescent="0.2"/>
    <row r="20" spans="1:7" x14ac:dyDescent="0.2">
      <c r="A20" s="48">
        <v>11</v>
      </c>
      <c r="B20" s="35" t="s">
        <v>203</v>
      </c>
      <c r="C20" s="45">
        <v>2387.415</v>
      </c>
      <c r="D20" s="45">
        <v>125.11499999999999</v>
      </c>
      <c r="E20" s="45">
        <v>15.677</v>
      </c>
      <c r="F20" s="45">
        <v>1.377</v>
      </c>
      <c r="G20" s="45">
        <f>SUM(C20:F20)</f>
        <v>2529.5839999999998</v>
      </c>
    </row>
    <row r="21" spans="1:7" s="94" customFormat="1" x14ac:dyDescent="0.2"/>
    <row r="22" spans="1:7" x14ac:dyDescent="0.2">
      <c r="A22" s="46">
        <v>12</v>
      </c>
      <c r="B22" s="35" t="s">
        <v>202</v>
      </c>
      <c r="C22" s="45">
        <v>221.62299999999999</v>
      </c>
      <c r="D22" s="45">
        <v>189.351</v>
      </c>
      <c r="E22" s="45">
        <v>7.7060000000000004</v>
      </c>
      <c r="F22" s="45">
        <v>9.7000000000000003E-2</v>
      </c>
      <c r="G22" s="45">
        <f>SUM(C22:F22)</f>
        <v>418.77699999999999</v>
      </c>
    </row>
    <row r="23" spans="1:7" s="94" customFormat="1" x14ac:dyDescent="0.2"/>
    <row r="24" spans="1:7" x14ac:dyDescent="0.2">
      <c r="A24" s="46">
        <v>13</v>
      </c>
      <c r="B24" s="35" t="s">
        <v>201</v>
      </c>
      <c r="C24" s="45">
        <v>1217.366</v>
      </c>
      <c r="D24" s="45">
        <v>64.001000000000005</v>
      </c>
      <c r="E24" s="45">
        <v>17.146999999999998</v>
      </c>
      <c r="F24" s="45">
        <v>5.0000000000000001E-3</v>
      </c>
      <c r="G24" s="45">
        <f>SUM(C24:F24)</f>
        <v>1298.519</v>
      </c>
    </row>
    <row r="25" spans="1:7" s="94" customFormat="1" x14ac:dyDescent="0.2"/>
    <row r="26" spans="1:7" x14ac:dyDescent="0.2">
      <c r="A26" s="46">
        <v>14</v>
      </c>
      <c r="B26" s="35" t="s">
        <v>200</v>
      </c>
      <c r="C26" s="45">
        <v>1742.8889999999999</v>
      </c>
      <c r="D26" s="45">
        <v>140.90899999999999</v>
      </c>
      <c r="E26" s="45">
        <v>269.72800000000001</v>
      </c>
      <c r="F26" s="45">
        <v>3.5009999999999999</v>
      </c>
      <c r="G26" s="45">
        <f>SUM(C26:F26)</f>
        <v>2157.027</v>
      </c>
    </row>
    <row r="27" spans="1:7" s="94" customFormat="1" x14ac:dyDescent="0.2"/>
    <row r="28" spans="1:7" x14ac:dyDescent="0.2">
      <c r="A28" s="46">
        <v>15</v>
      </c>
      <c r="B28" s="35" t="s">
        <v>199</v>
      </c>
      <c r="C28" s="45">
        <v>975.62199999999996</v>
      </c>
      <c r="D28" s="45">
        <v>122.40300000000001</v>
      </c>
      <c r="E28" s="45">
        <v>1.64</v>
      </c>
      <c r="F28" s="45">
        <v>1.419</v>
      </c>
      <c r="G28" s="45">
        <f>SUM(C28:F28)</f>
        <v>1101.0840000000001</v>
      </c>
    </row>
    <row r="29" spans="1:7" s="94" customFormat="1" x14ac:dyDescent="0.2"/>
    <row r="30" spans="1:7" x14ac:dyDescent="0.2">
      <c r="A30" s="46">
        <v>20</v>
      </c>
      <c r="B30" s="35" t="s">
        <v>197</v>
      </c>
      <c r="C30" s="45">
        <v>461.39499999999998</v>
      </c>
      <c r="D30" s="45">
        <v>6566.5609999999997</v>
      </c>
      <c r="E30" s="45">
        <v>0.17299999999999999</v>
      </c>
      <c r="F30" s="45">
        <v>0.13</v>
      </c>
      <c r="G30" s="45">
        <f>SUM(C30:F30)</f>
        <v>7028.259</v>
      </c>
    </row>
    <row r="31" spans="1:7" s="94" customFormat="1" x14ac:dyDescent="0.2"/>
    <row r="32" spans="1:7" x14ac:dyDescent="0.2">
      <c r="A32" s="46">
        <v>21</v>
      </c>
      <c r="B32" s="35" t="s">
        <v>196</v>
      </c>
      <c r="C32" s="45">
        <v>121.789</v>
      </c>
      <c r="D32" s="45">
        <v>2797.6469999999999</v>
      </c>
      <c r="E32" s="45">
        <v>0.65300000000000002</v>
      </c>
      <c r="F32" s="45">
        <v>3.2330000000000001</v>
      </c>
      <c r="G32" s="45">
        <f>SUM(C32:F32)</f>
        <v>2923.3220000000001</v>
      </c>
    </row>
    <row r="33" spans="1:7" s="94" customFormat="1" x14ac:dyDescent="0.2"/>
    <row r="34" spans="1:7" x14ac:dyDescent="0.2">
      <c r="A34" s="46">
        <v>22</v>
      </c>
      <c r="B34" s="35" t="s">
        <v>195</v>
      </c>
      <c r="C34" s="45"/>
      <c r="D34" s="45">
        <v>10194</v>
      </c>
      <c r="E34" s="45"/>
      <c r="F34" s="45"/>
      <c r="G34" s="45">
        <f>SUM(C34:F34)</f>
        <v>10194</v>
      </c>
    </row>
    <row r="35" spans="1:7" s="94" customFormat="1" x14ac:dyDescent="0.2"/>
    <row r="36" spans="1:7" x14ac:dyDescent="0.2">
      <c r="A36" s="46">
        <v>23</v>
      </c>
      <c r="B36" s="35" t="s">
        <v>194</v>
      </c>
      <c r="C36" s="45">
        <v>0.46400000000000002</v>
      </c>
      <c r="D36" s="45">
        <v>8973.1029999999992</v>
      </c>
      <c r="E36" s="45"/>
      <c r="F36" s="45">
        <v>0.04</v>
      </c>
      <c r="G36" s="45">
        <f>SUM(C36:F36)</f>
        <v>8973.607</v>
      </c>
    </row>
    <row r="37" spans="1:7" s="94" customFormat="1" x14ac:dyDescent="0.2"/>
    <row r="38" spans="1:7" x14ac:dyDescent="0.2">
      <c r="A38" s="46">
        <v>24</v>
      </c>
      <c r="B38" s="35" t="s">
        <v>193</v>
      </c>
      <c r="C38" s="45">
        <v>72.302000000000007</v>
      </c>
      <c r="D38" s="45">
        <v>880.61800000000005</v>
      </c>
      <c r="E38" s="45">
        <v>0.315</v>
      </c>
      <c r="F38" s="45">
        <v>7.8E-2</v>
      </c>
      <c r="G38" s="45">
        <f>SUM(C38:F38)</f>
        <v>953.3130000000001</v>
      </c>
    </row>
    <row r="39" spans="1:7" s="94" customFormat="1" x14ac:dyDescent="0.2"/>
    <row r="40" spans="1:7" x14ac:dyDescent="0.2">
      <c r="A40" s="48">
        <v>25</v>
      </c>
      <c r="B40" s="35" t="s">
        <v>192</v>
      </c>
      <c r="C40" s="45">
        <v>592.90800000000002</v>
      </c>
      <c r="D40" s="45">
        <v>6080.8950000000004</v>
      </c>
      <c r="E40" s="45">
        <v>0.33200000000000002</v>
      </c>
      <c r="F40" s="45">
        <v>131.25200000000001</v>
      </c>
      <c r="G40" s="45">
        <f>SUM(C40:F40)</f>
        <v>6805.3870000000015</v>
      </c>
    </row>
    <row r="41" spans="1:7" s="94" customFormat="1" x14ac:dyDescent="0.2"/>
    <row r="42" spans="1:7" x14ac:dyDescent="0.2">
      <c r="A42" s="46">
        <v>30</v>
      </c>
      <c r="B42" s="47" t="s">
        <v>191</v>
      </c>
      <c r="C42" s="45">
        <v>4099.442</v>
      </c>
      <c r="D42" s="45">
        <v>3940.5250000000001</v>
      </c>
      <c r="E42" s="45">
        <v>36.488999999999997</v>
      </c>
      <c r="F42" s="45">
        <v>2.2469999999999999</v>
      </c>
      <c r="G42" s="45">
        <f>SUM(C42:F42)</f>
        <v>8078.7030000000004</v>
      </c>
    </row>
    <row r="43" spans="1:7" s="94" customFormat="1" x14ac:dyDescent="0.2"/>
    <row r="44" spans="1:7" x14ac:dyDescent="0.2">
      <c r="A44" s="46">
        <v>31</v>
      </c>
      <c r="B44" s="35" t="s">
        <v>190</v>
      </c>
      <c r="C44" s="45">
        <v>127.687</v>
      </c>
      <c r="D44" s="45">
        <v>3947.1019999999999</v>
      </c>
      <c r="E44" s="45">
        <v>2.9369999999999998</v>
      </c>
      <c r="F44" s="45">
        <v>0.39500000000000002</v>
      </c>
      <c r="G44" s="45">
        <f>SUM(C44:F44)</f>
        <v>4078.1209999999996</v>
      </c>
    </row>
    <row r="45" spans="1:7" s="94" customFormat="1" x14ac:dyDescent="0.2"/>
    <row r="46" spans="1:7" x14ac:dyDescent="0.2">
      <c r="A46" s="46">
        <v>32</v>
      </c>
      <c r="B46" s="47" t="s">
        <v>189</v>
      </c>
      <c r="C46" s="45">
        <v>40.499000000000002</v>
      </c>
      <c r="D46" s="45">
        <v>327.18900000000002</v>
      </c>
      <c r="E46" s="45">
        <v>0.86799999999999999</v>
      </c>
      <c r="F46" s="45">
        <v>0.03</v>
      </c>
      <c r="G46" s="45">
        <f>SUM(C46:F46)</f>
        <v>368.58600000000001</v>
      </c>
    </row>
    <row r="47" spans="1:7" s="94" customFormat="1" x14ac:dyDescent="0.2"/>
    <row r="48" spans="1:7" x14ac:dyDescent="0.2">
      <c r="A48" s="46">
        <v>33</v>
      </c>
      <c r="B48" s="35" t="s">
        <v>188</v>
      </c>
      <c r="C48" s="45">
        <v>1.792</v>
      </c>
      <c r="D48" s="45">
        <v>99.808000000000007</v>
      </c>
      <c r="E48" s="45"/>
      <c r="F48" s="45"/>
      <c r="G48" s="45">
        <f>SUM(C48:F48)</f>
        <v>101.60000000000001</v>
      </c>
    </row>
    <row r="49" spans="1:7" s="94" customFormat="1" x14ac:dyDescent="0.2"/>
    <row r="50" spans="1:7" x14ac:dyDescent="0.2">
      <c r="A50" s="46">
        <v>34</v>
      </c>
      <c r="B50" s="35" t="s">
        <v>187</v>
      </c>
      <c r="C50" s="45">
        <v>10.829000000000001</v>
      </c>
      <c r="D50" s="45">
        <v>413.36700000000002</v>
      </c>
      <c r="E50" s="45">
        <v>4.0000000000000001E-3</v>
      </c>
      <c r="F50" s="45"/>
      <c r="G50" s="45">
        <f>SUM(C50:F50)</f>
        <v>424.20000000000005</v>
      </c>
    </row>
    <row r="51" spans="1:7" s="94" customFormat="1" x14ac:dyDescent="0.2"/>
    <row r="52" spans="1:7" x14ac:dyDescent="0.2">
      <c r="A52" s="46">
        <v>40</v>
      </c>
      <c r="B52" s="35" t="s">
        <v>186</v>
      </c>
      <c r="C52" s="45">
        <v>215.649</v>
      </c>
      <c r="D52" s="45">
        <v>120.202</v>
      </c>
      <c r="E52" s="45">
        <v>24.373000000000001</v>
      </c>
      <c r="F52" s="45">
        <v>0.503</v>
      </c>
      <c r="G52" s="45">
        <f>SUM(C52:F52)</f>
        <v>360.72699999999998</v>
      </c>
    </row>
    <row r="53" spans="1:7" s="94" customFormat="1" x14ac:dyDescent="0.2"/>
    <row r="54" spans="1:7" x14ac:dyDescent="0.2">
      <c r="A54" s="46">
        <v>41</v>
      </c>
      <c r="B54" s="35" t="s">
        <v>28</v>
      </c>
      <c r="C54" s="45">
        <v>815.04700000000003</v>
      </c>
      <c r="D54" s="45">
        <v>2354.8470000000002</v>
      </c>
      <c r="E54" s="45">
        <v>3.629</v>
      </c>
      <c r="F54" s="45">
        <v>0.30199999999999999</v>
      </c>
      <c r="G54" s="45">
        <f>SUM(C54:F54)</f>
        <v>3173.8250000000003</v>
      </c>
    </row>
    <row r="55" spans="1:7" s="94" customFormat="1" x14ac:dyDescent="0.2"/>
    <row r="56" spans="1:7" x14ac:dyDescent="0.2">
      <c r="A56" s="46">
        <v>42</v>
      </c>
      <c r="B56" s="35" t="s">
        <v>185</v>
      </c>
      <c r="C56" s="45">
        <v>302.20699999999999</v>
      </c>
      <c r="D56" s="45">
        <v>1916.056</v>
      </c>
      <c r="E56" s="45">
        <v>7.8040000000000003</v>
      </c>
      <c r="F56" s="45">
        <v>0.20499999999999999</v>
      </c>
      <c r="G56" s="45">
        <f>SUM(C56:F56)</f>
        <v>2226.2719999999999</v>
      </c>
    </row>
    <row r="57" spans="1:7" s="94" customFormat="1" x14ac:dyDescent="0.2"/>
    <row r="58" spans="1:7" x14ac:dyDescent="0.2">
      <c r="A58" s="46">
        <v>43</v>
      </c>
      <c r="B58" s="35" t="s">
        <v>184</v>
      </c>
      <c r="C58" s="45">
        <v>90.796999999999997</v>
      </c>
      <c r="D58" s="45">
        <v>547.91600000000005</v>
      </c>
      <c r="E58" s="45">
        <v>0.30599999999999999</v>
      </c>
      <c r="F58" s="45"/>
      <c r="G58" s="45">
        <f>SUM(C58:F58)</f>
        <v>639.01900000000012</v>
      </c>
    </row>
    <row r="59" spans="1:7" s="94" customFormat="1" x14ac:dyDescent="0.2"/>
    <row r="60" spans="1:7" x14ac:dyDescent="0.2">
      <c r="A60" s="46">
        <v>44</v>
      </c>
      <c r="B60" s="35" t="s">
        <v>183</v>
      </c>
      <c r="C60" s="45"/>
      <c r="D60" s="45">
        <v>1014.003</v>
      </c>
      <c r="E60" s="45"/>
      <c r="F60" s="45"/>
      <c r="G60" s="45">
        <f>SUM(C60:F60)</f>
        <v>1014.003</v>
      </c>
    </row>
    <row r="61" spans="1:7" s="94" customFormat="1" x14ac:dyDescent="0.2"/>
    <row r="62" spans="1:7" x14ac:dyDescent="0.2">
      <c r="A62" s="46">
        <v>45</v>
      </c>
      <c r="B62" s="35" t="s">
        <v>182</v>
      </c>
      <c r="C62" s="45">
        <v>65.311000000000007</v>
      </c>
      <c r="D62" s="45">
        <v>505.34699999999998</v>
      </c>
      <c r="E62" s="45">
        <v>467.73599999999999</v>
      </c>
      <c r="F62" s="45">
        <v>501.87799999999999</v>
      </c>
      <c r="G62" s="45">
        <f>SUM(C62:F62)</f>
        <v>1540.2719999999999</v>
      </c>
    </row>
    <row r="63" spans="1:7" s="94" customFormat="1" x14ac:dyDescent="0.2"/>
    <row r="64" spans="1:7" x14ac:dyDescent="0.2">
      <c r="A64" s="46">
        <v>46</v>
      </c>
      <c r="B64" s="35" t="s">
        <v>181</v>
      </c>
      <c r="C64" s="45">
        <v>0.78500000000000003</v>
      </c>
      <c r="D64" s="45">
        <v>1630.8009999999999</v>
      </c>
      <c r="E64" s="45">
        <v>2E-3</v>
      </c>
      <c r="F64" s="45">
        <v>200.00200000000001</v>
      </c>
      <c r="G64" s="45">
        <f>SUM(C64:F64)</f>
        <v>1831.59</v>
      </c>
    </row>
    <row r="65" spans="1:7" s="94" customFormat="1" x14ac:dyDescent="0.2"/>
    <row r="66" spans="1:7" x14ac:dyDescent="0.2">
      <c r="A66" s="46">
        <v>51</v>
      </c>
      <c r="B66" s="35" t="s">
        <v>180</v>
      </c>
      <c r="C66" s="45">
        <v>1</v>
      </c>
      <c r="D66" s="45"/>
      <c r="E66" s="45"/>
      <c r="F66" s="45"/>
      <c r="G66" s="45">
        <f>SUM(C66:F66)</f>
        <v>1</v>
      </c>
    </row>
    <row r="67" spans="1:7" s="94" customFormat="1" x14ac:dyDescent="0.2"/>
    <row r="68" spans="1:7" x14ac:dyDescent="0.2">
      <c r="A68" s="46">
        <v>58</v>
      </c>
      <c r="B68" s="35" t="s">
        <v>179</v>
      </c>
      <c r="C68" s="45">
        <v>6903.5140000000001</v>
      </c>
      <c r="D68" s="45"/>
      <c r="E68" s="45"/>
      <c r="F68" s="45"/>
      <c r="G68" s="45">
        <f>SUM(C68:F68)</f>
        <v>6903.5140000000001</v>
      </c>
    </row>
    <row r="69" spans="1:7" s="94" customFormat="1" x14ac:dyDescent="0.2"/>
    <row r="70" spans="1:7" x14ac:dyDescent="0.2">
      <c r="A70" s="44"/>
      <c r="B70" s="43" t="s">
        <v>178</v>
      </c>
      <c r="C70" s="42">
        <f>SUM(C6:C68)</f>
        <v>20791.014999999999</v>
      </c>
      <c r="D70" s="42">
        <f>SUM(D6:D68)</f>
        <v>53265.747999999985</v>
      </c>
      <c r="E70" s="42">
        <f>SUM(E6:E68)</f>
        <v>861.24799999999993</v>
      </c>
      <c r="F70" s="42">
        <f>SUM(F6:F68)</f>
        <v>847.07999999999993</v>
      </c>
      <c r="G70" s="42">
        <f>SUM(G6:G68)</f>
        <v>75765.090999999986</v>
      </c>
    </row>
    <row r="72" spans="1:7" s="98" customFormat="1" x14ac:dyDescent="0.2">
      <c r="A72" s="98" t="s">
        <v>177</v>
      </c>
    </row>
    <row r="73" spans="1:7" s="97" customFormat="1" x14ac:dyDescent="0.2">
      <c r="A73" s="96"/>
    </row>
  </sheetData>
  <mergeCells count="38">
    <mergeCell ref="A1:XFD1"/>
    <mergeCell ref="A2:XFD2"/>
    <mergeCell ref="A73:XFD73"/>
    <mergeCell ref="A72:XFD72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  <mergeCell ref="A29:XFD29"/>
    <mergeCell ref="A31:XFD31"/>
    <mergeCell ref="A33:XFD33"/>
    <mergeCell ref="A35:XFD35"/>
    <mergeCell ref="A37:XFD37"/>
    <mergeCell ref="A39:XFD39"/>
    <mergeCell ref="A41:XFD41"/>
    <mergeCell ref="A43:XFD43"/>
    <mergeCell ref="A45:XFD45"/>
    <mergeCell ref="A47:XFD47"/>
    <mergeCell ref="A49:XFD49"/>
    <mergeCell ref="A51:XFD51"/>
    <mergeCell ref="A53:XFD53"/>
    <mergeCell ref="A67:XFD67"/>
    <mergeCell ref="A69:XFD69"/>
    <mergeCell ref="A55:XFD55"/>
    <mergeCell ref="A57:XFD57"/>
    <mergeCell ref="A59:XFD59"/>
    <mergeCell ref="A61:XFD61"/>
    <mergeCell ref="A63:XFD63"/>
    <mergeCell ref="A65:XFD65"/>
  </mergeCells>
  <pageMargins left="0.7" right="0.7" top="0.78740157499999996" bottom="0.78740157499999996" header="0.3" footer="0.3"/>
  <pageSetup paperSize="9" scale="7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41" customWidth="1"/>
    <col min="2" max="2" width="42" bestFit="1" customWidth="1"/>
    <col min="3" max="3" width="9.5703125" bestFit="1" customWidth="1"/>
    <col min="4" max="4" width="8.85546875" customWidth="1"/>
    <col min="5" max="5" width="10.5703125" bestFit="1" customWidth="1"/>
    <col min="6" max="6" width="8.85546875" customWidth="1"/>
    <col min="7" max="7" width="14.5703125" bestFit="1" customWidth="1"/>
  </cols>
  <sheetData>
    <row r="1" spans="1:7" s="95" customFormat="1" x14ac:dyDescent="0.2">
      <c r="A1" s="95" t="s">
        <v>220</v>
      </c>
    </row>
    <row r="2" spans="1:7" s="96" customFormat="1" x14ac:dyDescent="0.2">
      <c r="A2" s="96" t="s">
        <v>13</v>
      </c>
    </row>
    <row r="3" spans="1:7" s="99" customFormat="1" x14ac:dyDescent="0.2"/>
    <row r="4" spans="1:7" s="52" customFormat="1" ht="12.75" customHeight="1" x14ac:dyDescent="0.2">
      <c r="A4" s="68" t="s">
        <v>219</v>
      </c>
      <c r="B4" s="68" t="s">
        <v>218</v>
      </c>
      <c r="C4" s="65" t="s">
        <v>217</v>
      </c>
      <c r="D4" s="65" t="s">
        <v>216</v>
      </c>
      <c r="E4" s="65" t="s">
        <v>215</v>
      </c>
      <c r="F4" s="65" t="s">
        <v>214</v>
      </c>
      <c r="G4" s="65" t="s">
        <v>213</v>
      </c>
    </row>
    <row r="5" spans="1:7" s="52" customFormat="1" ht="16.5" customHeight="1" x14ac:dyDescent="0.2">
      <c r="A5" s="66"/>
      <c r="B5" s="66"/>
      <c r="C5" s="67" t="s">
        <v>211</v>
      </c>
      <c r="D5" s="67" t="s">
        <v>211</v>
      </c>
      <c r="E5" s="67" t="s">
        <v>212</v>
      </c>
      <c r="F5" s="67" t="s">
        <v>211</v>
      </c>
      <c r="G5" s="66" t="s">
        <v>210</v>
      </c>
    </row>
    <row r="6" spans="1:7" s="97" customFormat="1" x14ac:dyDescent="0.2"/>
    <row r="7" spans="1:7" s="37" customFormat="1" x14ac:dyDescent="0.2">
      <c r="A7" s="51">
        <v>1</v>
      </c>
      <c r="B7" s="36" t="s">
        <v>209</v>
      </c>
      <c r="C7" s="49">
        <v>5.31</v>
      </c>
      <c r="D7" s="49">
        <v>1E-3</v>
      </c>
      <c r="E7" s="49">
        <v>2.4910000000000001</v>
      </c>
      <c r="F7" s="49"/>
      <c r="G7" s="49">
        <f>SUM(C7:F7)</f>
        <v>7.8019999999999996</v>
      </c>
    </row>
    <row r="8" spans="1:7" s="100" customFormat="1" x14ac:dyDescent="0.2"/>
    <row r="9" spans="1:7" s="37" customFormat="1" x14ac:dyDescent="0.2">
      <c r="A9" s="51">
        <v>2</v>
      </c>
      <c r="B9" s="36" t="s">
        <v>208</v>
      </c>
      <c r="C9" s="49">
        <v>32.212000000000003</v>
      </c>
      <c r="D9" s="49">
        <v>47.142000000000003</v>
      </c>
      <c r="E9" s="49">
        <v>84.165000000000006</v>
      </c>
      <c r="F9" s="49">
        <v>3.0000000000000001E-3</v>
      </c>
      <c r="G9" s="49">
        <f>SUM(C9:F9)</f>
        <v>163.52199999999999</v>
      </c>
    </row>
    <row r="10" spans="1:7" s="100" customFormat="1" x14ac:dyDescent="0.2"/>
    <row r="11" spans="1:7" s="37" customFormat="1" x14ac:dyDescent="0.2">
      <c r="A11" s="51">
        <v>3</v>
      </c>
      <c r="B11" s="36" t="s">
        <v>207</v>
      </c>
      <c r="C11" s="49">
        <v>6.6609999999999996</v>
      </c>
      <c r="D11" s="49">
        <v>2.0110000000000001</v>
      </c>
      <c r="E11" s="49">
        <v>5.7880000000000003</v>
      </c>
      <c r="F11" s="49"/>
      <c r="G11" s="49">
        <f>SUM(C11:F11)</f>
        <v>14.46</v>
      </c>
    </row>
    <row r="12" spans="1:7" s="100" customFormat="1" x14ac:dyDescent="0.2"/>
    <row r="13" spans="1:7" s="37" customFormat="1" x14ac:dyDescent="0.2">
      <c r="A13" s="51">
        <v>4</v>
      </c>
      <c r="B13" s="36" t="s">
        <v>206</v>
      </c>
      <c r="C13" s="49">
        <v>16.780999999999999</v>
      </c>
      <c r="D13" s="49">
        <v>4.0000000000000001E-3</v>
      </c>
      <c r="E13" s="49">
        <v>2.0259999999999998</v>
      </c>
      <c r="F13" s="49"/>
      <c r="G13" s="49">
        <f>SUM(C13:F13)</f>
        <v>18.811</v>
      </c>
    </row>
    <row r="14" spans="1:7" s="100" customFormat="1" x14ac:dyDescent="0.2"/>
    <row r="15" spans="1:7" s="37" customFormat="1" x14ac:dyDescent="0.2">
      <c r="A15" s="51">
        <v>5</v>
      </c>
      <c r="B15" s="36" t="s">
        <v>205</v>
      </c>
      <c r="C15" s="49">
        <v>5.7590000000000003</v>
      </c>
      <c r="D15" s="49">
        <v>0.89400000000000002</v>
      </c>
      <c r="E15" s="49">
        <v>3.3860000000000001</v>
      </c>
      <c r="F15" s="49"/>
      <c r="G15" s="49">
        <f>SUM(C15:F15)</f>
        <v>10.039000000000001</v>
      </c>
    </row>
    <row r="16" spans="1:7" s="100" customFormat="1" x14ac:dyDescent="0.2"/>
    <row r="17" spans="1:7" s="37" customFormat="1" x14ac:dyDescent="0.2">
      <c r="A17" s="51">
        <v>6</v>
      </c>
      <c r="B17" s="36" t="s">
        <v>204</v>
      </c>
      <c r="C17" s="49">
        <v>26.68</v>
      </c>
      <c r="D17" s="49">
        <v>0.245</v>
      </c>
      <c r="E17" s="49">
        <v>4.7610000000000001</v>
      </c>
      <c r="F17" s="49"/>
      <c r="G17" s="49">
        <f>SUM(C17:F17)</f>
        <v>31.686</v>
      </c>
    </row>
    <row r="18" spans="1:7" s="100" customFormat="1" x14ac:dyDescent="0.2"/>
    <row r="19" spans="1:7" s="37" customFormat="1" x14ac:dyDescent="0.2">
      <c r="A19" s="53">
        <v>10</v>
      </c>
      <c r="B19" s="36" t="s">
        <v>66</v>
      </c>
      <c r="C19" s="49">
        <v>77.549000000000007</v>
      </c>
      <c r="D19" s="49">
        <v>263.58499999999998</v>
      </c>
      <c r="E19" s="49">
        <v>58.631999999999998</v>
      </c>
      <c r="F19" s="49"/>
      <c r="G19" s="49">
        <f>SUM(C19:F19)</f>
        <v>399.76600000000002</v>
      </c>
    </row>
    <row r="20" spans="1:7" s="94" customFormat="1" x14ac:dyDescent="0.2"/>
    <row r="21" spans="1:7" x14ac:dyDescent="0.2">
      <c r="A21" s="48">
        <v>11</v>
      </c>
      <c r="B21" s="35" t="s">
        <v>203</v>
      </c>
      <c r="C21" s="45">
        <v>1923.69</v>
      </c>
      <c r="D21" s="45">
        <v>155.11500000000001</v>
      </c>
      <c r="E21" s="45">
        <v>498.61</v>
      </c>
      <c r="F21" s="45"/>
      <c r="G21" s="45">
        <f>SUM(C21:F21)</f>
        <v>2577.4150000000004</v>
      </c>
    </row>
    <row r="22" spans="1:7" s="94" customFormat="1" x14ac:dyDescent="0.2"/>
    <row r="23" spans="1:7" x14ac:dyDescent="0.2">
      <c r="A23" s="46">
        <v>12</v>
      </c>
      <c r="B23" s="35" t="s">
        <v>202</v>
      </c>
      <c r="C23" s="45">
        <v>125.81</v>
      </c>
      <c r="D23" s="45">
        <v>189.351</v>
      </c>
      <c r="E23" s="45">
        <v>110.70099999999999</v>
      </c>
      <c r="F23" s="45"/>
      <c r="G23" s="45">
        <f>SUM(C23:F23)</f>
        <v>425.86199999999997</v>
      </c>
    </row>
    <row r="24" spans="1:7" s="94" customFormat="1" x14ac:dyDescent="0.2"/>
    <row r="25" spans="1:7" x14ac:dyDescent="0.2">
      <c r="A25" s="46">
        <v>13</v>
      </c>
      <c r="B25" s="35" t="s">
        <v>201</v>
      </c>
      <c r="C25" s="45">
        <v>720.91</v>
      </c>
      <c r="D25" s="45">
        <v>64.001000000000005</v>
      </c>
      <c r="E25" s="45">
        <v>587.36099999999999</v>
      </c>
      <c r="F25" s="45"/>
      <c r="G25" s="45">
        <f>SUM(C25:F25)</f>
        <v>1372.2719999999999</v>
      </c>
    </row>
    <row r="26" spans="1:7" s="94" customFormat="1" x14ac:dyDescent="0.2"/>
    <row r="27" spans="1:7" x14ac:dyDescent="0.2">
      <c r="A27" s="46">
        <v>14</v>
      </c>
      <c r="B27" s="35" t="s">
        <v>200</v>
      </c>
      <c r="C27" s="45">
        <v>1150.155</v>
      </c>
      <c r="D27" s="45">
        <v>140.91499999999999</v>
      </c>
      <c r="E27" s="45">
        <v>894.91099999999994</v>
      </c>
      <c r="F27" s="45"/>
      <c r="G27" s="45">
        <f>SUM(C27:F27)</f>
        <v>2185.9809999999998</v>
      </c>
    </row>
    <row r="28" spans="1:7" s="94" customFormat="1" x14ac:dyDescent="0.2"/>
    <row r="29" spans="1:7" x14ac:dyDescent="0.2">
      <c r="A29" s="46">
        <v>15</v>
      </c>
      <c r="B29" s="35" t="s">
        <v>199</v>
      </c>
      <c r="C29" s="45">
        <v>699.66899999999998</v>
      </c>
      <c r="D29" s="45">
        <v>122.60299999999999</v>
      </c>
      <c r="E29" s="45">
        <v>322.25599999999997</v>
      </c>
      <c r="F29" s="45">
        <v>1E-3</v>
      </c>
      <c r="G29" s="45">
        <f>SUM(C29:F29)</f>
        <v>1144.5289999999998</v>
      </c>
    </row>
    <row r="30" spans="1:7" s="94" customFormat="1" x14ac:dyDescent="0.2"/>
    <row r="31" spans="1:7" x14ac:dyDescent="0.2">
      <c r="A31" s="46">
        <v>16</v>
      </c>
      <c r="B31" s="47" t="s">
        <v>198</v>
      </c>
      <c r="C31" s="45"/>
      <c r="D31" s="45"/>
      <c r="E31" s="45">
        <v>1050</v>
      </c>
      <c r="F31" s="45"/>
      <c r="G31" s="45">
        <f>SUM(C31:F31)</f>
        <v>1050</v>
      </c>
    </row>
    <row r="32" spans="1:7" s="94" customFormat="1" x14ac:dyDescent="0.2"/>
    <row r="33" spans="1:7" x14ac:dyDescent="0.2">
      <c r="A33" s="46">
        <v>20</v>
      </c>
      <c r="B33" s="35" t="s">
        <v>197</v>
      </c>
      <c r="C33" s="45">
        <v>84.552000000000007</v>
      </c>
      <c r="D33" s="45">
        <v>6566.56</v>
      </c>
      <c r="E33" s="45">
        <v>388.06200000000001</v>
      </c>
      <c r="F33" s="45"/>
      <c r="G33" s="45">
        <f>SUM(C33:F33)</f>
        <v>7039.174</v>
      </c>
    </row>
    <row r="34" spans="1:7" s="94" customFormat="1" x14ac:dyDescent="0.2"/>
    <row r="35" spans="1:7" x14ac:dyDescent="0.2">
      <c r="A35" s="46">
        <v>21</v>
      </c>
      <c r="B35" s="35" t="s">
        <v>196</v>
      </c>
      <c r="C35" s="45">
        <v>77.481999999999999</v>
      </c>
      <c r="D35" s="45">
        <v>2797.1979999999999</v>
      </c>
      <c r="E35" s="45">
        <v>48.628999999999998</v>
      </c>
      <c r="F35" s="45">
        <v>0.78400000000000003</v>
      </c>
      <c r="G35" s="45">
        <f>SUM(C35:F35)</f>
        <v>2924.0929999999998</v>
      </c>
    </row>
    <row r="36" spans="1:7" s="94" customFormat="1" x14ac:dyDescent="0.2"/>
    <row r="37" spans="1:7" x14ac:dyDescent="0.2">
      <c r="A37" s="46">
        <v>22</v>
      </c>
      <c r="B37" s="35" t="s">
        <v>195</v>
      </c>
      <c r="C37" s="45"/>
      <c r="D37" s="45">
        <v>10194</v>
      </c>
      <c r="E37" s="45"/>
      <c r="F37" s="45"/>
      <c r="G37" s="45">
        <f>SUM(C37:F37)</f>
        <v>10194</v>
      </c>
    </row>
    <row r="38" spans="1:7" s="94" customFormat="1" x14ac:dyDescent="0.2"/>
    <row r="39" spans="1:7" x14ac:dyDescent="0.2">
      <c r="A39" s="46">
        <v>23</v>
      </c>
      <c r="B39" s="35" t="s">
        <v>194</v>
      </c>
      <c r="C39" s="45"/>
      <c r="D39" s="45">
        <v>8963.0990000000002</v>
      </c>
      <c r="E39" s="45">
        <v>0.86699999999999999</v>
      </c>
      <c r="F39" s="45"/>
      <c r="G39" s="45">
        <f>SUM(C39:F39)</f>
        <v>8963.9660000000003</v>
      </c>
    </row>
    <row r="40" spans="1:7" s="94" customFormat="1" x14ac:dyDescent="0.2"/>
    <row r="41" spans="1:7" x14ac:dyDescent="0.2">
      <c r="A41" s="46">
        <v>24</v>
      </c>
      <c r="B41" s="35" t="s">
        <v>193</v>
      </c>
      <c r="C41" s="45">
        <v>26.446000000000002</v>
      </c>
      <c r="D41" s="45">
        <v>880.61900000000003</v>
      </c>
      <c r="E41" s="45">
        <v>46.713000000000001</v>
      </c>
      <c r="F41" s="45">
        <v>1E-3</v>
      </c>
      <c r="G41" s="45">
        <f>SUM(C41:F41)</f>
        <v>953.779</v>
      </c>
    </row>
    <row r="42" spans="1:7" s="94" customFormat="1" x14ac:dyDescent="0.2"/>
    <row r="43" spans="1:7" x14ac:dyDescent="0.2">
      <c r="A43" s="48">
        <v>25</v>
      </c>
      <c r="B43" s="35" t="s">
        <v>192</v>
      </c>
      <c r="C43" s="45">
        <v>7.4370000000000003</v>
      </c>
      <c r="D43" s="45">
        <v>6093.8959999999997</v>
      </c>
      <c r="E43" s="45">
        <v>611.77200000000005</v>
      </c>
      <c r="F43" s="45"/>
      <c r="G43" s="45">
        <f>SUM(C43:F43)</f>
        <v>6713.1049999999996</v>
      </c>
    </row>
    <row r="44" spans="1:7" s="94" customFormat="1" x14ac:dyDescent="0.2"/>
    <row r="45" spans="1:7" x14ac:dyDescent="0.2">
      <c r="A45" s="46">
        <v>30</v>
      </c>
      <c r="B45" s="47" t="s">
        <v>191</v>
      </c>
      <c r="C45" s="45">
        <v>3189.7869999999998</v>
      </c>
      <c r="D45" s="45">
        <v>3940.53</v>
      </c>
      <c r="E45" s="45">
        <v>1047.43</v>
      </c>
      <c r="F45" s="45">
        <v>8.9999999999999993E-3</v>
      </c>
      <c r="G45" s="45">
        <f>SUM(C45:F45)</f>
        <v>8177.7560000000003</v>
      </c>
    </row>
    <row r="46" spans="1:7" s="94" customFormat="1" x14ac:dyDescent="0.2"/>
    <row r="47" spans="1:7" x14ac:dyDescent="0.2">
      <c r="A47" s="46">
        <v>31</v>
      </c>
      <c r="B47" s="35" t="s">
        <v>190</v>
      </c>
      <c r="C47" s="45">
        <v>52.540999999999997</v>
      </c>
      <c r="D47" s="45">
        <v>3947.1019999999999</v>
      </c>
      <c r="E47" s="45">
        <v>81.754999999999995</v>
      </c>
      <c r="F47" s="45"/>
      <c r="G47" s="45">
        <f>SUM(C47:F47)</f>
        <v>4081.3980000000001</v>
      </c>
    </row>
    <row r="48" spans="1:7" s="94" customFormat="1" x14ac:dyDescent="0.2"/>
    <row r="49" spans="1:7" x14ac:dyDescent="0.2">
      <c r="A49" s="46">
        <v>32</v>
      </c>
      <c r="B49" s="47" t="s">
        <v>189</v>
      </c>
      <c r="C49" s="45">
        <v>14.896000000000001</v>
      </c>
      <c r="D49" s="45">
        <v>327.18099999999998</v>
      </c>
      <c r="E49" s="45">
        <v>25.866</v>
      </c>
      <c r="F49" s="45"/>
      <c r="G49" s="45">
        <f>SUM(C49:F49)</f>
        <v>367.94299999999998</v>
      </c>
    </row>
    <row r="50" spans="1:7" s="94" customFormat="1" x14ac:dyDescent="0.2"/>
    <row r="51" spans="1:7" x14ac:dyDescent="0.2">
      <c r="A51" s="46">
        <v>33</v>
      </c>
      <c r="B51" s="35" t="s">
        <v>188</v>
      </c>
      <c r="C51" s="45"/>
      <c r="D51" s="45">
        <v>99.808000000000007</v>
      </c>
      <c r="E51" s="45">
        <v>1.792</v>
      </c>
      <c r="F51" s="45"/>
      <c r="G51" s="45">
        <f>SUM(C51:F51)</f>
        <v>101.60000000000001</v>
      </c>
    </row>
    <row r="52" spans="1:7" s="94" customFormat="1" x14ac:dyDescent="0.2"/>
    <row r="53" spans="1:7" x14ac:dyDescent="0.2">
      <c r="A53" s="46">
        <v>34</v>
      </c>
      <c r="B53" s="35" t="s">
        <v>187</v>
      </c>
      <c r="C53" s="45"/>
      <c r="D53" s="45">
        <v>416.86700000000002</v>
      </c>
      <c r="E53" s="45">
        <v>10.829000000000001</v>
      </c>
      <c r="F53" s="45"/>
      <c r="G53" s="45">
        <f>SUM(C53:F53)</f>
        <v>427.69600000000003</v>
      </c>
    </row>
    <row r="54" spans="1:7" s="94" customFormat="1" x14ac:dyDescent="0.2"/>
    <row r="55" spans="1:7" x14ac:dyDescent="0.2">
      <c r="A55" s="46">
        <v>40</v>
      </c>
      <c r="B55" s="35" t="s">
        <v>186</v>
      </c>
      <c r="C55" s="45">
        <v>136.74299999999999</v>
      </c>
      <c r="D55" s="45">
        <v>120.203</v>
      </c>
      <c r="E55" s="45">
        <v>144.09800000000001</v>
      </c>
      <c r="F55" s="45">
        <v>2E-3</v>
      </c>
      <c r="G55" s="45">
        <f>SUM(C55:F55)</f>
        <v>401.04600000000005</v>
      </c>
    </row>
    <row r="56" spans="1:7" s="94" customFormat="1" x14ac:dyDescent="0.2"/>
    <row r="57" spans="1:7" x14ac:dyDescent="0.2">
      <c r="A57" s="46">
        <v>41</v>
      </c>
      <c r="B57" s="35" t="s">
        <v>28</v>
      </c>
      <c r="C57" s="45">
        <v>65.852999999999994</v>
      </c>
      <c r="D57" s="45">
        <v>4131.8040000000001</v>
      </c>
      <c r="E57" s="45">
        <v>792.46500000000003</v>
      </c>
      <c r="F57" s="45">
        <v>1E-3</v>
      </c>
      <c r="G57" s="45">
        <f>SUM(C57:F57)</f>
        <v>4990.1230000000005</v>
      </c>
    </row>
    <row r="58" spans="1:7" s="94" customFormat="1" x14ac:dyDescent="0.2"/>
    <row r="59" spans="1:7" x14ac:dyDescent="0.2">
      <c r="A59" s="46">
        <v>42</v>
      </c>
      <c r="B59" s="35" t="s">
        <v>185</v>
      </c>
      <c r="C59" s="45">
        <v>166.44900000000001</v>
      </c>
      <c r="D59" s="45">
        <v>1916.056</v>
      </c>
      <c r="E59" s="45">
        <v>157.88499999999999</v>
      </c>
      <c r="F59" s="45">
        <v>0.443</v>
      </c>
      <c r="G59" s="45">
        <f>SUM(C59:F59)</f>
        <v>2240.8330000000005</v>
      </c>
    </row>
    <row r="60" spans="1:7" s="94" customFormat="1" x14ac:dyDescent="0.2"/>
    <row r="61" spans="1:7" x14ac:dyDescent="0.2">
      <c r="A61" s="46">
        <v>43</v>
      </c>
      <c r="B61" s="35" t="s">
        <v>184</v>
      </c>
      <c r="C61" s="45"/>
      <c r="D61" s="45">
        <v>547.91600000000005</v>
      </c>
      <c r="E61" s="45">
        <v>91.027000000000001</v>
      </c>
      <c r="F61" s="45"/>
      <c r="G61" s="45">
        <f>SUM(C61:F61)</f>
        <v>638.9430000000001</v>
      </c>
    </row>
    <row r="62" spans="1:7" s="94" customFormat="1" x14ac:dyDescent="0.2"/>
    <row r="63" spans="1:7" x14ac:dyDescent="0.2">
      <c r="A63" s="46">
        <v>44</v>
      </c>
      <c r="B63" s="35" t="s">
        <v>183</v>
      </c>
      <c r="C63" s="45"/>
      <c r="D63" s="45">
        <v>1014.003</v>
      </c>
      <c r="E63" s="45"/>
      <c r="F63" s="45"/>
      <c r="G63" s="45">
        <f>SUM(C63:F63)</f>
        <v>1014.003</v>
      </c>
    </row>
    <row r="64" spans="1:7" s="94" customFormat="1" x14ac:dyDescent="0.2"/>
    <row r="65" spans="1:7" x14ac:dyDescent="0.2">
      <c r="A65" s="46">
        <v>45</v>
      </c>
      <c r="B65" s="35" t="s">
        <v>182</v>
      </c>
      <c r="C65" s="45"/>
      <c r="D65" s="45">
        <v>519.827</v>
      </c>
      <c r="E65" s="45">
        <v>109.313</v>
      </c>
      <c r="F65" s="45"/>
      <c r="G65" s="45">
        <f>SUM(C65:F65)</f>
        <v>629.14</v>
      </c>
    </row>
    <row r="66" spans="1:7" s="94" customFormat="1" x14ac:dyDescent="0.2"/>
    <row r="67" spans="1:7" x14ac:dyDescent="0.2">
      <c r="A67" s="46">
        <v>46</v>
      </c>
      <c r="B67" s="35" t="s">
        <v>181</v>
      </c>
      <c r="C67" s="45"/>
      <c r="D67" s="45">
        <v>1630.8009999999999</v>
      </c>
      <c r="E67" s="45">
        <v>0.55700000000000005</v>
      </c>
      <c r="F67" s="45"/>
      <c r="G67" s="45">
        <f>SUM(C67:F67)</f>
        <v>1631.3579999999999</v>
      </c>
    </row>
    <row r="68" spans="1:7" s="94" customFormat="1" x14ac:dyDescent="0.2"/>
    <row r="69" spans="1:7" x14ac:dyDescent="0.2">
      <c r="A69" s="46">
        <v>51</v>
      </c>
      <c r="B69" s="35" t="s">
        <v>180</v>
      </c>
      <c r="C69" s="45"/>
      <c r="D69" s="45"/>
      <c r="E69" s="45"/>
      <c r="F69" s="45">
        <v>1</v>
      </c>
      <c r="G69" s="45">
        <f>SUM(C69:F69)</f>
        <v>1</v>
      </c>
    </row>
    <row r="70" spans="1:7" s="94" customFormat="1" x14ac:dyDescent="0.2"/>
    <row r="71" spans="1:7" x14ac:dyDescent="0.2">
      <c r="A71" s="46">
        <v>58</v>
      </c>
      <c r="B71" s="35" t="s">
        <v>179</v>
      </c>
      <c r="C71" s="45"/>
      <c r="D71" s="45"/>
      <c r="E71" s="45"/>
      <c r="F71" s="45">
        <v>7168.1949999999997</v>
      </c>
      <c r="G71" s="45">
        <f>SUM(C71:F71)</f>
        <v>7168.1949999999997</v>
      </c>
    </row>
    <row r="72" spans="1:7" s="94" customFormat="1" x14ac:dyDescent="0.2"/>
    <row r="73" spans="1:7" x14ac:dyDescent="0.2">
      <c r="A73" s="44"/>
      <c r="B73" s="43" t="s">
        <v>178</v>
      </c>
      <c r="C73" s="42">
        <f>SUM(C7:C71)</f>
        <v>8613.3719999999994</v>
      </c>
      <c r="D73" s="42">
        <f>SUM(D7:D71)</f>
        <v>55093.336999999985</v>
      </c>
      <c r="E73" s="42">
        <f>SUM(E7:E71)</f>
        <v>7184.1480000000001</v>
      </c>
      <c r="F73" s="42">
        <f>SUM(F7:F71)</f>
        <v>7170.4389999999994</v>
      </c>
      <c r="G73" s="42">
        <f>SUM(G7:G71)</f>
        <v>78061.296000000002</v>
      </c>
    </row>
    <row r="75" spans="1:7" s="98" customFormat="1" x14ac:dyDescent="0.2">
      <c r="A75" s="98" t="s">
        <v>177</v>
      </c>
    </row>
    <row r="76" spans="1:7" s="98" customFormat="1" x14ac:dyDescent="0.2"/>
  </sheetData>
  <mergeCells count="39">
    <mergeCell ref="A1:XFD1"/>
    <mergeCell ref="A2:XFD2"/>
    <mergeCell ref="A76:XFD76"/>
    <mergeCell ref="A75:XFD75"/>
    <mergeCell ref="A3:XFD3"/>
    <mergeCell ref="A6:XFD6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  <mergeCell ref="A28:XFD28"/>
    <mergeCell ref="A30:XFD30"/>
    <mergeCell ref="A32:XFD32"/>
    <mergeCell ref="A34:XFD34"/>
    <mergeCell ref="A36:XFD36"/>
    <mergeCell ref="A38:XFD38"/>
    <mergeCell ref="A40:XFD40"/>
    <mergeCell ref="A42:XFD42"/>
    <mergeCell ref="A44:XFD44"/>
    <mergeCell ref="A46:XFD46"/>
    <mergeCell ref="A48:XFD48"/>
    <mergeCell ref="A50:XFD50"/>
    <mergeCell ref="A52:XFD52"/>
    <mergeCell ref="A54:XFD54"/>
    <mergeCell ref="A68:XFD68"/>
    <mergeCell ref="A70:XFD70"/>
    <mergeCell ref="A72:XFD72"/>
    <mergeCell ref="A56:XFD56"/>
    <mergeCell ref="A58:XFD58"/>
    <mergeCell ref="A60:XFD60"/>
    <mergeCell ref="A62:XFD62"/>
    <mergeCell ref="A64:XFD64"/>
    <mergeCell ref="A66:XFD66"/>
  </mergeCells>
  <pageMargins left="0.7" right="0.7" top="0.78740157499999996" bottom="0.78740157499999996" header="0.3" footer="0.3"/>
  <pageSetup paperSize="9" scale="8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zoomScaleNormal="100" workbookViewId="0">
      <selection sqref="A1:XFD1"/>
    </sheetView>
  </sheetViews>
  <sheetFormatPr baseColWidth="10" defaultRowHeight="12.75" x14ac:dyDescent="0.2"/>
  <cols>
    <col min="1" max="1" width="5.28515625" style="41" customWidth="1"/>
    <col min="2" max="2" width="42" bestFit="1" customWidth="1"/>
    <col min="3" max="3" width="10.28515625" customWidth="1"/>
    <col min="4" max="4" width="10" customWidth="1"/>
    <col min="5" max="5" width="11.5703125" customWidth="1"/>
    <col min="6" max="6" width="11.140625" customWidth="1"/>
    <col min="7" max="7" width="14.140625" customWidth="1"/>
  </cols>
  <sheetData>
    <row r="1" spans="1:7" s="95" customFormat="1" x14ac:dyDescent="0.2">
      <c r="A1" s="95" t="s">
        <v>228</v>
      </c>
    </row>
    <row r="2" spans="1:7" s="96" customFormat="1" x14ac:dyDescent="0.2">
      <c r="A2" s="96" t="s">
        <v>13</v>
      </c>
    </row>
    <row r="3" spans="1:7" s="99" customFormat="1" x14ac:dyDescent="0.2"/>
    <row r="4" spans="1:7" s="52" customFormat="1" ht="25.5" customHeight="1" x14ac:dyDescent="0.2">
      <c r="A4" s="60" t="s">
        <v>219</v>
      </c>
      <c r="B4" s="60" t="s">
        <v>218</v>
      </c>
      <c r="C4" s="61" t="s">
        <v>225</v>
      </c>
      <c r="D4" s="61" t="s">
        <v>224</v>
      </c>
      <c r="E4" s="61" t="s">
        <v>223</v>
      </c>
      <c r="F4" s="61" t="s">
        <v>222</v>
      </c>
      <c r="G4" s="62" t="s">
        <v>221</v>
      </c>
    </row>
    <row r="5" spans="1:7" s="97" customFormat="1" x14ac:dyDescent="0.2"/>
    <row r="6" spans="1:7" s="37" customFormat="1" x14ac:dyDescent="0.2">
      <c r="A6" s="51">
        <v>1</v>
      </c>
      <c r="B6" s="36" t="s">
        <v>209</v>
      </c>
      <c r="C6" s="49">
        <v>8.1509999999999998</v>
      </c>
      <c r="D6" s="49">
        <v>1E-3</v>
      </c>
      <c r="E6" s="49">
        <v>2.9000000000000001E-2</v>
      </c>
      <c r="F6" s="49">
        <v>7.0000000000000001E-3</v>
      </c>
      <c r="G6" s="49">
        <f>SUM(C6:F6)</f>
        <v>8.1879999999999988</v>
      </c>
    </row>
    <row r="7" spans="1:7" s="100" customFormat="1" x14ac:dyDescent="0.2"/>
    <row r="8" spans="1:7" s="37" customFormat="1" x14ac:dyDescent="0.2">
      <c r="A8" s="51">
        <v>2</v>
      </c>
      <c r="B8" s="36" t="s">
        <v>208</v>
      </c>
      <c r="C8" s="49">
        <v>118.879</v>
      </c>
      <c r="D8" s="49">
        <v>45.36</v>
      </c>
      <c r="E8" s="49">
        <v>1.2270000000000001</v>
      </c>
      <c r="F8" s="49">
        <v>0.09</v>
      </c>
      <c r="G8" s="49">
        <f>SUM(C8:F8)</f>
        <v>165.55600000000001</v>
      </c>
    </row>
    <row r="9" spans="1:7" s="100" customFormat="1" x14ac:dyDescent="0.2"/>
    <row r="10" spans="1:7" s="37" customFormat="1" x14ac:dyDescent="0.2">
      <c r="A10" s="51">
        <v>3</v>
      </c>
      <c r="B10" s="36" t="s">
        <v>207</v>
      </c>
      <c r="C10" s="49">
        <v>12.712</v>
      </c>
      <c r="D10" s="49">
        <v>2.0430000000000001</v>
      </c>
      <c r="E10" s="49">
        <v>5.6000000000000001E-2</v>
      </c>
      <c r="F10" s="49">
        <v>0.02</v>
      </c>
      <c r="G10" s="49">
        <f>SUM(C10:F10)</f>
        <v>14.830999999999998</v>
      </c>
    </row>
    <row r="11" spans="1:7" s="100" customFormat="1" x14ac:dyDescent="0.2"/>
    <row r="12" spans="1:7" s="37" customFormat="1" x14ac:dyDescent="0.2">
      <c r="A12" s="51">
        <v>4</v>
      </c>
      <c r="B12" s="36" t="s">
        <v>206</v>
      </c>
      <c r="C12" s="49">
        <v>19.273</v>
      </c>
      <c r="D12" s="49">
        <v>4.0000000000000001E-3</v>
      </c>
      <c r="E12" s="49">
        <v>5.5E-2</v>
      </c>
      <c r="F12" s="49">
        <v>2.1999999999999999E-2</v>
      </c>
      <c r="G12" s="49">
        <f>SUM(C12:F12)</f>
        <v>19.353999999999999</v>
      </c>
    </row>
    <row r="13" spans="1:7" s="100" customFormat="1" x14ac:dyDescent="0.2"/>
    <row r="14" spans="1:7" s="37" customFormat="1" x14ac:dyDescent="0.2">
      <c r="A14" s="51">
        <v>5</v>
      </c>
      <c r="B14" s="36" t="s">
        <v>205</v>
      </c>
      <c r="C14" s="49">
        <v>9.4689999999999994</v>
      </c>
      <c r="D14" s="49">
        <v>0.90700000000000003</v>
      </c>
      <c r="E14" s="49">
        <v>7.2999999999999995E-2</v>
      </c>
      <c r="F14" s="49">
        <v>2.5999999999999999E-2</v>
      </c>
      <c r="G14" s="49">
        <f>SUM(C14:F14)</f>
        <v>10.475</v>
      </c>
    </row>
    <row r="15" spans="1:7" s="100" customFormat="1" x14ac:dyDescent="0.2"/>
    <row r="16" spans="1:7" s="37" customFormat="1" x14ac:dyDescent="0.2">
      <c r="A16" s="51">
        <v>6</v>
      </c>
      <c r="B16" s="36" t="s">
        <v>204</v>
      </c>
      <c r="C16" s="49">
        <v>31.934000000000001</v>
      </c>
      <c r="D16" s="49">
        <v>0.249</v>
      </c>
      <c r="E16" s="49">
        <v>0.20599999999999999</v>
      </c>
      <c r="F16" s="49">
        <v>4.4999999999999998E-2</v>
      </c>
      <c r="G16" s="49">
        <f>SUM(C16:F16)</f>
        <v>32.434000000000005</v>
      </c>
    </row>
    <row r="17" spans="1:7" s="100" customFormat="1" x14ac:dyDescent="0.2"/>
    <row r="18" spans="1:7" s="37" customFormat="1" x14ac:dyDescent="0.2">
      <c r="A18" s="50">
        <v>10</v>
      </c>
      <c r="B18" s="36" t="s">
        <v>66</v>
      </c>
      <c r="C18" s="49">
        <v>139.602</v>
      </c>
      <c r="D18" s="49">
        <v>256.738</v>
      </c>
      <c r="E18" s="49">
        <v>1.127</v>
      </c>
      <c r="F18" s="49">
        <v>0.16900000000000001</v>
      </c>
      <c r="G18" s="49">
        <f>SUM(C18:F18)</f>
        <v>397.63600000000002</v>
      </c>
    </row>
    <row r="19" spans="1:7" s="94" customFormat="1" x14ac:dyDescent="0.2"/>
    <row r="20" spans="1:7" x14ac:dyDescent="0.2">
      <c r="A20" s="48">
        <v>11</v>
      </c>
      <c r="B20" s="35" t="s">
        <v>203</v>
      </c>
      <c r="C20" s="45">
        <v>2386.5619999999999</v>
      </c>
      <c r="D20" s="45">
        <v>124.194</v>
      </c>
      <c r="E20" s="45">
        <v>17.798999999999999</v>
      </c>
      <c r="F20" s="45">
        <v>1.3759999999999999</v>
      </c>
      <c r="G20" s="45">
        <f>SUM(C20:F20)</f>
        <v>2529.931</v>
      </c>
    </row>
    <row r="21" spans="1:7" s="94" customFormat="1" x14ac:dyDescent="0.2"/>
    <row r="22" spans="1:7" x14ac:dyDescent="0.2">
      <c r="A22" s="46">
        <v>12</v>
      </c>
      <c r="B22" s="35" t="s">
        <v>202</v>
      </c>
      <c r="C22" s="45">
        <v>226.27799999999999</v>
      </c>
      <c r="D22" s="45">
        <v>175.3</v>
      </c>
      <c r="E22" s="45">
        <v>7.4660000000000002</v>
      </c>
      <c r="F22" s="45">
        <v>9.7000000000000003E-2</v>
      </c>
      <c r="G22" s="45">
        <f>SUM(C22:F22)</f>
        <v>409.14099999999996</v>
      </c>
    </row>
    <row r="23" spans="1:7" s="94" customFormat="1" x14ac:dyDescent="0.2"/>
    <row r="24" spans="1:7" x14ac:dyDescent="0.2">
      <c r="A24" s="46">
        <v>13</v>
      </c>
      <c r="B24" s="35" t="s">
        <v>201</v>
      </c>
      <c r="C24" s="45">
        <v>1229.827</v>
      </c>
      <c r="D24" s="45">
        <v>64.009</v>
      </c>
      <c r="E24" s="45">
        <v>15.291</v>
      </c>
      <c r="F24" s="45">
        <v>5.0000000000000001E-3</v>
      </c>
      <c r="G24" s="45">
        <f>SUM(C24:F24)</f>
        <v>1309.1320000000001</v>
      </c>
    </row>
    <row r="25" spans="1:7" s="94" customFormat="1" x14ac:dyDescent="0.2"/>
    <row r="26" spans="1:7" x14ac:dyDescent="0.2">
      <c r="A26" s="46">
        <v>14</v>
      </c>
      <c r="B26" s="35" t="s">
        <v>200</v>
      </c>
      <c r="C26" s="45">
        <v>1726.713</v>
      </c>
      <c r="D26" s="45">
        <v>141.012</v>
      </c>
      <c r="E26" s="45">
        <v>110.45399999999999</v>
      </c>
      <c r="F26" s="45">
        <v>3.5009999999999999</v>
      </c>
      <c r="G26" s="45">
        <f>SUM(C26:F26)</f>
        <v>1981.6799999999998</v>
      </c>
    </row>
    <row r="27" spans="1:7" s="94" customFormat="1" x14ac:dyDescent="0.2"/>
    <row r="28" spans="1:7" x14ac:dyDescent="0.2">
      <c r="A28" s="46">
        <v>15</v>
      </c>
      <c r="B28" s="35" t="s">
        <v>199</v>
      </c>
      <c r="C28" s="45">
        <v>1008.591</v>
      </c>
      <c r="D28" s="45">
        <v>140.79400000000001</v>
      </c>
      <c r="E28" s="45">
        <v>5.8029999999999999</v>
      </c>
      <c r="F28" s="45">
        <v>1.415</v>
      </c>
      <c r="G28" s="45">
        <f>SUM(C28:F28)</f>
        <v>1156.6030000000001</v>
      </c>
    </row>
    <row r="29" spans="1:7" s="94" customFormat="1" x14ac:dyDescent="0.2"/>
    <row r="30" spans="1:7" x14ac:dyDescent="0.2">
      <c r="A30" s="46">
        <v>20</v>
      </c>
      <c r="B30" s="35" t="s">
        <v>197</v>
      </c>
      <c r="C30" s="45">
        <v>449.46699999999998</v>
      </c>
      <c r="D30" s="45">
        <v>6697.433</v>
      </c>
      <c r="E30" s="45">
        <v>0.17399999999999999</v>
      </c>
      <c r="F30" s="45">
        <v>0.13</v>
      </c>
      <c r="G30" s="45">
        <f>SUM(C30:F30)</f>
        <v>7147.2039999999997</v>
      </c>
    </row>
    <row r="31" spans="1:7" s="94" customFormat="1" x14ac:dyDescent="0.2"/>
    <row r="32" spans="1:7" x14ac:dyDescent="0.2">
      <c r="A32" s="46">
        <v>21</v>
      </c>
      <c r="B32" s="35" t="s">
        <v>196</v>
      </c>
      <c r="C32" s="45">
        <v>116.824</v>
      </c>
      <c r="D32" s="45">
        <v>2879.92</v>
      </c>
      <c r="E32" s="45">
        <v>0.248</v>
      </c>
      <c r="F32" s="45">
        <v>3.238</v>
      </c>
      <c r="G32" s="45">
        <f>SUM(C32:F32)</f>
        <v>3000.23</v>
      </c>
    </row>
    <row r="33" spans="1:7" s="94" customFormat="1" x14ac:dyDescent="0.2"/>
    <row r="34" spans="1:7" x14ac:dyDescent="0.2">
      <c r="A34" s="46">
        <v>22</v>
      </c>
      <c r="B34" s="35" t="s">
        <v>195</v>
      </c>
      <c r="C34" s="45"/>
      <c r="D34" s="45">
        <v>10680</v>
      </c>
      <c r="E34" s="45"/>
      <c r="F34" s="45"/>
      <c r="G34" s="45">
        <f>SUM(C34:F34)</f>
        <v>10680</v>
      </c>
    </row>
    <row r="35" spans="1:7" s="94" customFormat="1" x14ac:dyDescent="0.2"/>
    <row r="36" spans="1:7" x14ac:dyDescent="0.2">
      <c r="A36" s="46">
        <v>23</v>
      </c>
      <c r="B36" s="35" t="s">
        <v>227</v>
      </c>
      <c r="C36" s="45">
        <v>1.111</v>
      </c>
      <c r="D36" s="45">
        <v>9287.2260000000006</v>
      </c>
      <c r="E36" s="45"/>
      <c r="F36" s="45">
        <v>0.04</v>
      </c>
      <c r="G36" s="45">
        <f>SUM(C36:F36)</f>
        <v>9288.3770000000022</v>
      </c>
    </row>
    <row r="37" spans="1:7" s="94" customFormat="1" x14ac:dyDescent="0.2"/>
    <row r="38" spans="1:7" x14ac:dyDescent="0.2">
      <c r="A38" s="46">
        <v>24</v>
      </c>
      <c r="B38" s="35" t="s">
        <v>193</v>
      </c>
      <c r="C38" s="45">
        <v>73.352000000000004</v>
      </c>
      <c r="D38" s="45">
        <v>883.29899999999998</v>
      </c>
      <c r="E38" s="45">
        <v>0.315</v>
      </c>
      <c r="F38" s="45">
        <v>7.8E-2</v>
      </c>
      <c r="G38" s="45">
        <f>SUM(C38:F38)</f>
        <v>957.04399999999998</v>
      </c>
    </row>
    <row r="39" spans="1:7" s="94" customFormat="1" x14ac:dyDescent="0.2"/>
    <row r="40" spans="1:7" x14ac:dyDescent="0.2">
      <c r="A40" s="48">
        <v>25</v>
      </c>
      <c r="B40" s="35" t="s">
        <v>192</v>
      </c>
      <c r="C40" s="45">
        <v>612.36</v>
      </c>
      <c r="D40" s="45">
        <v>6275.5550000000003</v>
      </c>
      <c r="E40" s="45">
        <v>0.36199999999999999</v>
      </c>
      <c r="F40" s="45">
        <v>135.197</v>
      </c>
      <c r="G40" s="45">
        <f>SUM(C40:F40)</f>
        <v>7023.4740000000002</v>
      </c>
    </row>
    <row r="41" spans="1:7" s="94" customFormat="1" x14ac:dyDescent="0.2"/>
    <row r="42" spans="1:7" x14ac:dyDescent="0.2">
      <c r="A42" s="46">
        <v>30</v>
      </c>
      <c r="B42" s="47" t="s">
        <v>191</v>
      </c>
      <c r="C42" s="45">
        <v>4123.8100000000004</v>
      </c>
      <c r="D42" s="45">
        <v>3831.8620000000001</v>
      </c>
      <c r="E42" s="45">
        <v>34.762</v>
      </c>
      <c r="F42" s="45">
        <v>2.2389999999999999</v>
      </c>
      <c r="G42" s="45">
        <f>SUM(C42:F42)</f>
        <v>7992.6729999999998</v>
      </c>
    </row>
    <row r="43" spans="1:7" s="94" customFormat="1" x14ac:dyDescent="0.2"/>
    <row r="44" spans="1:7" x14ac:dyDescent="0.2">
      <c r="A44" s="46">
        <v>31</v>
      </c>
      <c r="B44" s="35" t="s">
        <v>190</v>
      </c>
      <c r="C44" s="45">
        <v>124.178</v>
      </c>
      <c r="D44" s="45">
        <v>3990.5070000000001</v>
      </c>
      <c r="E44" s="45">
        <v>4.4109999999999996</v>
      </c>
      <c r="F44" s="45">
        <v>0.39500000000000002</v>
      </c>
      <c r="G44" s="45">
        <f>SUM(C44:F44)</f>
        <v>4119.4910000000009</v>
      </c>
    </row>
    <row r="45" spans="1:7" s="94" customFormat="1" x14ac:dyDescent="0.2"/>
    <row r="46" spans="1:7" x14ac:dyDescent="0.2">
      <c r="A46" s="46">
        <v>32</v>
      </c>
      <c r="B46" s="47" t="s">
        <v>189</v>
      </c>
      <c r="C46" s="45">
        <v>49.192</v>
      </c>
      <c r="D46" s="45">
        <v>391.39600000000002</v>
      </c>
      <c r="E46" s="45">
        <v>1.133</v>
      </c>
      <c r="F46" s="45">
        <v>2.5000000000000001E-2</v>
      </c>
      <c r="G46" s="45">
        <f>SUM(C46:F46)</f>
        <v>441.74599999999998</v>
      </c>
    </row>
    <row r="47" spans="1:7" s="94" customFormat="1" x14ac:dyDescent="0.2"/>
    <row r="48" spans="1:7" x14ac:dyDescent="0.2">
      <c r="A48" s="46">
        <v>33</v>
      </c>
      <c r="B48" s="35" t="s">
        <v>188</v>
      </c>
      <c r="C48" s="45">
        <v>1.792</v>
      </c>
      <c r="D48" s="45">
        <v>99.808000000000007</v>
      </c>
      <c r="E48" s="45"/>
      <c r="F48" s="45"/>
      <c r="G48" s="45">
        <f>SUM(C48:F48)</f>
        <v>101.60000000000001</v>
      </c>
    </row>
    <row r="49" spans="1:7" s="94" customFormat="1" x14ac:dyDescent="0.2"/>
    <row r="50" spans="1:7" x14ac:dyDescent="0.2">
      <c r="A50" s="46">
        <v>34</v>
      </c>
      <c r="B50" s="35" t="s">
        <v>187</v>
      </c>
      <c r="C50" s="45">
        <v>10.829000000000001</v>
      </c>
      <c r="D50" s="45">
        <v>418.36700000000002</v>
      </c>
      <c r="E50" s="45">
        <v>4.0000000000000001E-3</v>
      </c>
      <c r="F50" s="45"/>
      <c r="G50" s="45">
        <f>SUM(C50:F50)</f>
        <v>429.20000000000005</v>
      </c>
    </row>
    <row r="51" spans="1:7" s="94" customFormat="1" x14ac:dyDescent="0.2"/>
    <row r="52" spans="1:7" x14ac:dyDescent="0.2">
      <c r="A52" s="46">
        <v>40</v>
      </c>
      <c r="B52" s="35" t="s">
        <v>186</v>
      </c>
      <c r="C52" s="45">
        <v>215.31800000000001</v>
      </c>
      <c r="D52" s="45">
        <v>120.202</v>
      </c>
      <c r="E52" s="45">
        <v>28.619</v>
      </c>
      <c r="F52" s="45">
        <v>0.503</v>
      </c>
      <c r="G52" s="45">
        <f>SUM(C52:F52)</f>
        <v>364.642</v>
      </c>
    </row>
    <row r="53" spans="1:7" s="94" customFormat="1" x14ac:dyDescent="0.2"/>
    <row r="54" spans="1:7" x14ac:dyDescent="0.2">
      <c r="A54" s="46">
        <v>41</v>
      </c>
      <c r="B54" s="35" t="s">
        <v>28</v>
      </c>
      <c r="C54" s="45">
        <v>877.23199999999997</v>
      </c>
      <c r="D54" s="45">
        <v>2468.4</v>
      </c>
      <c r="E54" s="45">
        <v>3.423</v>
      </c>
      <c r="F54" s="45">
        <v>0.30399999999999999</v>
      </c>
      <c r="G54" s="45">
        <f>SUM(C54:F54)</f>
        <v>3349.3589999999999</v>
      </c>
    </row>
    <row r="55" spans="1:7" s="94" customFormat="1" x14ac:dyDescent="0.2"/>
    <row r="56" spans="1:7" x14ac:dyDescent="0.2">
      <c r="A56" s="46">
        <v>42</v>
      </c>
      <c r="B56" s="35" t="s">
        <v>185</v>
      </c>
      <c r="C56" s="45">
        <v>310.58100000000002</v>
      </c>
      <c r="D56" s="45">
        <v>1832.068</v>
      </c>
      <c r="E56" s="45">
        <v>1.923</v>
      </c>
      <c r="F56" s="45">
        <v>0.215</v>
      </c>
      <c r="G56" s="45">
        <f>SUM(C56:F56)</f>
        <v>2144.7869999999998</v>
      </c>
    </row>
    <row r="57" spans="1:7" s="94" customFormat="1" x14ac:dyDescent="0.2"/>
    <row r="58" spans="1:7" x14ac:dyDescent="0.2">
      <c r="A58" s="46">
        <v>43</v>
      </c>
      <c r="B58" s="35" t="s">
        <v>184</v>
      </c>
      <c r="C58" s="45">
        <v>83.671999999999997</v>
      </c>
      <c r="D58" s="45">
        <v>559.06399999999996</v>
      </c>
      <c r="E58" s="45">
        <v>0.27600000000000002</v>
      </c>
      <c r="F58" s="45"/>
      <c r="G58" s="45">
        <f>SUM(C58:F58)</f>
        <v>643.01199999999994</v>
      </c>
    </row>
    <row r="59" spans="1:7" s="94" customFormat="1" x14ac:dyDescent="0.2"/>
    <row r="60" spans="1:7" x14ac:dyDescent="0.2">
      <c r="A60" s="46">
        <v>44</v>
      </c>
      <c r="B60" s="35" t="s">
        <v>183</v>
      </c>
      <c r="C60" s="45"/>
      <c r="D60" s="45">
        <v>988.67100000000005</v>
      </c>
      <c r="E60" s="45"/>
      <c r="F60" s="45"/>
      <c r="G60" s="45">
        <f>SUM(C60:F60)</f>
        <v>988.67100000000005</v>
      </c>
    </row>
    <row r="61" spans="1:7" s="94" customFormat="1" x14ac:dyDescent="0.2"/>
    <row r="62" spans="1:7" x14ac:dyDescent="0.2">
      <c r="A62" s="46">
        <v>45</v>
      </c>
      <c r="B62" s="35" t="s">
        <v>182</v>
      </c>
      <c r="C62" s="45">
        <v>51.718000000000004</v>
      </c>
      <c r="D62" s="45">
        <v>497.334</v>
      </c>
      <c r="E62" s="45">
        <v>19.867000000000001</v>
      </c>
      <c r="F62" s="45">
        <v>454.37799999999999</v>
      </c>
      <c r="G62" s="45">
        <f>SUM(C62:F62)</f>
        <v>1023.297</v>
      </c>
    </row>
    <row r="63" spans="1:7" s="94" customFormat="1" x14ac:dyDescent="0.2"/>
    <row r="64" spans="1:7" x14ac:dyDescent="0.2">
      <c r="A64" s="46">
        <v>46</v>
      </c>
      <c r="B64" s="35" t="s">
        <v>181</v>
      </c>
      <c r="C64" s="45">
        <v>0.19500000000000001</v>
      </c>
      <c r="D64" s="45">
        <v>430.80099999999999</v>
      </c>
      <c r="E64" s="45">
        <v>2E-3</v>
      </c>
      <c r="F64" s="45">
        <v>2E-3</v>
      </c>
      <c r="G64" s="45">
        <f>SUM(C64:F64)</f>
        <v>431</v>
      </c>
    </row>
    <row r="65" spans="1:7" s="94" customFormat="1" x14ac:dyDescent="0.2"/>
    <row r="66" spans="1:7" x14ac:dyDescent="0.2">
      <c r="A66" s="46">
        <v>51</v>
      </c>
      <c r="B66" s="35" t="s">
        <v>180</v>
      </c>
      <c r="C66" s="45">
        <v>1</v>
      </c>
      <c r="D66" s="45"/>
      <c r="E66" s="45"/>
      <c r="F66" s="45"/>
      <c r="G66" s="45">
        <f>SUM(C66:F66)</f>
        <v>1</v>
      </c>
    </row>
    <row r="67" spans="1:7" s="94" customFormat="1" x14ac:dyDescent="0.2"/>
    <row r="68" spans="1:7" x14ac:dyDescent="0.2">
      <c r="A68" s="46">
        <v>58</v>
      </c>
      <c r="B68" s="35" t="s">
        <v>179</v>
      </c>
      <c r="C68" s="45">
        <v>6557.45</v>
      </c>
      <c r="D68" s="45"/>
      <c r="E68" s="45"/>
      <c r="F68" s="45"/>
      <c r="G68" s="45">
        <f>SUM(C68:F68)</f>
        <v>6557.45</v>
      </c>
    </row>
    <row r="69" spans="1:7" s="94" customFormat="1" x14ac:dyDescent="0.2"/>
    <row r="70" spans="1:7" x14ac:dyDescent="0.2">
      <c r="A70" s="44"/>
      <c r="B70" s="43" t="s">
        <v>178</v>
      </c>
      <c r="C70" s="42">
        <f>SUM(C6:C68)</f>
        <v>20578.071999999996</v>
      </c>
      <c r="D70" s="42">
        <f>SUM(D6:D68)</f>
        <v>53282.523999999998</v>
      </c>
      <c r="E70" s="42">
        <f>SUM(E6:E68)</f>
        <v>255.10499999999999</v>
      </c>
      <c r="F70" s="42">
        <f>SUM(F6:F68)</f>
        <v>603.51699999999994</v>
      </c>
      <c r="G70" s="42">
        <f>SUM(G6:G68)</f>
        <v>74719.218000000008</v>
      </c>
    </row>
    <row r="72" spans="1:7" s="98" customFormat="1" x14ac:dyDescent="0.2">
      <c r="A72" s="98" t="s">
        <v>177</v>
      </c>
    </row>
    <row r="73" spans="1:7" s="97" customFormat="1" x14ac:dyDescent="0.2">
      <c r="A73" s="96"/>
    </row>
  </sheetData>
  <mergeCells count="38">
    <mergeCell ref="A1:XFD1"/>
    <mergeCell ref="A2:XFD2"/>
    <mergeCell ref="A73:XFD73"/>
    <mergeCell ref="A72:XFD72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  <mergeCell ref="A29:XFD29"/>
    <mergeCell ref="A31:XFD31"/>
    <mergeCell ref="A33:XFD33"/>
    <mergeCell ref="A35:XFD35"/>
    <mergeCell ref="A37:XFD37"/>
    <mergeCell ref="A39:XFD39"/>
    <mergeCell ref="A41:XFD41"/>
    <mergeCell ref="A43:XFD43"/>
    <mergeCell ref="A45:XFD45"/>
    <mergeCell ref="A47:XFD47"/>
    <mergeCell ref="A49:XFD49"/>
    <mergeCell ref="A51:XFD51"/>
    <mergeCell ref="A53:XFD53"/>
    <mergeCell ref="A67:XFD67"/>
    <mergeCell ref="A69:XFD69"/>
    <mergeCell ref="A55:XFD55"/>
    <mergeCell ref="A57:XFD57"/>
    <mergeCell ref="A59:XFD59"/>
    <mergeCell ref="A61:XFD61"/>
    <mergeCell ref="A63:XFD63"/>
    <mergeCell ref="A65:XFD65"/>
  </mergeCells>
  <pageMargins left="0.7" right="0.7" top="0.78740157499999996" bottom="0.78740157499999996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1</vt:i4>
      </vt:variant>
    </vt:vector>
  </HeadingPairs>
  <TitlesOfParts>
    <vt:vector size="11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Tabellenteil_Tab.8</vt:lpstr>
      <vt:lpstr>Tabellenteil_Tab.9</vt:lpstr>
      <vt:lpstr>Tabellenteil_Tab.10</vt:lpstr>
      <vt:lpstr>Tabellenteil_Tab.4!Druckbereich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Budgetsichten - Tabellen 2014/2015</dc:title>
  <cp:lastModifiedBy>Leicher</cp:lastModifiedBy>
  <cp:lastPrinted>2014-08-18T14:30:27Z</cp:lastPrinted>
  <dcterms:created xsi:type="dcterms:W3CDTF">2014-08-18T12:21:17Z</dcterms:created>
  <dcterms:modified xsi:type="dcterms:W3CDTF">2014-08-18T14:36:52Z</dcterms:modified>
</cp:coreProperties>
</file>