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180" windowWidth="28515" windowHeight="12525"/>
  </bookViews>
  <sheets>
    <sheet name="Tabellenteil_Tab.1" sheetId="1" r:id="rId1"/>
    <sheet name="Tabellenteil_Tab.2" sheetId="3" r:id="rId2"/>
    <sheet name="Tabellenteil_Tab.3" sheetId="4" r:id="rId3"/>
    <sheet name="Tabellenteil_Tab.4" sheetId="5" r:id="rId4"/>
    <sheet name="Tabellenteil_Tab.5" sheetId="6" r:id="rId5"/>
    <sheet name="Tabellenteil_Tab.6" sheetId="7" r:id="rId6"/>
    <sheet name="Tabellenteil_Tab.7" sheetId="8" r:id="rId7"/>
  </sheets>
  <definedNames>
    <definedName name="_xlnm.Print_Area" localSheetId="6">Tabellenteil_Tab.7!$A$1:$L$24</definedName>
    <definedName name="SAPBEXdnldView" localSheetId="1" hidden="1">"4DC26I78GZ4HX5O3G5V7B9105"</definedName>
    <definedName name="SAPBEXdnldView" localSheetId="4" hidden="1">"4DC26I78GZ4HX5O3G5V7B9105"</definedName>
    <definedName name="SAPBEXdnldView" hidden="1">"4DC97CBPPF4NZGAVDHBZQOB4L"</definedName>
    <definedName name="SAPBEXsysID" hidden="1">"PW0"</definedName>
  </definedNames>
  <calcPr calcId="145621"/>
</workbook>
</file>

<file path=xl/calcChain.xml><?xml version="1.0" encoding="utf-8"?>
<calcChain xmlns="http://schemas.openxmlformats.org/spreadsheetml/2006/main">
  <c r="D7" i="7" l="1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C28" i="6"/>
  <c r="D28" i="6"/>
  <c r="E28" i="6"/>
  <c r="F28" i="6"/>
  <c r="G28" i="6"/>
  <c r="H28" i="6"/>
  <c r="M20" i="3"/>
  <c r="N20" i="3"/>
  <c r="M23" i="3"/>
  <c r="N23" i="3"/>
  <c r="M31" i="3"/>
  <c r="N31" i="3"/>
  <c r="M42" i="3"/>
  <c r="N42" i="3"/>
  <c r="M43" i="3"/>
  <c r="N43" i="3"/>
  <c r="L20" i="1"/>
  <c r="M20" i="1"/>
  <c r="L25" i="1"/>
  <c r="M25" i="1"/>
  <c r="L29" i="1"/>
  <c r="M29" i="1"/>
  <c r="L33" i="1"/>
  <c r="M33" i="1"/>
  <c r="L34" i="1"/>
  <c r="M34" i="1"/>
</calcChain>
</file>

<file path=xl/sharedStrings.xml><?xml version="1.0" encoding="utf-8"?>
<sst xmlns="http://schemas.openxmlformats.org/spreadsheetml/2006/main" count="331" uniqueCount="224">
  <si>
    <t>ohne Personalämter; ab 2013 DGB Pensionsversicherung Beamtinnen und Beamte sowie zusätzliche Nebengebühren</t>
  </si>
  <si>
    <t xml:space="preserve">Summe </t>
  </si>
  <si>
    <t>Summe Rubrik 4</t>
  </si>
  <si>
    <t>Land-, Forst- u. Wasserw.</t>
  </si>
  <si>
    <t>42</t>
  </si>
  <si>
    <t>Verkehr, Innovation, Techn.</t>
  </si>
  <si>
    <t>41</t>
  </si>
  <si>
    <t>Wirtschaft</t>
  </si>
  <si>
    <t>40</t>
  </si>
  <si>
    <t>Summe Rubrik 3</t>
  </si>
  <si>
    <t>Kunst und Kultur</t>
  </si>
  <si>
    <t>32</t>
  </si>
  <si>
    <t>Wissenschaft. u.  Forsch.</t>
  </si>
  <si>
    <t>31</t>
  </si>
  <si>
    <t>Bildung und Frauen</t>
  </si>
  <si>
    <t>30</t>
  </si>
  <si>
    <t>Summe Rubrik 2</t>
  </si>
  <si>
    <t>Familien u. Jugend</t>
  </si>
  <si>
    <t>Gesundheit</t>
  </si>
  <si>
    <t>24</t>
  </si>
  <si>
    <t>Soziale Sicherheit</t>
  </si>
  <si>
    <t>21</t>
  </si>
  <si>
    <t>Arbeit</t>
  </si>
  <si>
    <t>20</t>
  </si>
  <si>
    <t>Summe Rubrik 0,1</t>
  </si>
  <si>
    <t>Finanzverwaltung</t>
  </si>
  <si>
    <t>15</t>
  </si>
  <si>
    <t>Militär und Sport</t>
  </si>
  <si>
    <t>14</t>
  </si>
  <si>
    <t>Justiz</t>
  </si>
  <si>
    <t>13</t>
  </si>
  <si>
    <t>Äußeres</t>
  </si>
  <si>
    <t>12</t>
  </si>
  <si>
    <t>Inneres</t>
  </si>
  <si>
    <t>11</t>
  </si>
  <si>
    <t>Bundeskanzleramt</t>
  </si>
  <si>
    <t>10</t>
  </si>
  <si>
    <t>Rechnungshof</t>
  </si>
  <si>
    <t>06</t>
  </si>
  <si>
    <t>Volksanwaltschaft</t>
  </si>
  <si>
    <t>05</t>
  </si>
  <si>
    <t>Verwaltungsgerichtshof</t>
  </si>
  <si>
    <t>04</t>
  </si>
  <si>
    <t>Verfassungsgerichtshof</t>
  </si>
  <si>
    <t>03</t>
  </si>
  <si>
    <t>Bundesgesetzgebung</t>
  </si>
  <si>
    <t>02</t>
  </si>
  <si>
    <t>Präsidentschaftskanzlei</t>
  </si>
  <si>
    <t>01</t>
  </si>
  <si>
    <t>UG</t>
  </si>
  <si>
    <t>Aufwand</t>
  </si>
  <si>
    <t>Auszahlung</t>
  </si>
  <si>
    <t>BVA-E</t>
  </si>
  <si>
    <t>in Mio. €</t>
  </si>
  <si>
    <t>Tabelle 1: Personalauszahlungen und Personalaufwendungen des Bundes</t>
  </si>
  <si>
    <t/>
  </si>
  <si>
    <t>BA u. FZ Wald</t>
  </si>
  <si>
    <t>Amt d. AMA</t>
  </si>
  <si>
    <t>AGES (UG 42)</t>
  </si>
  <si>
    <t>Umweltbundesamt</t>
  </si>
  <si>
    <t>Spanische Hofreitschule</t>
  </si>
  <si>
    <t>Lw. Versuchsanstalten</t>
  </si>
  <si>
    <t>BMLFUW</t>
  </si>
  <si>
    <t>Amt der via Donau-ÖWD</t>
  </si>
  <si>
    <t>Bundesamt FPZ Arsenal</t>
  </si>
  <si>
    <t>Verk.,Innov.,Techn.</t>
  </si>
  <si>
    <t>Amt der Bundesimmobilien</t>
  </si>
  <si>
    <t>Schönbrunner Tiergarten</t>
  </si>
  <si>
    <t>Amt der Bundestheater</t>
  </si>
  <si>
    <t>Museen u. ÖNB</t>
  </si>
  <si>
    <t>Ämter Universitäten</t>
  </si>
  <si>
    <t>Bibliothekenverbund</t>
  </si>
  <si>
    <t>Wissenschaft</t>
  </si>
  <si>
    <t>Museen u. OeNB</t>
  </si>
  <si>
    <t>BIFIE</t>
  </si>
  <si>
    <t>Bildung</t>
  </si>
  <si>
    <t>AGES (UG 24)</t>
  </si>
  <si>
    <t>IEF-Service GmbH</t>
  </si>
  <si>
    <t>Summe Rubrik 0, 1</t>
  </si>
  <si>
    <t>Amt f. Bundespens.</t>
  </si>
  <si>
    <t>Amt d. BH-Agentur</t>
  </si>
  <si>
    <t>Finanzmarktaufsicht</t>
  </si>
  <si>
    <t>Bundesbeschaffung</t>
  </si>
  <si>
    <t>Ämter gem. Poststrukturg.</t>
  </si>
  <si>
    <t>Amt der Münze Österr</t>
  </si>
  <si>
    <t>Österreichisches Postspark</t>
  </si>
  <si>
    <t>Amt der Bundessporteinr.</t>
  </si>
  <si>
    <t>Bewährungshilfe</t>
  </si>
  <si>
    <t>Österr.Staatsdruckerei</t>
  </si>
  <si>
    <t>Amt des Österr. Statistik</t>
  </si>
  <si>
    <t>Tabelle 2 : Personalauszahlungen und Personalaufwendungen für Personalämter</t>
  </si>
  <si>
    <t>Ab 2013 bei APS DGB Pensionsversicherung für Beamtinnen und Beamte</t>
  </si>
  <si>
    <t>Gesamtsumme</t>
  </si>
  <si>
    <t>Land- und forstwirtschaftl. Schulen</t>
  </si>
  <si>
    <t>Berufsbildende Pflichtschulen</t>
  </si>
  <si>
    <t>Allgemeinbildende Pflichtschulen</t>
  </si>
  <si>
    <t>Tabelle 3: Kostenersätze des Bundes für Landeslehrerinnen und Landeslehrer</t>
  </si>
  <si>
    <r>
      <t>1)</t>
    </r>
    <r>
      <rPr>
        <sz val="9"/>
        <rFont val="Arial"/>
        <family val="2"/>
      </rPr>
      <t xml:space="preserve"> Ab 1. 1. des jeweiligen Jahres, wenn nicht anders vermerkt</t>
    </r>
  </si>
  <si>
    <t>1,3% (sowie 0,25% aus Vorjahr)</t>
  </si>
  <si>
    <t>2016</t>
  </si>
  <si>
    <t>(Gesamtwirkung für 2015: 1,79%)</t>
  </si>
  <si>
    <t>32/2015</t>
  </si>
  <si>
    <t>01.03.2015</t>
  </si>
  <si>
    <t xml:space="preserve"> 1,88% (davon 2014: 1,61%)</t>
  </si>
  <si>
    <t>8 u. 10/2014</t>
  </si>
  <si>
    <t>zusätzlich € 14,5; Zulagen +2,02%</t>
  </si>
  <si>
    <t>01.03.2014</t>
  </si>
  <si>
    <t>keine Lohnerhöhung</t>
  </si>
  <si>
    <t>2013</t>
  </si>
  <si>
    <t>0,19% (2013)</t>
  </si>
  <si>
    <t>2,71% (2012)</t>
  </si>
  <si>
    <t>140/2011</t>
  </si>
  <si>
    <t>zusätzl. € 11,10 auf Grundbezug; Zulagen 2,95)</t>
  </si>
  <si>
    <t>01.02.2012</t>
  </si>
  <si>
    <t>111/2010</t>
  </si>
  <si>
    <t>mindestens € 25,50</t>
  </si>
  <si>
    <t>2011</t>
  </si>
  <si>
    <t>153/2009</t>
  </si>
  <si>
    <t>zusätzlich € 4 auf Grundbezug</t>
  </si>
  <si>
    <t>2010</t>
  </si>
  <si>
    <t>147/2008</t>
  </si>
  <si>
    <t>69/2007</t>
  </si>
  <si>
    <t>mit Einmalzahlung 175 €</t>
  </si>
  <si>
    <t>166/2006</t>
  </si>
  <si>
    <t>165/2005</t>
  </si>
  <si>
    <t>176/2004</t>
  </si>
  <si>
    <t>130/2003</t>
  </si>
  <si>
    <t xml:space="preserve">71/2003 </t>
  </si>
  <si>
    <t>mit Deckel (18,9 €) + Einmalzahlung 100 €</t>
  </si>
  <si>
    <t>01.07.2003</t>
  </si>
  <si>
    <t xml:space="preserve">mit Sockel (30 €) </t>
  </si>
  <si>
    <t>142/2000</t>
  </si>
  <si>
    <t xml:space="preserve">Fixbetrag </t>
  </si>
  <si>
    <t xml:space="preserve">mit Sockel (21,80 €) </t>
  </si>
  <si>
    <t>9/1999</t>
  </si>
  <si>
    <t>138/1997</t>
  </si>
  <si>
    <t>201/1997</t>
  </si>
  <si>
    <t>Einmalzahlung</t>
  </si>
  <si>
    <t>201/1996</t>
  </si>
  <si>
    <t>43/1995</t>
  </si>
  <si>
    <t>16/94</t>
  </si>
  <si>
    <t>873/92</t>
  </si>
  <si>
    <t>22/91</t>
  </si>
  <si>
    <t>179/90</t>
  </si>
  <si>
    <t>737/1988</t>
  </si>
  <si>
    <t>737/88</t>
  </si>
  <si>
    <t>288/88</t>
  </si>
  <si>
    <t>237/87</t>
  </si>
  <si>
    <t>Erhöhung pro Jahr</t>
  </si>
  <si>
    <t>BGBl. (I) Nr.</t>
  </si>
  <si>
    <t>Bemerkung</t>
  </si>
  <si>
    <t>Erhöhung</t>
  </si>
  <si>
    <r>
      <t xml:space="preserve">ab </t>
    </r>
    <r>
      <rPr>
        <b/>
        <vertAlign val="superscript"/>
        <sz val="9"/>
        <rFont val="Arial"/>
        <family val="2"/>
      </rPr>
      <t>1)</t>
    </r>
  </si>
  <si>
    <t>Tabelle 4: Lohnerhöhungen im Bundesdienst</t>
  </si>
  <si>
    <r>
      <t>*)</t>
    </r>
    <r>
      <rPr>
        <sz val="9"/>
        <rFont val="Arial"/>
        <family val="2"/>
      </rPr>
      <t xml:space="preserve"> ab dem Personalplan 2011 wird die UG 32 "Kunst und Kultur" aufgelöst und in die UG 30 integriert;
ab dem Personalplan 2014 wird mit Wirksamkeit 1.3.2014 (BMG-Novelle 2014) die UG 32 "Kunst und Kultur"
wieder reaktiviert und vom Unterrichtsressort in das Bundeskanzleramt verschoben
</t>
    </r>
    <r>
      <rPr>
        <vertAlign val="superscript"/>
        <sz val="9"/>
        <rFont val="Arial"/>
        <family val="2"/>
      </rPr>
      <t>**)</t>
    </r>
    <r>
      <rPr>
        <sz val="9"/>
        <rFont val="Arial"/>
        <family val="2"/>
      </rPr>
      <t xml:space="preserve">ab dem Personalplan 2014 erhält die UG 30 "Unterricht, Kunst und Kultur" aufgrund der
BMG-Novelle 2014 (wirksam mit 1.3.2014) die neue Bezeichnung "Bildung und Frauen"
</t>
    </r>
    <r>
      <rPr>
        <vertAlign val="superscript"/>
        <sz val="9"/>
        <rFont val="Arial"/>
        <family val="2"/>
      </rPr>
      <t>***)</t>
    </r>
    <r>
      <rPr>
        <sz val="9"/>
        <rFont val="Arial"/>
        <family val="2"/>
      </rPr>
      <t>ab dem Personalplan 2014 wird aufgrund der BMG-Novelle 2014 (wirksam mit 1.3.2014) ein
neues Minsterium gegründet, die UG-Bezeichnung lautet UG 25 "Familien und Jugend"</t>
    </r>
  </si>
  <si>
    <t xml:space="preserve">Quelle: jährl. beschlossene Stellen-/Personalpläne des Bundes aktualisiert um allfällige unterjährige Änderungen wie zB BMG-Novellen oder
PP-Anpassungen  </t>
  </si>
  <si>
    <t>Land-, Forst- und Wasserwirtschaft</t>
  </si>
  <si>
    <t>Verkehr, Innovation und Technologie</t>
  </si>
  <si>
    <t>- *)</t>
  </si>
  <si>
    <t>Kunst und Kultur *)</t>
  </si>
  <si>
    <t>Wissenschaft und Forschung</t>
  </si>
  <si>
    <t>Bildung und Frauen **)</t>
  </si>
  <si>
    <t>Familien und Jugend ***)</t>
  </si>
  <si>
    <t>Soziales u. Konsumentenschutz</t>
  </si>
  <si>
    <t>Militärische Angelegenheiten und Sport</t>
  </si>
  <si>
    <t xml:space="preserve">Inneres </t>
  </si>
  <si>
    <t>PP 2016</t>
  </si>
  <si>
    <t>PP 2015</t>
  </si>
  <si>
    <t>PP 2014</t>
  </si>
  <si>
    <t>PP 2013</t>
  </si>
  <si>
    <t>PP 2012</t>
  </si>
  <si>
    <t>PP 2011</t>
  </si>
  <si>
    <t>Bezeichnung</t>
  </si>
  <si>
    <t>(exklusive Bundesbedienstete, die für ausgegliederte Rechtsträger leisten)</t>
  </si>
  <si>
    <t>Tabelle 5: Entwicklung der Planstellen nach Untergliederungen</t>
  </si>
  <si>
    <r>
      <t>1)</t>
    </r>
    <r>
      <rPr>
        <sz val="9"/>
        <rFont val="Arial"/>
        <family val="2"/>
      </rPr>
      <t xml:space="preserve"> Beträchtliche Planstellenvermehrungen in den Bereichen Inneres, Unterricht und Kunst sowie Wissenschaft und Forschung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Ausgliederung der Österreichischen Bundesbahnen (Beamtinnen und Beamte sowie sämtliche Vertragsbedienstete)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Verschiebung der "Zeitsoldatinnen und Zeitsoldaten" vom Sach- in den Personalaufwand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Ausgliederung der Post- und Telegrafenverwaltung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Ausgliederung der Universitäten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 xml:space="preserve">Der Anstieg resultiert aus der Integration von Sonderplanstellenkontingenten aus dem Allgemeinen Teil
</t>
    </r>
    <r>
      <rPr>
        <vertAlign val="superscript"/>
        <sz val="9"/>
        <rFont val="Arial"/>
        <family val="2"/>
      </rPr>
      <t>7)</t>
    </r>
    <r>
      <rPr>
        <sz val="9"/>
        <rFont val="Arial"/>
        <family val="2"/>
      </rPr>
      <t xml:space="preserve">Der Anstieg resultiert u. a. aus der Umsetzung des Sicherheitspaketes beim BMI und der "befristeten Erhöhung" der Planstellen für Lehrerinnen und Lehrer beim BMUKK
</t>
    </r>
    <r>
      <rPr>
        <vertAlign val="superscript"/>
        <sz val="9"/>
        <rFont val="Arial"/>
        <family val="2"/>
      </rPr>
      <t>8)</t>
    </r>
    <r>
      <rPr>
        <sz val="9"/>
        <rFont val="Arial"/>
        <family val="2"/>
      </rPr>
      <t xml:space="preserve">Der Anstieg resultiert größtenteils durch Aufstockungen im Bereich der LehrerInnen, im Justizbereich sowie durch die Einrichtung des BA für Fremendenrecht und Asyl und der Bundesverwaltungsgerichtsbarkeit
</t>
    </r>
    <r>
      <rPr>
        <vertAlign val="superscript"/>
        <sz val="9"/>
        <rFont val="Arial"/>
        <family val="2"/>
      </rPr>
      <t>9)</t>
    </r>
    <r>
      <rPr>
        <sz val="9"/>
        <rFont val="Arial"/>
        <family val="2"/>
      </rPr>
      <t>Der Anstieg resultiert größtenteils durch Aufstockungen in den Bereichen: Innere Sicherheit, BA für Fremdenrecht und Asyl, Finanzverwaltung insbesondere Betrugsbekämpfung, Bundesverwaltungsgericht</t>
    </r>
  </si>
  <si>
    <t xml:space="preserve">Quelle: jährl. beschlossene Stellen-/Personalpläne des Bundes aktualisiert um allfällige unterjährige Änderungen wie zB BMG-Novellen oder PP-Anpassungen  </t>
  </si>
  <si>
    <r>
      <t xml:space="preserve">134.307 </t>
    </r>
    <r>
      <rPr>
        <vertAlign val="superscript"/>
        <sz val="9"/>
        <rFont val="Arial"/>
        <family val="2"/>
      </rPr>
      <t>9)</t>
    </r>
  </si>
  <si>
    <r>
      <t xml:space="preserve">133.958 </t>
    </r>
    <r>
      <rPr>
        <vertAlign val="superscript"/>
        <sz val="9"/>
        <rFont val="Arial"/>
        <family val="2"/>
      </rPr>
      <t>8)</t>
    </r>
  </si>
  <si>
    <r>
      <t xml:space="preserve">136.702 </t>
    </r>
    <r>
      <rPr>
        <vertAlign val="superscript"/>
        <sz val="9"/>
        <rFont val="Arial"/>
        <family val="2"/>
      </rPr>
      <t>7)</t>
    </r>
  </si>
  <si>
    <r>
      <t xml:space="preserve">136.592 </t>
    </r>
    <r>
      <rPr>
        <vertAlign val="superscript"/>
        <sz val="9"/>
        <rFont val="Arial"/>
        <family val="2"/>
      </rPr>
      <t>6)</t>
    </r>
  </si>
  <si>
    <r>
      <t xml:space="preserve">135.242 </t>
    </r>
    <r>
      <rPr>
        <vertAlign val="superscript"/>
        <sz val="9"/>
        <rFont val="Arial"/>
        <family val="2"/>
      </rPr>
      <t>5)</t>
    </r>
  </si>
  <si>
    <r>
      <t xml:space="preserve">184.000 </t>
    </r>
    <r>
      <rPr>
        <vertAlign val="superscript"/>
        <sz val="9"/>
        <rFont val="Arial"/>
        <family val="2"/>
      </rPr>
      <t>4)</t>
    </r>
  </si>
  <si>
    <r>
      <t xml:space="preserve">243.836 </t>
    </r>
    <r>
      <rPr>
        <vertAlign val="superscript"/>
        <sz val="9"/>
        <rFont val="Arial"/>
        <family val="2"/>
      </rPr>
      <t>3)</t>
    </r>
  </si>
  <si>
    <r>
      <t xml:space="preserve">239.236 </t>
    </r>
    <r>
      <rPr>
        <vertAlign val="superscript"/>
        <sz val="9"/>
        <rFont val="Arial"/>
        <family val="2"/>
      </rPr>
      <t>2)</t>
    </r>
  </si>
  <si>
    <r>
      <t xml:space="preserve">306.333 </t>
    </r>
    <r>
      <rPr>
        <vertAlign val="superscript"/>
        <sz val="9"/>
        <rFont val="Arial"/>
        <family val="2"/>
      </rPr>
      <t>1)</t>
    </r>
  </si>
  <si>
    <t>Gesamt</t>
  </si>
  <si>
    <t>Bundesbedienstete,
die für ausgegliederte
Rechtsträger leisten</t>
  </si>
  <si>
    <t>Bundesbedienstete
in der Bundesverwaltung</t>
  </si>
  <si>
    <t xml:space="preserve">Anzahl Planstellen </t>
  </si>
  <si>
    <t>Jahr</t>
  </si>
  <si>
    <t>Tabelle 6: Entwicklung des Stellenplanes/ab 2009 "Personalplan"</t>
  </si>
  <si>
    <r>
      <t>1)</t>
    </r>
    <r>
      <rPr>
        <sz val="9"/>
        <rFont val="Arial"/>
        <family val="2"/>
      </rPr>
      <t xml:space="preserve"> Mit der Ausgliederung der Universitäten zum 1. 1. 2004 wechseln die Beamtinnen und Beamten in den ausgegliederten Bereich des Stellenplanes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Ab 1. 1. 2007 erfolgt die Verrechnung zur Gänze über den Sachaufwand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Im Hinblick auf die Generierung des Personalplanes NEU wurden Planstellenbindungen aufgelöst; hinkünftig werden Planstellen grundsätzlich entsprechend der Besoldung ausgewiesen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Ein Vergleich gegenüber dem Jahr 2000 zeigt einen deutlichen Rückgang der Planstellen und ist zum einen auf die restriktive Einsparungspolitik der Bundesregierung und zum anderen auf Ausgliederungen zurückzuführen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>Neues Dienstrecht für Lehrpersonen an Pädagogischen Hochschulen: Umwandlung bestehender LehrerInnenplanstellen</t>
    </r>
  </si>
  <si>
    <t>Quelle: jährl. beschlossene Stellen-/Personalpläne des Bundes aktualisiert um allfällige unterjährige Änderungen wie zB BMG-Novellen oder PP-Anpassungen</t>
  </si>
  <si>
    <r>
      <t xml:space="preserve">134.307 </t>
    </r>
    <r>
      <rPr>
        <b/>
        <vertAlign val="superscript"/>
        <sz val="9"/>
        <rFont val="Arial"/>
        <family val="2"/>
      </rPr>
      <t xml:space="preserve"> 4)</t>
    </r>
  </si>
  <si>
    <r>
      <t xml:space="preserve">133.772 </t>
    </r>
    <r>
      <rPr>
        <b/>
        <vertAlign val="superscript"/>
        <sz val="9"/>
        <rFont val="Arial"/>
        <family val="2"/>
      </rPr>
      <t xml:space="preserve"> 4)</t>
    </r>
  </si>
  <si>
    <r>
      <t xml:space="preserve">133.958 </t>
    </r>
    <r>
      <rPr>
        <b/>
        <vertAlign val="superscript"/>
        <sz val="9"/>
        <rFont val="Arial"/>
        <family val="2"/>
      </rPr>
      <t xml:space="preserve"> 4)</t>
    </r>
  </si>
  <si>
    <r>
      <t xml:space="preserve">133.506 </t>
    </r>
    <r>
      <rPr>
        <b/>
        <vertAlign val="superscript"/>
        <sz val="9"/>
        <rFont val="Arial"/>
        <family val="2"/>
      </rPr>
      <t xml:space="preserve"> 4)</t>
    </r>
  </si>
  <si>
    <r>
      <t xml:space="preserve">134.807 </t>
    </r>
    <r>
      <rPr>
        <b/>
        <vertAlign val="superscript"/>
        <sz val="9"/>
        <rFont val="Arial"/>
        <family val="2"/>
      </rPr>
      <t xml:space="preserve"> 4)</t>
    </r>
  </si>
  <si>
    <r>
      <t xml:space="preserve">135.595 </t>
    </r>
    <r>
      <rPr>
        <b/>
        <vertAlign val="superscript"/>
        <sz val="9"/>
        <rFont val="Arial"/>
        <family val="2"/>
      </rPr>
      <t xml:space="preserve"> 4)</t>
    </r>
  </si>
  <si>
    <t>Summe</t>
  </si>
  <si>
    <r>
      <t xml:space="preserve">0 </t>
    </r>
    <r>
      <rPr>
        <vertAlign val="superscript"/>
        <sz val="9"/>
        <rFont val="Arial"/>
        <family val="2"/>
      </rPr>
      <t>2)</t>
    </r>
  </si>
  <si>
    <t>Lehrlinge</t>
  </si>
  <si>
    <t>Krankenpflegedienst</t>
  </si>
  <si>
    <t>Post- und Fernmeldehoheitsverwaltung</t>
  </si>
  <si>
    <t>Militärischer Dienst (inkl. VB in UO-Funktion)</t>
  </si>
  <si>
    <t>Exekutivdienst</t>
  </si>
  <si>
    <t>Schulaufsicht</t>
  </si>
  <si>
    <t>Lehrpersonen</t>
  </si>
  <si>
    <r>
      <t xml:space="preserve">1.089 </t>
    </r>
    <r>
      <rPr>
        <vertAlign val="superscript"/>
        <sz val="9"/>
        <rFont val="Arial"/>
        <family val="2"/>
      </rPr>
      <t>5)</t>
    </r>
  </si>
  <si>
    <t>Hochschullehrpersonen</t>
  </si>
  <si>
    <r>
      <t xml:space="preserve">0 </t>
    </r>
    <r>
      <rPr>
        <vertAlign val="superscript"/>
        <sz val="9"/>
        <rFont val="Arial"/>
        <family val="2"/>
      </rPr>
      <t>1)</t>
    </r>
  </si>
  <si>
    <t>HochschullehrerInnen</t>
  </si>
  <si>
    <t>StaatsanwältInnen</t>
  </si>
  <si>
    <t>RichterInnen und RichteramtsanwärterInnen</t>
  </si>
  <si>
    <t>Allg. Verw.Dienst inkl. ADV</t>
  </si>
  <si>
    <r>
      <t xml:space="preserve">2016 </t>
    </r>
    <r>
      <rPr>
        <b/>
        <vertAlign val="superscript"/>
        <sz val="9"/>
        <rFont val="Arial"/>
        <family val="2"/>
      </rPr>
      <t>3)</t>
    </r>
  </si>
  <si>
    <r>
      <t xml:space="preserve">2015 </t>
    </r>
    <r>
      <rPr>
        <b/>
        <vertAlign val="superscript"/>
        <sz val="9"/>
        <rFont val="Arial"/>
        <family val="2"/>
      </rPr>
      <t>3)</t>
    </r>
  </si>
  <si>
    <r>
      <t xml:space="preserve">2014 </t>
    </r>
    <r>
      <rPr>
        <b/>
        <vertAlign val="superscript"/>
        <sz val="9"/>
        <rFont val="Arial"/>
        <family val="2"/>
      </rPr>
      <t>3)</t>
    </r>
  </si>
  <si>
    <r>
      <t xml:space="preserve">2013 </t>
    </r>
    <r>
      <rPr>
        <b/>
        <vertAlign val="superscript"/>
        <sz val="9"/>
        <rFont val="Arial"/>
        <family val="2"/>
      </rPr>
      <t>3)</t>
    </r>
  </si>
  <si>
    <r>
      <t xml:space="preserve">2012 </t>
    </r>
    <r>
      <rPr>
        <b/>
        <vertAlign val="superscript"/>
        <sz val="9"/>
        <rFont val="Arial"/>
        <family val="2"/>
      </rPr>
      <t>3)</t>
    </r>
  </si>
  <si>
    <t>Beamte und VB</t>
  </si>
  <si>
    <t xml:space="preserve">(exklusive Bundesbedienstete, die für ausgegliederte Rechtsträger leisten) </t>
  </si>
  <si>
    <t>Tabelle 7: Entwicklung des Stellenplanes/ab 2009 "Personalplan" nach Besoldungsgruppen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</si>
</sst>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#,##0.0"/>
    <numFmt numFmtId="165" formatCode="#.00%"/>
    <numFmt numFmtId="166" formatCode="yyyy"/>
    <numFmt numFmtId="167" formatCode="yy"/>
    <numFmt numFmtId="168" formatCode="#,##0.00\ &quot;€&quot;;\-#,##0.00\ &quot;€&quot;"/>
    <numFmt numFmtId="169" formatCode="&quot;7)&quot;\ #,##0"/>
    <numFmt numFmtId="170" formatCode="&quot;6)&quot;\ #,##0"/>
    <numFmt numFmtId="171" formatCode="&quot;5)&quot;\ #,##0"/>
    <numFmt numFmtId="172" formatCode="&quot;4)&quot;\ #,##0"/>
    <numFmt numFmtId="173" formatCode="&quot;3)&quot;\ #,##0"/>
    <numFmt numFmtId="174" formatCode="&quot;2)&quot;\ #,##0"/>
    <numFmt numFmtId="175" formatCode="&quot;1)&quot;\ #,##0"/>
    <numFmt numFmtId="176" formatCode="&quot;3)&quot;#,##0"/>
  </numFmts>
  <fonts count="12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vertAlign val="superscript"/>
      <sz val="9"/>
      <name val="Arial"/>
      <family val="2"/>
    </font>
    <font>
      <sz val="10"/>
      <name val="MS Sans Serif"/>
      <family val="2"/>
    </font>
    <font>
      <b/>
      <vertAlign val="superscript"/>
      <sz val="9"/>
      <name val="Arial"/>
      <family val="2"/>
    </font>
    <font>
      <b/>
      <u/>
      <sz val="9"/>
      <name val="Arial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 applyProtection="0"/>
    <xf numFmtId="0" fontId="6" fillId="0" borderId="0"/>
    <xf numFmtId="0" fontId="8" fillId="0" borderId="0"/>
  </cellStyleXfs>
  <cellXfs count="107">
    <xf numFmtId="0" fontId="0" fillId="0" borderId="0" xfId="0"/>
    <xf numFmtId="0" fontId="2" fillId="0" borderId="0" xfId="0" applyFont="1"/>
    <xf numFmtId="164" fontId="3" fillId="0" borderId="0" xfId="0" applyNumberFormat="1" applyFont="1" applyFill="1"/>
    <xf numFmtId="164" fontId="3" fillId="0" borderId="0" xfId="0" applyNumberFormat="1" applyFont="1"/>
    <xf numFmtId="0" fontId="4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 applyBorder="1"/>
    <xf numFmtId="164" fontId="2" fillId="0" borderId="0" xfId="0" applyNumberFormat="1" applyFont="1" applyBorder="1"/>
    <xf numFmtId="164" fontId="2" fillId="0" borderId="0" xfId="0" applyNumberFormat="1" applyFont="1"/>
    <xf numFmtId="0" fontId="5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/>
    <xf numFmtId="164" fontId="2" fillId="0" borderId="0" xfId="0" applyNumberFormat="1" applyFont="1" applyFill="1"/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 indent="1"/>
    </xf>
    <xf numFmtId="0" fontId="3" fillId="0" borderId="0" xfId="0" applyFont="1"/>
    <xf numFmtId="0" fontId="3" fillId="0" borderId="0" xfId="0" applyFont="1" applyAlignment="1">
      <alignment horizontal="left" indent="1"/>
    </xf>
    <xf numFmtId="0" fontId="3" fillId="0" borderId="0" xfId="0" applyFont="1" applyFill="1" applyBorder="1"/>
    <xf numFmtId="0" fontId="5" fillId="0" borderId="0" xfId="0" applyFont="1" applyFill="1" applyBorder="1" applyAlignment="1">
      <alignment horizontal="center" vertical="center" wrapText="1"/>
    </xf>
    <xf numFmtId="0" fontId="2" fillId="0" borderId="0" xfId="1" applyFont="1" applyBorder="1"/>
    <xf numFmtId="0" fontId="2" fillId="0" borderId="0" xfId="1" applyFont="1" applyBorder="1" applyAlignment="1"/>
    <xf numFmtId="164" fontId="2" fillId="0" borderId="0" xfId="1" applyNumberFormat="1" applyFont="1" applyFill="1"/>
    <xf numFmtId="0" fontId="2" fillId="0" borderId="0" xfId="1" applyFont="1"/>
    <xf numFmtId="0" fontId="2" fillId="0" borderId="0" xfId="2" applyFont="1" applyBorder="1"/>
    <xf numFmtId="10" fontId="2" fillId="0" borderId="0" xfId="2" applyNumberFormat="1" applyFont="1" applyBorder="1" applyAlignment="1">
      <alignment horizontal="center"/>
    </xf>
    <xf numFmtId="0" fontId="2" fillId="0" borderId="0" xfId="2" applyFont="1" applyBorder="1" applyAlignment="1">
      <alignment horizontal="right"/>
    </xf>
    <xf numFmtId="10" fontId="2" fillId="0" borderId="0" xfId="2" applyNumberFormat="1" applyFont="1" applyBorder="1"/>
    <xf numFmtId="49" fontId="2" fillId="0" borderId="0" xfId="3" quotePrefix="1" applyNumberFormat="1" applyFont="1" applyFill="1" applyBorder="1" applyAlignment="1">
      <alignment horizontal="center"/>
    </xf>
    <xf numFmtId="17" fontId="2" fillId="0" borderId="0" xfId="3" applyNumberFormat="1" applyFont="1" applyFill="1" applyBorder="1" applyAlignment="1">
      <alignment horizontal="right"/>
    </xf>
    <xf numFmtId="49" fontId="2" fillId="0" borderId="0" xfId="3" applyNumberFormat="1" applyFont="1" applyFill="1" applyBorder="1" applyAlignment="1">
      <alignment horizontal="center"/>
    </xf>
    <xf numFmtId="0" fontId="2" fillId="0" borderId="0" xfId="2" quotePrefix="1" applyFont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6" fontId="2" fillId="0" borderId="0" xfId="3" applyNumberFormat="1" applyFont="1" applyFill="1" applyBorder="1" applyAlignment="1">
      <alignment horizontal="center"/>
    </xf>
    <xf numFmtId="17" fontId="2" fillId="0" borderId="0" xfId="3" applyNumberFormat="1" applyFont="1" applyFill="1" applyBorder="1" applyAlignment="1">
      <alignment horizontal="right" wrapText="1"/>
    </xf>
    <xf numFmtId="167" fontId="2" fillId="0" borderId="0" xfId="3" quotePrefix="1" applyNumberFormat="1" applyFont="1" applyFill="1" applyBorder="1" applyAlignment="1">
      <alignment horizontal="center"/>
    </xf>
    <xf numFmtId="0" fontId="2" fillId="0" borderId="0" xfId="3" applyNumberFormat="1" applyFont="1" applyFill="1" applyBorder="1" applyAlignment="1">
      <alignment horizontal="right"/>
    </xf>
    <xf numFmtId="10" fontId="2" fillId="0" borderId="0" xfId="3" applyNumberFormat="1" applyFont="1" applyFill="1" applyBorder="1" applyAlignment="1">
      <alignment horizontal="right"/>
    </xf>
    <xf numFmtId="168" fontId="2" fillId="0" borderId="0" xfId="3" applyNumberFormat="1" applyFont="1" applyFill="1" applyBorder="1" applyAlignment="1">
      <alignment horizontal="right"/>
    </xf>
    <xf numFmtId="17" fontId="2" fillId="0" borderId="0" xfId="3" quotePrefix="1" applyNumberFormat="1" applyFont="1" applyFill="1" applyBorder="1" applyAlignment="1">
      <alignment horizontal="right"/>
    </xf>
    <xf numFmtId="165" fontId="3" fillId="0" borderId="0" xfId="3" applyNumberFormat="1" applyFont="1" applyBorder="1" applyAlignment="1">
      <alignment horizontal="center" vertical="center" wrapText="1"/>
    </xf>
    <xf numFmtId="167" fontId="3" fillId="0" borderId="0" xfId="3" applyNumberFormat="1" applyFont="1" applyBorder="1" applyAlignment="1">
      <alignment horizontal="center" vertical="center" wrapText="1"/>
    </xf>
    <xf numFmtId="0" fontId="10" fillId="0" borderId="0" xfId="2" applyFont="1" applyBorder="1" applyAlignment="1">
      <alignment horizontal="left"/>
    </xf>
    <xf numFmtId="3" fontId="3" fillId="0" borderId="0" xfId="2" applyNumberFormat="1" applyFont="1" applyBorder="1" applyAlignment="1">
      <alignment horizontal="right"/>
    </xf>
    <xf numFmtId="3" fontId="6" fillId="0" borderId="0" xfId="2" applyNumberFormat="1" applyFont="1" applyFill="1" applyBorder="1"/>
    <xf numFmtId="0" fontId="2" fillId="0" borderId="0" xfId="2" applyFont="1" applyBorder="1" applyAlignment="1">
      <alignment horizontal="left"/>
    </xf>
    <xf numFmtId="3" fontId="6" fillId="0" borderId="0" xfId="2" applyNumberFormat="1" applyFont="1" applyBorder="1" applyAlignment="1">
      <alignment horizontal="right"/>
    </xf>
    <xf numFmtId="49" fontId="2" fillId="0" borderId="0" xfId="2" applyNumberFormat="1" applyFont="1" applyBorder="1" applyAlignment="1">
      <alignment horizontal="left"/>
    </xf>
    <xf numFmtId="0" fontId="2" fillId="0" borderId="0" xfId="2" applyFont="1" applyBorder="1" applyAlignment="1"/>
    <xf numFmtId="4" fontId="3" fillId="0" borderId="1" xfId="2" applyNumberFormat="1" applyFont="1" applyFill="1" applyBorder="1" applyAlignment="1">
      <alignment horizontal="right" vertical="center"/>
    </xf>
    <xf numFmtId="2" fontId="3" fillId="0" borderId="1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left" vertical="center"/>
    </xf>
    <xf numFmtId="0" fontId="2" fillId="0" borderId="0" xfId="2" applyFont="1"/>
    <xf numFmtId="3" fontId="2" fillId="0" borderId="0" xfId="2" applyNumberFormat="1" applyFont="1" applyBorder="1"/>
    <xf numFmtId="0" fontId="2" fillId="0" borderId="0" xfId="2" applyFont="1" applyAlignment="1">
      <alignment horizontal="left"/>
    </xf>
    <xf numFmtId="0" fontId="3" fillId="0" borderId="2" xfId="2" applyFont="1" applyFill="1" applyBorder="1" applyAlignment="1">
      <alignment horizontal="right" vertical="center" wrapText="1"/>
    </xf>
    <xf numFmtId="0" fontId="3" fillId="0" borderId="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176" fontId="3" fillId="0" borderId="0" xfId="2" applyNumberFormat="1" applyFont="1" applyBorder="1" applyAlignment="1">
      <alignment horizontal="right"/>
    </xf>
    <xf numFmtId="0" fontId="3" fillId="0" borderId="0" xfId="2" applyFont="1" applyBorder="1" applyAlignment="1">
      <alignment horizontal="left"/>
    </xf>
    <xf numFmtId="174" fontId="2" fillId="0" borderId="0" xfId="2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0" fontId="2" fillId="0" borderId="0" xfId="2" applyFont="1" applyBorder="1" applyAlignment="1">
      <alignment wrapText="1"/>
    </xf>
    <xf numFmtId="175" fontId="2" fillId="0" borderId="0" xfId="2" applyNumberFormat="1" applyFont="1" applyBorder="1" applyAlignment="1">
      <alignment horizontal="right"/>
    </xf>
    <xf numFmtId="0" fontId="3" fillId="0" borderId="1" xfId="2" applyFont="1" applyFill="1" applyBorder="1" applyAlignment="1">
      <alignment horizontal="right" vertical="center"/>
    </xf>
    <xf numFmtId="0" fontId="3" fillId="0" borderId="1" xfId="2" applyFont="1" applyFill="1" applyBorder="1" applyAlignment="1">
      <alignment vertical="center"/>
    </xf>
    <xf numFmtId="0" fontId="3" fillId="0" borderId="1" xfId="2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Border="1" applyAlignment="1">
      <alignment horizontal="left"/>
    </xf>
    <xf numFmtId="167" fontId="3" fillId="0" borderId="0" xfId="3" applyNumberFormat="1" applyFont="1" applyBorder="1" applyAlignment="1">
      <alignment horizontal="left"/>
    </xf>
    <xf numFmtId="0" fontId="7" fillId="0" borderId="0" xfId="2" applyFont="1" applyBorder="1" applyAlignment="1">
      <alignment horizontal="left"/>
    </xf>
    <xf numFmtId="0" fontId="2" fillId="0" borderId="0" xfId="2" applyFont="1" applyBorder="1" applyAlignment="1">
      <alignment horizontal="left"/>
    </xf>
    <xf numFmtId="167" fontId="3" fillId="0" borderId="0" xfId="3" applyNumberFormat="1" applyFont="1" applyBorder="1" applyAlignment="1">
      <alignment horizontal="left" vertical="center" wrapText="1"/>
    </xf>
    <xf numFmtId="0" fontId="3" fillId="0" borderId="0" xfId="2" applyFont="1" applyBorder="1" applyAlignment="1">
      <alignment horizontal="left"/>
    </xf>
    <xf numFmtId="0" fontId="2" fillId="0" borderId="0" xfId="2" applyFont="1" applyBorder="1" applyAlignment="1">
      <alignment horizontal="left" wrapText="1"/>
    </xf>
    <xf numFmtId="0" fontId="7" fillId="0" borderId="0" xfId="2" applyFont="1" applyBorder="1" applyAlignment="1">
      <alignment horizontal="left" wrapText="1"/>
    </xf>
    <xf numFmtId="0" fontId="11" fillId="0" borderId="0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0" fontId="2" fillId="0" borderId="0" xfId="2" applyFont="1" applyAlignment="1">
      <alignment horizontal="left" wrapText="1"/>
    </xf>
    <xf numFmtId="0" fontId="3" fillId="0" borderId="0" xfId="2" applyFont="1" applyAlignment="1">
      <alignment horizontal="left"/>
    </xf>
    <xf numFmtId="0" fontId="7" fillId="0" borderId="0" xfId="2" applyFont="1" applyAlignment="1">
      <alignment horizontal="left" wrapText="1"/>
    </xf>
    <xf numFmtId="0" fontId="3" fillId="0" borderId="3" xfId="2" applyFont="1" applyFill="1" applyBorder="1" applyAlignment="1">
      <alignment horizontal="center" vertical="center"/>
    </xf>
    <xf numFmtId="0" fontId="2" fillId="0" borderId="0" xfId="2" applyFont="1" applyBorder="1" applyAlignment="1">
      <alignment horizontal="center"/>
    </xf>
    <xf numFmtId="0" fontId="2" fillId="0" borderId="0" xfId="2" applyFont="1" applyAlignment="1"/>
    <xf numFmtId="0" fontId="6" fillId="0" borderId="0" xfId="2" applyAlignment="1"/>
    <xf numFmtId="0" fontId="2" fillId="0" borderId="0" xfId="2" applyFont="1" applyAlignment="1">
      <alignment horizontal="left"/>
    </xf>
    <xf numFmtId="0" fontId="6" fillId="0" borderId="0" xfId="2" applyAlignment="1">
      <alignment horizontal="left"/>
    </xf>
    <xf numFmtId="0" fontId="3" fillId="0" borderId="0" xfId="2" applyFont="1" applyFill="1" applyBorder="1" applyAlignment="1">
      <alignment horizontal="left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1" applyFont="1" applyAlignment="1">
      <alignment horizontal="right"/>
    </xf>
    <xf numFmtId="165" fontId="3" fillId="0" borderId="0" xfId="3" applyNumberFormat="1" applyFont="1" applyBorder="1" applyAlignment="1">
      <alignment horizontal="left" vertical="center" wrapText="1"/>
    </xf>
    <xf numFmtId="165" fontId="2" fillId="0" borderId="0" xfId="3" applyNumberFormat="1" applyFont="1" applyFill="1" applyBorder="1" applyAlignment="1">
      <alignment horizontal="left"/>
    </xf>
    <xf numFmtId="168" fontId="2" fillId="0" borderId="0" xfId="3" applyNumberFormat="1" applyFont="1" applyFill="1" applyBorder="1" applyAlignment="1">
      <alignment horizontal="left"/>
    </xf>
    <xf numFmtId="0" fontId="2" fillId="0" borderId="0" xfId="3" applyNumberFormat="1" applyFont="1" applyFill="1" applyBorder="1" applyAlignment="1">
      <alignment horizontal="left"/>
    </xf>
    <xf numFmtId="17" fontId="2" fillId="0" borderId="0" xfId="3" applyNumberFormat="1" applyFont="1" applyFill="1" applyBorder="1" applyAlignment="1">
      <alignment horizontal="left"/>
    </xf>
    <xf numFmtId="10" fontId="2" fillId="0" borderId="0" xfId="3" applyNumberFormat="1" applyFont="1" applyFill="1" applyBorder="1" applyAlignment="1">
      <alignment horizontal="left"/>
    </xf>
    <xf numFmtId="17" fontId="2" fillId="0" borderId="0" xfId="3" applyNumberFormat="1" applyFont="1" applyFill="1" applyBorder="1" applyAlignment="1">
      <alignment horizontal="left" wrapText="1"/>
    </xf>
    <xf numFmtId="0" fontId="3" fillId="0" borderId="0" xfId="3" applyNumberFormat="1" applyFont="1" applyBorder="1" applyAlignment="1">
      <alignment horizontal="right" vertical="center" wrapText="1"/>
    </xf>
    <xf numFmtId="10" fontId="2" fillId="0" borderId="0" xfId="2" applyNumberFormat="1" applyFont="1" applyFill="1" applyBorder="1" applyAlignment="1">
      <alignment horizontal="right"/>
    </xf>
    <xf numFmtId="10" fontId="2" fillId="0" borderId="0" xfId="2" applyNumberFormat="1" applyFont="1" applyBorder="1" applyAlignment="1">
      <alignment horizontal="right"/>
    </xf>
    <xf numFmtId="173" fontId="2" fillId="0" borderId="0" xfId="2" applyNumberFormat="1" applyFont="1" applyBorder="1" applyAlignment="1">
      <alignment horizontal="right"/>
    </xf>
    <xf numFmtId="172" fontId="2" fillId="0" borderId="0" xfId="2" applyNumberFormat="1" applyFont="1" applyBorder="1" applyAlignment="1">
      <alignment horizontal="right"/>
    </xf>
    <xf numFmtId="171" fontId="2" fillId="0" borderId="0" xfId="2" applyNumberFormat="1" applyFont="1" applyBorder="1" applyAlignment="1">
      <alignment horizontal="right"/>
    </xf>
    <xf numFmtId="170" fontId="2" fillId="0" borderId="0" xfId="2" applyNumberFormat="1" applyFont="1" applyBorder="1" applyAlignment="1">
      <alignment horizontal="right"/>
    </xf>
    <xf numFmtId="169" fontId="2" fillId="0" borderId="0" xfId="2" applyNumberFormat="1" applyFont="1" applyBorder="1" applyAlignment="1">
      <alignment horizontal="right"/>
    </xf>
  </cellXfs>
  <cellStyles count="4">
    <cellStyle name="Standard" xfId="0" builtinId="0"/>
    <cellStyle name="Standard 2" xfId="1"/>
    <cellStyle name="Standard 3" xfId="2"/>
    <cellStyle name="Standard_02-2-ERGÄNZUNG Mappe 200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M38"/>
  <sheetViews>
    <sheetView tabSelected="1" workbookViewId="0">
      <selection sqref="A1:XFD1"/>
    </sheetView>
  </sheetViews>
  <sheetFormatPr baseColWidth="10" defaultRowHeight="12" x14ac:dyDescent="0.2"/>
  <cols>
    <col min="1" max="1" width="5.5703125" style="1" customWidth="1"/>
    <col min="2" max="2" width="23.7109375" style="1" customWidth="1"/>
    <col min="3" max="4" width="10" style="1" customWidth="1"/>
    <col min="5" max="5" width="11" style="1" customWidth="1"/>
    <col min="6" max="6" width="10" style="1" customWidth="1"/>
    <col min="7" max="16384" width="11.42578125" style="1"/>
  </cols>
  <sheetData>
    <row r="1" spans="1:13" s="64" customFormat="1" x14ac:dyDescent="0.2">
      <c r="A1" s="64" t="s">
        <v>54</v>
      </c>
    </row>
    <row r="2" spans="1:13" s="65" customFormat="1" x14ac:dyDescent="0.2">
      <c r="A2" s="65" t="s">
        <v>53</v>
      </c>
    </row>
    <row r="3" spans="1:13" s="65" customFormat="1" x14ac:dyDescent="0.2"/>
    <row r="4" spans="1:13" x14ac:dyDescent="0.2">
      <c r="C4" s="89"/>
      <c r="D4" s="89"/>
      <c r="E4" s="90"/>
      <c r="F4" s="90"/>
      <c r="G4" s="90"/>
      <c r="H4" s="90"/>
      <c r="I4" s="90"/>
      <c r="J4" s="89"/>
      <c r="K4" s="89"/>
      <c r="L4" s="90" t="s">
        <v>52</v>
      </c>
      <c r="M4" s="90" t="s">
        <v>52</v>
      </c>
    </row>
    <row r="5" spans="1:13" x14ac:dyDescent="0.2">
      <c r="C5" s="90"/>
      <c r="D5" s="90"/>
      <c r="E5" s="90"/>
      <c r="F5" s="90" t="s">
        <v>51</v>
      </c>
      <c r="G5" s="90" t="s">
        <v>50</v>
      </c>
      <c r="H5" s="90" t="s">
        <v>51</v>
      </c>
      <c r="I5" s="90" t="s">
        <v>50</v>
      </c>
      <c r="J5" s="90" t="s">
        <v>51</v>
      </c>
      <c r="K5" s="90" t="s">
        <v>50</v>
      </c>
      <c r="L5" s="90" t="s">
        <v>51</v>
      </c>
      <c r="M5" s="90" t="s">
        <v>50</v>
      </c>
    </row>
    <row r="6" spans="1:13" s="13" customFormat="1" x14ac:dyDescent="0.2">
      <c r="A6" s="14"/>
      <c r="B6" s="14" t="s">
        <v>49</v>
      </c>
      <c r="C6" s="90">
        <v>2010</v>
      </c>
      <c r="D6" s="90">
        <v>2011</v>
      </c>
      <c r="E6" s="90">
        <v>2012</v>
      </c>
      <c r="F6" s="90">
        <v>2013</v>
      </c>
      <c r="G6" s="90">
        <v>2013</v>
      </c>
      <c r="H6" s="90">
        <v>2014</v>
      </c>
      <c r="I6" s="90">
        <v>2014</v>
      </c>
      <c r="J6" s="90">
        <v>2015</v>
      </c>
      <c r="K6" s="90">
        <v>2015</v>
      </c>
      <c r="L6" s="90">
        <v>2016</v>
      </c>
      <c r="M6" s="90">
        <v>2016</v>
      </c>
    </row>
    <row r="7" spans="1:13" s="66" customFormat="1" x14ac:dyDescent="0.2"/>
    <row r="8" spans="1:13" x14ac:dyDescent="0.2">
      <c r="A8" s="12" t="s">
        <v>48</v>
      </c>
      <c r="B8" s="8" t="s">
        <v>47</v>
      </c>
      <c r="C8" s="7">
        <v>4.5</v>
      </c>
      <c r="D8" s="7">
        <v>4.5999999999999996</v>
      </c>
      <c r="E8" s="6">
        <v>4.8</v>
      </c>
      <c r="F8" s="6">
        <v>5.0999999999999996</v>
      </c>
      <c r="G8" s="6">
        <v>5.2</v>
      </c>
      <c r="H8" s="6">
        <v>5.2</v>
      </c>
      <c r="I8" s="6">
        <v>5.3</v>
      </c>
      <c r="J8" s="6">
        <v>5.4</v>
      </c>
      <c r="K8" s="6">
        <v>5.5</v>
      </c>
      <c r="L8" s="6">
        <v>5.3739999999999997</v>
      </c>
      <c r="M8" s="6">
        <v>5.4640000000000004</v>
      </c>
    </row>
    <row r="9" spans="1:13" x14ac:dyDescent="0.2">
      <c r="A9" s="12" t="s">
        <v>46</v>
      </c>
      <c r="B9" s="8" t="s">
        <v>45</v>
      </c>
      <c r="C9" s="7">
        <v>24.7</v>
      </c>
      <c r="D9" s="7">
        <v>25.5</v>
      </c>
      <c r="E9" s="6">
        <v>28.1</v>
      </c>
      <c r="F9" s="6">
        <v>30.5</v>
      </c>
      <c r="G9" s="6">
        <v>31.1</v>
      </c>
      <c r="H9" s="6">
        <v>31.3</v>
      </c>
      <c r="I9" s="6">
        <v>31.4</v>
      </c>
      <c r="J9" s="6">
        <v>32.799999999999997</v>
      </c>
      <c r="K9" s="6">
        <v>33.1</v>
      </c>
      <c r="L9" s="6">
        <v>34.667999999999999</v>
      </c>
      <c r="M9" s="6">
        <v>34.954999999999998</v>
      </c>
    </row>
    <row r="10" spans="1:13" x14ac:dyDescent="0.2">
      <c r="A10" s="12" t="s">
        <v>44</v>
      </c>
      <c r="B10" s="8" t="s">
        <v>43</v>
      </c>
      <c r="C10" s="7">
        <v>5</v>
      </c>
      <c r="D10" s="7">
        <v>5.7</v>
      </c>
      <c r="E10" s="6">
        <v>6</v>
      </c>
      <c r="F10" s="6">
        <v>6.4</v>
      </c>
      <c r="G10" s="6">
        <v>6.8</v>
      </c>
      <c r="H10" s="6">
        <v>6.1</v>
      </c>
      <c r="I10" s="6">
        <v>6.4</v>
      </c>
      <c r="J10" s="6">
        <v>6.7</v>
      </c>
      <c r="K10" s="6">
        <v>6.8</v>
      </c>
      <c r="L10" s="6">
        <v>6.4240000000000004</v>
      </c>
      <c r="M10" s="6">
        <v>6.5890000000000004</v>
      </c>
    </row>
    <row r="11" spans="1:13" x14ac:dyDescent="0.2">
      <c r="A11" s="12" t="s">
        <v>42</v>
      </c>
      <c r="B11" s="8" t="s">
        <v>41</v>
      </c>
      <c r="C11" s="7">
        <v>13.7</v>
      </c>
      <c r="D11" s="7">
        <v>13.9</v>
      </c>
      <c r="E11" s="6">
        <v>15.2</v>
      </c>
      <c r="F11" s="6">
        <v>15.6</v>
      </c>
      <c r="G11" s="6">
        <v>16.100000000000001</v>
      </c>
      <c r="H11" s="6">
        <v>16.3</v>
      </c>
      <c r="I11" s="6">
        <v>16.5</v>
      </c>
      <c r="J11" s="6">
        <v>17.399999999999999</v>
      </c>
      <c r="K11" s="6">
        <v>17.399999999999999</v>
      </c>
      <c r="L11" s="6">
        <v>17.628</v>
      </c>
      <c r="M11" s="6">
        <v>17.7</v>
      </c>
    </row>
    <row r="12" spans="1:13" x14ac:dyDescent="0.2">
      <c r="A12" s="12" t="s">
        <v>40</v>
      </c>
      <c r="B12" s="8" t="s">
        <v>39</v>
      </c>
      <c r="C12" s="7">
        <v>3.7</v>
      </c>
      <c r="D12" s="7">
        <v>3.9</v>
      </c>
      <c r="E12" s="6">
        <v>4.5</v>
      </c>
      <c r="F12" s="6">
        <v>5.3</v>
      </c>
      <c r="G12" s="6">
        <v>5.5</v>
      </c>
      <c r="H12" s="6">
        <v>5.5</v>
      </c>
      <c r="I12" s="6">
        <v>5.6</v>
      </c>
      <c r="J12" s="6">
        <v>5.7</v>
      </c>
      <c r="K12" s="6">
        <v>5.8</v>
      </c>
      <c r="L12" s="6">
        <v>5.8570000000000002</v>
      </c>
      <c r="M12" s="6">
        <v>5.95</v>
      </c>
    </row>
    <row r="13" spans="1:13" x14ac:dyDescent="0.2">
      <c r="A13" s="12" t="s">
        <v>38</v>
      </c>
      <c r="B13" s="8" t="s">
        <v>37</v>
      </c>
      <c r="C13" s="7">
        <v>21.6</v>
      </c>
      <c r="D13" s="7">
        <v>21.9</v>
      </c>
      <c r="E13" s="6">
        <v>24.7</v>
      </c>
      <c r="F13" s="6">
        <v>25.5</v>
      </c>
      <c r="G13" s="6">
        <v>27.1</v>
      </c>
      <c r="H13" s="6">
        <v>26</v>
      </c>
      <c r="I13" s="6">
        <v>26.6</v>
      </c>
      <c r="J13" s="6">
        <v>27.2</v>
      </c>
      <c r="K13" s="6">
        <v>27.4</v>
      </c>
      <c r="L13" s="6">
        <v>28.238</v>
      </c>
      <c r="M13" s="6">
        <v>28.885000000000002</v>
      </c>
    </row>
    <row r="14" spans="1:13" x14ac:dyDescent="0.2">
      <c r="A14" s="8" t="s">
        <v>36</v>
      </c>
      <c r="B14" s="8" t="s">
        <v>35</v>
      </c>
      <c r="C14" s="7">
        <v>57.9</v>
      </c>
      <c r="D14" s="7">
        <v>57.2</v>
      </c>
      <c r="E14" s="6">
        <v>61.2</v>
      </c>
      <c r="F14" s="6">
        <v>64.2</v>
      </c>
      <c r="G14" s="6">
        <v>67.5</v>
      </c>
      <c r="H14" s="6">
        <v>78.2</v>
      </c>
      <c r="I14" s="6">
        <v>81.3</v>
      </c>
      <c r="J14" s="6">
        <v>84.5</v>
      </c>
      <c r="K14" s="6">
        <v>87.8</v>
      </c>
      <c r="L14" s="6">
        <v>86.543999999999997</v>
      </c>
      <c r="M14" s="6">
        <v>90.75</v>
      </c>
    </row>
    <row r="15" spans="1:13" x14ac:dyDescent="0.2">
      <c r="A15" s="8" t="s">
        <v>34</v>
      </c>
      <c r="B15" s="8" t="s">
        <v>33</v>
      </c>
      <c r="C15" s="7">
        <v>1580</v>
      </c>
      <c r="D15" s="7">
        <v>1610.2</v>
      </c>
      <c r="E15" s="6">
        <v>1719.5</v>
      </c>
      <c r="F15" s="6">
        <v>1850.9</v>
      </c>
      <c r="G15" s="6">
        <v>1882.7</v>
      </c>
      <c r="H15" s="6">
        <v>1907.7</v>
      </c>
      <c r="I15" s="6">
        <v>1913.3</v>
      </c>
      <c r="J15" s="6">
        <v>1927.3</v>
      </c>
      <c r="K15" s="6">
        <v>1934.4</v>
      </c>
      <c r="L15" s="6">
        <v>1938.354</v>
      </c>
      <c r="M15" s="6">
        <v>1960.57</v>
      </c>
    </row>
    <row r="16" spans="1:13" s="9" customFormat="1" x14ac:dyDescent="0.2">
      <c r="A16" s="8" t="s">
        <v>32</v>
      </c>
      <c r="B16" s="8" t="s">
        <v>31</v>
      </c>
      <c r="C16" s="10">
        <v>72.599999999999994</v>
      </c>
      <c r="D16" s="7">
        <v>73.099999999999994</v>
      </c>
      <c r="E16" s="6">
        <v>76.5</v>
      </c>
      <c r="F16" s="6">
        <v>119.2</v>
      </c>
      <c r="G16" s="6">
        <v>132</v>
      </c>
      <c r="H16" s="6">
        <v>121.1</v>
      </c>
      <c r="I16" s="6">
        <v>122.8</v>
      </c>
      <c r="J16" s="6">
        <v>125</v>
      </c>
      <c r="K16" s="6">
        <v>129.30000000000001</v>
      </c>
      <c r="L16" s="6">
        <v>126.155</v>
      </c>
      <c r="M16" s="6">
        <v>130.851</v>
      </c>
    </row>
    <row r="17" spans="1:13" s="9" customFormat="1" x14ac:dyDescent="0.2">
      <c r="A17" s="8" t="s">
        <v>30</v>
      </c>
      <c r="B17" s="8" t="s">
        <v>29</v>
      </c>
      <c r="C17" s="10">
        <v>561.9</v>
      </c>
      <c r="D17" s="7">
        <v>570</v>
      </c>
      <c r="E17" s="6">
        <v>621.6</v>
      </c>
      <c r="F17" s="6">
        <v>648.9</v>
      </c>
      <c r="G17" s="6">
        <v>728.3</v>
      </c>
      <c r="H17" s="6">
        <v>668</v>
      </c>
      <c r="I17" s="6">
        <v>676.4</v>
      </c>
      <c r="J17" s="6">
        <v>672.9</v>
      </c>
      <c r="K17" s="6">
        <v>730.8</v>
      </c>
      <c r="L17" s="6">
        <v>676.41700000000003</v>
      </c>
      <c r="M17" s="6">
        <v>696.05499999999995</v>
      </c>
    </row>
    <row r="18" spans="1:13" s="9" customFormat="1" x14ac:dyDescent="0.2">
      <c r="A18" s="8" t="s">
        <v>28</v>
      </c>
      <c r="B18" s="8" t="s">
        <v>27</v>
      </c>
      <c r="C18" s="10">
        <v>997.1</v>
      </c>
      <c r="D18" s="7">
        <v>992.2</v>
      </c>
      <c r="E18" s="6">
        <v>1054.5999999999999</v>
      </c>
      <c r="F18" s="6">
        <v>1125.5</v>
      </c>
      <c r="G18" s="6">
        <v>1135.7</v>
      </c>
      <c r="H18" s="6">
        <v>1130.5999999999999</v>
      </c>
      <c r="I18" s="6">
        <v>1134.0999999999999</v>
      </c>
      <c r="J18" s="6">
        <v>1179.2</v>
      </c>
      <c r="K18" s="6">
        <v>1187.0999999999999</v>
      </c>
      <c r="L18" s="6">
        <v>1200.971</v>
      </c>
      <c r="M18" s="6">
        <v>1207.5050000000001</v>
      </c>
    </row>
    <row r="19" spans="1:13" s="9" customFormat="1" x14ac:dyDescent="0.2">
      <c r="A19" s="8" t="s">
        <v>26</v>
      </c>
      <c r="B19" s="8" t="s">
        <v>25</v>
      </c>
      <c r="C19" s="10">
        <v>566.70000000000005</v>
      </c>
      <c r="D19" s="7">
        <v>573</v>
      </c>
      <c r="E19" s="6">
        <v>624.9</v>
      </c>
      <c r="F19" s="6">
        <v>648.70000000000005</v>
      </c>
      <c r="G19" s="6">
        <v>683.5</v>
      </c>
      <c r="H19" s="6">
        <v>665.5</v>
      </c>
      <c r="I19" s="6">
        <v>674</v>
      </c>
      <c r="J19" s="6">
        <v>701.4</v>
      </c>
      <c r="K19" s="6">
        <v>730</v>
      </c>
      <c r="L19" s="6">
        <v>730.85699999999997</v>
      </c>
      <c r="M19" s="6">
        <v>756.12300000000005</v>
      </c>
    </row>
    <row r="20" spans="1:13" x14ac:dyDescent="0.2">
      <c r="A20" s="8"/>
      <c r="B20" s="4" t="s">
        <v>24</v>
      </c>
      <c r="C20" s="3">
        <v>3909.6</v>
      </c>
      <c r="D20" s="7">
        <v>3951.1</v>
      </c>
      <c r="E20" s="6">
        <v>4241.5999999999995</v>
      </c>
      <c r="F20" s="6">
        <v>4545.8999999999996</v>
      </c>
      <c r="G20" s="6">
        <v>4721.7</v>
      </c>
      <c r="H20" s="6">
        <v>4661.6000000000004</v>
      </c>
      <c r="I20" s="6">
        <v>4693.7</v>
      </c>
      <c r="J20" s="6">
        <v>4785.3</v>
      </c>
      <c r="K20" s="6">
        <v>4895.2</v>
      </c>
      <c r="L20" s="6">
        <f>SUM(L8:L19)</f>
        <v>4857.4870000000001</v>
      </c>
      <c r="M20" s="6">
        <f>SUM(M8:M19)</f>
        <v>4941.396999999999</v>
      </c>
    </row>
    <row r="21" spans="1:13" x14ac:dyDescent="0.2">
      <c r="A21" s="8" t="s">
        <v>23</v>
      </c>
      <c r="B21" s="8" t="s">
        <v>22</v>
      </c>
      <c r="C21" s="7">
        <v>74.7</v>
      </c>
      <c r="D21" s="7">
        <v>75.099999999999994</v>
      </c>
      <c r="E21" s="6">
        <v>79.400000000000006</v>
      </c>
      <c r="F21" s="6">
        <v>79.8</v>
      </c>
      <c r="G21" s="6">
        <v>84</v>
      </c>
      <c r="H21" s="6">
        <v>79.5</v>
      </c>
      <c r="I21" s="6">
        <v>80.099999999999994</v>
      </c>
      <c r="J21" s="6">
        <v>82</v>
      </c>
      <c r="K21" s="6">
        <v>82.8</v>
      </c>
      <c r="L21" s="6">
        <v>80.834000000000003</v>
      </c>
      <c r="M21" s="6">
        <v>81.805000000000007</v>
      </c>
    </row>
    <row r="22" spans="1:13" s="9" customFormat="1" x14ac:dyDescent="0.2">
      <c r="A22" s="8" t="s">
        <v>21</v>
      </c>
      <c r="B22" s="8" t="s">
        <v>20</v>
      </c>
      <c r="C22" s="10">
        <v>64.8</v>
      </c>
      <c r="D22" s="7">
        <v>65.7</v>
      </c>
      <c r="E22" s="6">
        <v>71.599999999999994</v>
      </c>
      <c r="F22" s="6">
        <v>75.3</v>
      </c>
      <c r="G22" s="6">
        <v>79.900000000000006</v>
      </c>
      <c r="H22" s="6">
        <v>75.900000000000006</v>
      </c>
      <c r="I22" s="6">
        <v>76.900000000000006</v>
      </c>
      <c r="J22" s="6">
        <v>77.099999999999994</v>
      </c>
      <c r="K22" s="6">
        <v>78</v>
      </c>
      <c r="L22" s="6">
        <v>79.17</v>
      </c>
      <c r="M22" s="6">
        <v>81.096999999999994</v>
      </c>
    </row>
    <row r="23" spans="1:13" s="11" customFormat="1" x14ac:dyDescent="0.2">
      <c r="A23" s="8" t="s">
        <v>19</v>
      </c>
      <c r="B23" s="8" t="s">
        <v>18</v>
      </c>
      <c r="C23" s="10">
        <v>36.700000000000003</v>
      </c>
      <c r="D23" s="7">
        <v>37.1</v>
      </c>
      <c r="E23" s="6">
        <v>39.6</v>
      </c>
      <c r="F23" s="6">
        <v>25.8</v>
      </c>
      <c r="G23" s="6">
        <v>28</v>
      </c>
      <c r="H23" s="6">
        <v>26.1</v>
      </c>
      <c r="I23" s="6">
        <v>26.6</v>
      </c>
      <c r="J23" s="6">
        <v>27.4</v>
      </c>
      <c r="K23" s="6">
        <v>27.7</v>
      </c>
      <c r="L23" s="6">
        <v>29</v>
      </c>
      <c r="M23" s="6">
        <v>29.786000000000001</v>
      </c>
    </row>
    <row r="24" spans="1:13" s="9" customFormat="1" x14ac:dyDescent="0.2">
      <c r="A24" s="8">
        <v>25</v>
      </c>
      <c r="B24" s="8" t="s">
        <v>17</v>
      </c>
      <c r="C24" s="10"/>
      <c r="D24" s="7"/>
      <c r="E24" s="6"/>
      <c r="F24" s="6"/>
      <c r="G24" s="6"/>
      <c r="H24" s="6">
        <v>6.3</v>
      </c>
      <c r="I24" s="6">
        <v>8.4</v>
      </c>
      <c r="J24" s="6">
        <v>9.1</v>
      </c>
      <c r="K24" s="6">
        <v>10.3</v>
      </c>
      <c r="L24" s="6">
        <v>9</v>
      </c>
      <c r="M24" s="6">
        <v>9.4499999999999993</v>
      </c>
    </row>
    <row r="25" spans="1:13" x14ac:dyDescent="0.2">
      <c r="A25" s="8"/>
      <c r="B25" s="4" t="s">
        <v>16</v>
      </c>
      <c r="C25" s="3">
        <v>176.2</v>
      </c>
      <c r="D25" s="7">
        <v>177.8</v>
      </c>
      <c r="E25" s="6">
        <v>190.6</v>
      </c>
      <c r="F25" s="6">
        <v>180.9</v>
      </c>
      <c r="G25" s="6">
        <v>191.9</v>
      </c>
      <c r="H25" s="6">
        <v>187.8</v>
      </c>
      <c r="I25" s="6">
        <v>192</v>
      </c>
      <c r="J25" s="6">
        <v>195.6</v>
      </c>
      <c r="K25" s="6">
        <v>198.7</v>
      </c>
      <c r="L25" s="6">
        <f>SUM(L21:L24)</f>
        <v>198.00400000000002</v>
      </c>
      <c r="M25" s="6">
        <f>SUM(M21:M24)</f>
        <v>202.13799999999998</v>
      </c>
    </row>
    <row r="26" spans="1:13" s="9" customFormat="1" x14ac:dyDescent="0.2">
      <c r="A26" s="8" t="s">
        <v>15</v>
      </c>
      <c r="B26" s="8" t="s">
        <v>14</v>
      </c>
      <c r="C26" s="10">
        <v>2819.3</v>
      </c>
      <c r="D26" s="7">
        <v>2874.3</v>
      </c>
      <c r="E26" s="6">
        <v>3016.3</v>
      </c>
      <c r="F26" s="6">
        <v>3097.4</v>
      </c>
      <c r="G26" s="6">
        <v>3184.9</v>
      </c>
      <c r="H26" s="6">
        <v>3111.2</v>
      </c>
      <c r="I26" s="6">
        <v>3152.6</v>
      </c>
      <c r="J26" s="6">
        <v>3101.8</v>
      </c>
      <c r="K26" s="6">
        <v>3193.8</v>
      </c>
      <c r="L26" s="6">
        <v>3265.2350000000001</v>
      </c>
      <c r="M26" s="6">
        <v>3357.2939999999999</v>
      </c>
    </row>
    <row r="27" spans="1:13" s="9" customFormat="1" x14ac:dyDescent="0.2">
      <c r="A27" s="8" t="s">
        <v>13</v>
      </c>
      <c r="B27" s="8" t="s">
        <v>12</v>
      </c>
      <c r="C27" s="10">
        <v>44.4</v>
      </c>
      <c r="D27" s="7">
        <v>44.4</v>
      </c>
      <c r="E27" s="6">
        <v>46.7</v>
      </c>
      <c r="F27" s="6">
        <v>48.8</v>
      </c>
      <c r="G27" s="6">
        <v>51.5</v>
      </c>
      <c r="H27" s="6">
        <v>49.4</v>
      </c>
      <c r="I27" s="6">
        <v>50.1</v>
      </c>
      <c r="J27" s="6">
        <v>52</v>
      </c>
      <c r="K27" s="6">
        <v>54.1</v>
      </c>
      <c r="L27" s="6">
        <v>53.607999999999997</v>
      </c>
      <c r="M27" s="6">
        <v>56.213999999999999</v>
      </c>
    </row>
    <row r="28" spans="1:13" s="9" customFormat="1" x14ac:dyDescent="0.2">
      <c r="A28" s="8" t="s">
        <v>11</v>
      </c>
      <c r="B28" s="8" t="s">
        <v>10</v>
      </c>
      <c r="C28" s="10">
        <v>22.1</v>
      </c>
      <c r="D28" s="7">
        <v>0</v>
      </c>
      <c r="E28" s="6">
        <v>0</v>
      </c>
      <c r="F28" s="6">
        <v>0</v>
      </c>
      <c r="G28" s="6">
        <v>0</v>
      </c>
      <c r="H28" s="6">
        <v>16</v>
      </c>
      <c r="I28" s="6">
        <v>22.3</v>
      </c>
      <c r="J28" s="6">
        <v>18.899999999999999</v>
      </c>
      <c r="K28" s="6">
        <v>18.899999999999999</v>
      </c>
      <c r="L28" s="6">
        <v>18.826000000000001</v>
      </c>
      <c r="M28" s="6">
        <v>18.84</v>
      </c>
    </row>
    <row r="29" spans="1:13" x14ac:dyDescent="0.2">
      <c r="A29" s="8"/>
      <c r="B29" s="4" t="s">
        <v>9</v>
      </c>
      <c r="C29" s="3">
        <v>2885.7</v>
      </c>
      <c r="D29" s="7">
        <v>2918.7</v>
      </c>
      <c r="E29" s="6">
        <v>3063</v>
      </c>
      <c r="F29" s="6">
        <v>3146.1</v>
      </c>
      <c r="G29" s="6">
        <v>3236.4</v>
      </c>
      <c r="H29" s="6">
        <v>3176.6</v>
      </c>
      <c r="I29" s="6">
        <v>3225</v>
      </c>
      <c r="J29" s="6">
        <v>3172.7</v>
      </c>
      <c r="K29" s="6">
        <v>3266.9</v>
      </c>
      <c r="L29" s="6">
        <f>SUM(L26:L28)</f>
        <v>3337.6690000000003</v>
      </c>
      <c r="M29" s="6">
        <f>SUM(M26:M28)</f>
        <v>3432.348</v>
      </c>
    </row>
    <row r="30" spans="1:13" x14ac:dyDescent="0.2">
      <c r="A30" s="8" t="s">
        <v>8</v>
      </c>
      <c r="B30" s="8" t="s">
        <v>7</v>
      </c>
      <c r="C30" s="7">
        <v>122.8</v>
      </c>
      <c r="D30" s="7">
        <v>122.4</v>
      </c>
      <c r="E30" s="6">
        <v>131.1</v>
      </c>
      <c r="F30" s="6">
        <v>135.30000000000001</v>
      </c>
      <c r="G30" s="6">
        <v>142</v>
      </c>
      <c r="H30" s="6">
        <v>128.30000000000001</v>
      </c>
      <c r="I30" s="6">
        <v>128.6</v>
      </c>
      <c r="J30" s="6">
        <v>133.80000000000001</v>
      </c>
      <c r="K30" s="6">
        <v>136.1</v>
      </c>
      <c r="L30" s="6">
        <v>135.774</v>
      </c>
      <c r="M30" s="6">
        <v>137.804</v>
      </c>
    </row>
    <row r="31" spans="1:13" ht="24" x14ac:dyDescent="0.2">
      <c r="A31" s="8" t="s">
        <v>6</v>
      </c>
      <c r="B31" s="8" t="s">
        <v>5</v>
      </c>
      <c r="C31" s="7">
        <v>52.8</v>
      </c>
      <c r="D31" s="7">
        <v>53.7</v>
      </c>
      <c r="E31" s="6">
        <v>57.5</v>
      </c>
      <c r="F31" s="6">
        <v>58</v>
      </c>
      <c r="G31" s="6">
        <v>61.5</v>
      </c>
      <c r="H31" s="6">
        <v>59.8</v>
      </c>
      <c r="I31" s="6">
        <v>60.8</v>
      </c>
      <c r="J31" s="6">
        <v>64.5</v>
      </c>
      <c r="K31" s="6">
        <v>67.599999999999994</v>
      </c>
      <c r="L31" s="6">
        <v>67.516000000000005</v>
      </c>
      <c r="M31" s="6">
        <v>69.875</v>
      </c>
    </row>
    <row r="32" spans="1:13" x14ac:dyDescent="0.2">
      <c r="A32" s="8" t="s">
        <v>4</v>
      </c>
      <c r="B32" s="8" t="s">
        <v>3</v>
      </c>
      <c r="C32" s="7">
        <v>161.5</v>
      </c>
      <c r="D32" s="7">
        <v>158.69999999999999</v>
      </c>
      <c r="E32" s="6">
        <v>170.7</v>
      </c>
      <c r="F32" s="6">
        <v>152.69999999999999</v>
      </c>
      <c r="G32" s="6">
        <v>158.80000000000001</v>
      </c>
      <c r="H32" s="6">
        <v>155.19999999999999</v>
      </c>
      <c r="I32" s="6">
        <v>158.19999999999999</v>
      </c>
      <c r="J32" s="6">
        <v>164.5</v>
      </c>
      <c r="K32" s="6">
        <v>168.3</v>
      </c>
      <c r="L32" s="6">
        <v>164.38900000000001</v>
      </c>
      <c r="M32" s="6">
        <v>166.32400000000001</v>
      </c>
    </row>
    <row r="33" spans="1:13" x14ac:dyDescent="0.2">
      <c r="A33" s="8"/>
      <c r="B33" s="4" t="s">
        <v>2</v>
      </c>
      <c r="C33" s="3">
        <v>337.2</v>
      </c>
      <c r="D33" s="7">
        <v>334.8</v>
      </c>
      <c r="E33" s="6">
        <v>359.29999999999995</v>
      </c>
      <c r="F33" s="6">
        <v>346.1</v>
      </c>
      <c r="G33" s="6">
        <v>362.3</v>
      </c>
      <c r="H33" s="6">
        <v>343.4</v>
      </c>
      <c r="I33" s="6">
        <v>347.6</v>
      </c>
      <c r="J33" s="6">
        <v>362.8</v>
      </c>
      <c r="K33" s="6">
        <v>372.1</v>
      </c>
      <c r="L33" s="6">
        <f>SUM(L30:L32)</f>
        <v>367.67900000000003</v>
      </c>
      <c r="M33" s="6">
        <f>SUM(M30:M32)</f>
        <v>374.00300000000004</v>
      </c>
    </row>
    <row r="34" spans="1:13" x14ac:dyDescent="0.2">
      <c r="A34" s="5"/>
      <c r="B34" s="4" t="s">
        <v>1</v>
      </c>
      <c r="C34" s="3">
        <v>7308.7</v>
      </c>
      <c r="D34" s="3">
        <v>7382.4</v>
      </c>
      <c r="E34" s="2">
        <v>7854.3</v>
      </c>
      <c r="F34" s="2">
        <v>8219</v>
      </c>
      <c r="G34" s="2">
        <v>8512.2999999999993</v>
      </c>
      <c r="H34" s="2">
        <v>8369.4</v>
      </c>
      <c r="I34" s="2">
        <v>8458.2000000000007</v>
      </c>
      <c r="J34" s="2">
        <v>8516.4</v>
      </c>
      <c r="K34" s="2">
        <v>8732.9</v>
      </c>
      <c r="L34" s="2">
        <f>L20+L25+L29+L33</f>
        <v>8760.8389999999999</v>
      </c>
      <c r="M34" s="2">
        <f>M20+M25+M29+M33</f>
        <v>8949.8859999999986</v>
      </c>
    </row>
    <row r="35" spans="1:13" x14ac:dyDescent="0.2">
      <c r="F35" s="1">
        <v>-5.0000000001091394E-2</v>
      </c>
      <c r="G35" s="1">
        <v>-0.1000000000003638</v>
      </c>
      <c r="H35" s="1">
        <v>-0.1000000000003638</v>
      </c>
      <c r="I35" s="1">
        <v>0.1000000000003638</v>
      </c>
      <c r="J35" s="1">
        <v>9.9999999998544808E-2</v>
      </c>
      <c r="K35" s="1">
        <v>4.9999999997453415E-2</v>
      </c>
    </row>
    <row r="37" spans="1:13" s="65" customFormat="1" x14ac:dyDescent="0.2"/>
    <row r="38" spans="1:13" s="65" customFormat="1" x14ac:dyDescent="0.2">
      <c r="A38" s="65" t="s">
        <v>0</v>
      </c>
    </row>
  </sheetData>
  <mergeCells count="6">
    <mergeCell ref="A1:XFD1"/>
    <mergeCell ref="A2:XFD2"/>
    <mergeCell ref="A38:XFD38"/>
    <mergeCell ref="A37:XFD37"/>
    <mergeCell ref="A3:XFD3"/>
    <mergeCell ref="A7:XFD7"/>
  </mergeCells>
  <pageMargins left="0.7" right="0.7" top="0.78740157499999996" bottom="0.78740157499999996" header="0.3" footer="0.3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zoomScaleNormal="100" workbookViewId="0">
      <selection sqref="A1:XFD1"/>
    </sheetView>
  </sheetViews>
  <sheetFormatPr baseColWidth="10" defaultRowHeight="12" x14ac:dyDescent="0.2"/>
  <cols>
    <col min="1" max="1" width="3.28515625" style="1" customWidth="1"/>
    <col min="2" max="2" width="17.7109375" style="1" customWidth="1"/>
    <col min="3" max="3" width="26" style="1" bestFit="1" customWidth="1"/>
    <col min="4" max="5" width="10" style="1" customWidth="1"/>
    <col min="6" max="14" width="11.28515625" style="1" customWidth="1"/>
    <col min="15" max="16384" width="11.42578125" style="1"/>
  </cols>
  <sheetData>
    <row r="1" spans="1:14" s="64" customFormat="1" x14ac:dyDescent="0.2">
      <c r="A1" s="64" t="s">
        <v>90</v>
      </c>
    </row>
    <row r="2" spans="1:14" s="65" customFormat="1" x14ac:dyDescent="0.2">
      <c r="A2" s="65" t="s">
        <v>53</v>
      </c>
    </row>
    <row r="3" spans="1:14" s="65" customFormat="1" x14ac:dyDescent="0.2"/>
    <row r="4" spans="1:14" x14ac:dyDescent="0.2">
      <c r="D4" s="90"/>
      <c r="E4" s="90"/>
      <c r="F4" s="90"/>
      <c r="G4" s="90"/>
      <c r="H4" s="90"/>
      <c r="I4" s="90"/>
      <c r="J4" s="90"/>
      <c r="K4" s="90"/>
      <c r="L4" s="90"/>
      <c r="M4" s="90" t="s">
        <v>52</v>
      </c>
      <c r="N4" s="90" t="s">
        <v>52</v>
      </c>
    </row>
    <row r="5" spans="1:14" x14ac:dyDescent="0.2">
      <c r="D5" s="90"/>
      <c r="E5" s="90"/>
      <c r="F5" s="90"/>
      <c r="G5" s="90" t="s">
        <v>51</v>
      </c>
      <c r="H5" s="90" t="s">
        <v>50</v>
      </c>
      <c r="I5" s="90" t="s">
        <v>51</v>
      </c>
      <c r="J5" s="90" t="s">
        <v>50</v>
      </c>
      <c r="K5" s="90" t="s">
        <v>51</v>
      </c>
      <c r="L5" s="90" t="s">
        <v>50</v>
      </c>
      <c r="M5" s="90" t="s">
        <v>51</v>
      </c>
      <c r="N5" s="90" t="s">
        <v>50</v>
      </c>
    </row>
    <row r="6" spans="1:14" s="13" customFormat="1" x14ac:dyDescent="0.2">
      <c r="A6" s="14"/>
      <c r="B6" s="14" t="s">
        <v>49</v>
      </c>
      <c r="D6" s="90">
        <v>2010</v>
      </c>
      <c r="E6" s="90">
        <v>2011</v>
      </c>
      <c r="F6" s="90">
        <v>2012</v>
      </c>
      <c r="G6" s="90">
        <v>2013</v>
      </c>
      <c r="H6" s="90">
        <v>2013</v>
      </c>
      <c r="I6" s="90">
        <v>2014</v>
      </c>
      <c r="J6" s="90">
        <v>2014</v>
      </c>
      <c r="K6" s="90">
        <v>2015</v>
      </c>
      <c r="L6" s="90">
        <v>2015</v>
      </c>
      <c r="M6" s="90">
        <v>2016</v>
      </c>
      <c r="N6" s="90">
        <v>2016</v>
      </c>
    </row>
    <row r="7" spans="1:14" s="65" customFormat="1" x14ac:dyDescent="0.2"/>
    <row r="8" spans="1:14" x14ac:dyDescent="0.2">
      <c r="A8" s="16" t="s">
        <v>36</v>
      </c>
      <c r="B8" s="8" t="s">
        <v>35</v>
      </c>
      <c r="C8" s="8" t="s">
        <v>89</v>
      </c>
      <c r="D8" s="7">
        <v>7</v>
      </c>
      <c r="E8" s="7">
        <v>6.7</v>
      </c>
      <c r="F8" s="7">
        <v>7.1</v>
      </c>
      <c r="G8" s="7">
        <v>6.6</v>
      </c>
      <c r="H8" s="7">
        <v>6.5</v>
      </c>
      <c r="I8" s="7">
        <v>6.6</v>
      </c>
      <c r="J8" s="7">
        <v>6.6</v>
      </c>
      <c r="K8" s="7">
        <v>7</v>
      </c>
      <c r="L8" s="7">
        <v>7</v>
      </c>
      <c r="M8" s="7">
        <v>7.1449999999999996</v>
      </c>
      <c r="N8" s="7">
        <v>7.1449999999999996</v>
      </c>
    </row>
    <row r="9" spans="1:14" x14ac:dyDescent="0.2">
      <c r="A9" s="16"/>
      <c r="B9" s="8"/>
      <c r="C9" s="8" t="s">
        <v>88</v>
      </c>
      <c r="D9" s="7">
        <v>0.1</v>
      </c>
      <c r="E9" s="7">
        <v>0.1</v>
      </c>
      <c r="F9" s="7">
        <v>0.1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</row>
    <row r="10" spans="1:14" s="11" customFormat="1" x14ac:dyDescent="0.2">
      <c r="A10" s="16"/>
      <c r="C10" s="8" t="s">
        <v>86</v>
      </c>
      <c r="D10" s="7"/>
      <c r="E10" s="7"/>
      <c r="F10" s="7"/>
      <c r="G10" s="1"/>
      <c r="H10" s="1"/>
    </row>
    <row r="11" spans="1:14" s="11" customFormat="1" x14ac:dyDescent="0.2">
      <c r="A11" s="16">
        <v>13</v>
      </c>
      <c r="B11" s="8" t="s">
        <v>29</v>
      </c>
      <c r="C11" s="8" t="s">
        <v>87</v>
      </c>
      <c r="E11" s="7"/>
      <c r="F11" s="7"/>
      <c r="G11" s="7">
        <v>3.7</v>
      </c>
      <c r="H11" s="7">
        <v>3.5</v>
      </c>
      <c r="I11" s="7">
        <v>3.1</v>
      </c>
      <c r="J11" s="7">
        <v>3.1</v>
      </c>
      <c r="K11" s="7">
        <v>3.6</v>
      </c>
      <c r="L11" s="7">
        <v>3.5</v>
      </c>
      <c r="M11" s="7">
        <v>2.6629999999999998</v>
      </c>
      <c r="N11" s="7">
        <v>2.6629999999999998</v>
      </c>
    </row>
    <row r="12" spans="1:14" x14ac:dyDescent="0.2">
      <c r="A12" s="16">
        <v>14</v>
      </c>
      <c r="B12" s="8" t="s">
        <v>27</v>
      </c>
      <c r="C12" s="8" t="s">
        <v>86</v>
      </c>
      <c r="D12" s="7">
        <v>0.5</v>
      </c>
      <c r="E12" s="7">
        <v>0.5</v>
      </c>
      <c r="F12" s="7">
        <v>0.4</v>
      </c>
      <c r="G12" s="7">
        <v>0.4</v>
      </c>
      <c r="H12" s="7">
        <v>0.4</v>
      </c>
      <c r="I12" s="7">
        <v>0.3</v>
      </c>
      <c r="J12" s="7">
        <v>0.3</v>
      </c>
      <c r="K12" s="7">
        <v>0.4</v>
      </c>
      <c r="L12" s="7">
        <v>0.4</v>
      </c>
      <c r="M12" s="7">
        <v>0.36299999999999999</v>
      </c>
      <c r="N12" s="7">
        <v>0.36299999999999999</v>
      </c>
    </row>
    <row r="13" spans="1:14" x14ac:dyDescent="0.2">
      <c r="A13" s="16" t="s">
        <v>26</v>
      </c>
      <c r="B13" s="8" t="s">
        <v>25</v>
      </c>
      <c r="C13" s="8" t="s">
        <v>85</v>
      </c>
      <c r="D13" s="7">
        <v>25.7</v>
      </c>
      <c r="E13" s="7">
        <v>25.8</v>
      </c>
      <c r="F13" s="7">
        <v>25.2</v>
      </c>
      <c r="G13" s="7">
        <v>22.7</v>
      </c>
      <c r="H13" s="7">
        <v>23.1</v>
      </c>
      <c r="I13" s="7">
        <v>20.6</v>
      </c>
      <c r="J13" s="7">
        <v>20.8</v>
      </c>
      <c r="K13" s="7">
        <v>21.2</v>
      </c>
      <c r="L13" s="7">
        <v>21.2</v>
      </c>
      <c r="M13" s="7">
        <v>16.219000000000001</v>
      </c>
      <c r="N13" s="7">
        <v>16.152999999999999</v>
      </c>
    </row>
    <row r="14" spans="1:14" x14ac:dyDescent="0.2">
      <c r="A14" s="16"/>
      <c r="B14" s="8"/>
      <c r="C14" s="8" t="s">
        <v>84</v>
      </c>
      <c r="D14" s="7">
        <v>0.5</v>
      </c>
      <c r="E14" s="7">
        <v>0.5</v>
      </c>
      <c r="F14" s="7">
        <v>0.5</v>
      </c>
      <c r="G14" s="7">
        <v>0.5</v>
      </c>
      <c r="H14" s="7">
        <v>0.5</v>
      </c>
      <c r="I14" s="7">
        <v>0.5</v>
      </c>
      <c r="J14" s="7">
        <v>0.5</v>
      </c>
      <c r="K14" s="7">
        <v>0.5</v>
      </c>
      <c r="L14" s="7">
        <v>0.5</v>
      </c>
      <c r="M14" s="7">
        <v>0.58899999999999997</v>
      </c>
      <c r="N14" s="7">
        <v>0.55500000000000005</v>
      </c>
    </row>
    <row r="15" spans="1:14" x14ac:dyDescent="0.2">
      <c r="A15" s="16"/>
      <c r="B15" s="8"/>
      <c r="C15" s="8" t="s">
        <v>83</v>
      </c>
      <c r="D15" s="7">
        <v>860.7</v>
      </c>
      <c r="E15" s="7">
        <v>801.9</v>
      </c>
      <c r="F15" s="7">
        <v>823.7</v>
      </c>
      <c r="G15" s="7">
        <v>789.5</v>
      </c>
      <c r="H15" s="7">
        <v>789.5</v>
      </c>
      <c r="I15" s="7">
        <v>756.2</v>
      </c>
      <c r="J15" s="7">
        <v>720.1</v>
      </c>
      <c r="K15" s="7">
        <v>813.5</v>
      </c>
      <c r="L15" s="7">
        <v>812.6</v>
      </c>
      <c r="M15" s="7">
        <v>746.55899999999997</v>
      </c>
      <c r="N15" s="7">
        <v>746.55899999999997</v>
      </c>
    </row>
    <row r="16" spans="1:14" x14ac:dyDescent="0.2">
      <c r="A16" s="16"/>
      <c r="B16" s="8"/>
      <c r="C16" s="8" t="s">
        <v>82</v>
      </c>
      <c r="D16" s="7">
        <v>0.2</v>
      </c>
      <c r="E16" s="7">
        <v>0.2</v>
      </c>
      <c r="F16" s="7">
        <v>0.2</v>
      </c>
      <c r="G16" s="7">
        <v>0.2</v>
      </c>
      <c r="H16" s="7">
        <v>0.2</v>
      </c>
      <c r="I16" s="7">
        <v>0.1</v>
      </c>
      <c r="J16" s="7">
        <v>0.1</v>
      </c>
      <c r="K16" s="7">
        <v>0.1</v>
      </c>
      <c r="L16" s="7">
        <v>0.1</v>
      </c>
      <c r="M16" s="7">
        <v>0.122</v>
      </c>
      <c r="N16" s="7">
        <v>0.122</v>
      </c>
    </row>
    <row r="17" spans="1:14" ht="13.5" customHeight="1" x14ac:dyDescent="0.2">
      <c r="A17" s="16"/>
      <c r="B17" s="8"/>
      <c r="C17" s="8" t="s">
        <v>81</v>
      </c>
      <c r="D17" s="7">
        <v>2.2999999999999998</v>
      </c>
      <c r="E17" s="7">
        <v>2.2000000000000002</v>
      </c>
      <c r="F17" s="7">
        <v>2.5</v>
      </c>
      <c r="G17" s="7">
        <v>2.2999999999999998</v>
      </c>
      <c r="H17" s="7">
        <v>2.2999999999999998</v>
      </c>
      <c r="I17" s="7">
        <v>2.2000000000000002</v>
      </c>
      <c r="J17" s="7">
        <v>2.2000000000000002</v>
      </c>
      <c r="K17" s="7">
        <v>2.4</v>
      </c>
      <c r="L17" s="7">
        <v>2.4</v>
      </c>
      <c r="M17" s="7">
        <v>2.4510000000000001</v>
      </c>
      <c r="N17" s="7">
        <v>2.4510000000000001</v>
      </c>
    </row>
    <row r="18" spans="1:14" x14ac:dyDescent="0.2">
      <c r="A18" s="16"/>
      <c r="B18" s="8"/>
      <c r="C18" s="8" t="s">
        <v>80</v>
      </c>
      <c r="D18" s="7">
        <v>15.6</v>
      </c>
      <c r="E18" s="7">
        <v>15.3</v>
      </c>
      <c r="F18" s="7">
        <v>16.899999999999999</v>
      </c>
      <c r="G18" s="7">
        <v>15.4</v>
      </c>
      <c r="H18" s="7">
        <v>15.5</v>
      </c>
      <c r="I18" s="7">
        <v>15.3</v>
      </c>
      <c r="J18" s="7">
        <v>15.2</v>
      </c>
      <c r="K18" s="7">
        <v>15</v>
      </c>
      <c r="L18" s="7">
        <v>14.9</v>
      </c>
      <c r="M18" s="7">
        <v>15.342000000000001</v>
      </c>
      <c r="N18" s="7">
        <v>15.297000000000001</v>
      </c>
    </row>
    <row r="19" spans="1:14" x14ac:dyDescent="0.2">
      <c r="A19" s="16"/>
      <c r="B19" s="8"/>
      <c r="C19" s="8" t="s">
        <v>79</v>
      </c>
      <c r="D19" s="7">
        <v>2.4</v>
      </c>
      <c r="E19" s="7">
        <v>2.4</v>
      </c>
      <c r="F19" s="7">
        <v>2.7</v>
      </c>
      <c r="G19" s="7">
        <v>2.5</v>
      </c>
      <c r="H19" s="7">
        <v>2.5</v>
      </c>
      <c r="I19" s="7">
        <v>2.2999999999999998</v>
      </c>
      <c r="J19" s="7">
        <v>2.4</v>
      </c>
      <c r="K19" s="7">
        <v>2.5</v>
      </c>
      <c r="L19" s="7">
        <v>2.5</v>
      </c>
      <c r="M19" s="7">
        <v>2.629</v>
      </c>
      <c r="N19" s="7">
        <v>2.4689999999999999</v>
      </c>
    </row>
    <row r="20" spans="1:14" ht="24" x14ac:dyDescent="0.2">
      <c r="A20" s="16"/>
      <c r="B20" s="4" t="s">
        <v>78</v>
      </c>
      <c r="C20" s="4"/>
      <c r="D20" s="3">
        <v>915</v>
      </c>
      <c r="E20" s="3">
        <v>855.6</v>
      </c>
      <c r="F20" s="3">
        <v>879.4</v>
      </c>
      <c r="G20" s="3">
        <v>843.9</v>
      </c>
      <c r="H20" s="3">
        <v>844</v>
      </c>
      <c r="I20" s="3">
        <v>807.3</v>
      </c>
      <c r="J20" s="3">
        <v>771.4</v>
      </c>
      <c r="K20" s="3">
        <v>866.3</v>
      </c>
      <c r="L20" s="3">
        <v>865.2</v>
      </c>
      <c r="M20" s="3">
        <f>SUM(M8:M19)</f>
        <v>794.08199999999999</v>
      </c>
      <c r="N20" s="3">
        <f>SUM(N8:N19)</f>
        <v>793.77700000000004</v>
      </c>
    </row>
    <row r="21" spans="1:14" x14ac:dyDescent="0.2">
      <c r="A21" s="16" t="s">
        <v>23</v>
      </c>
      <c r="B21" s="8" t="s">
        <v>22</v>
      </c>
      <c r="C21" s="8" t="s">
        <v>77</v>
      </c>
      <c r="D21" s="7">
        <v>3.1</v>
      </c>
      <c r="E21" s="7">
        <v>3.1</v>
      </c>
      <c r="F21" s="7">
        <v>3.4</v>
      </c>
      <c r="G21" s="7">
        <v>3.2</v>
      </c>
      <c r="H21" s="7">
        <v>3.2</v>
      </c>
      <c r="I21" s="7">
        <v>3.3</v>
      </c>
      <c r="J21" s="7">
        <v>3.3</v>
      </c>
      <c r="K21" s="7">
        <v>3.5</v>
      </c>
      <c r="L21" s="7">
        <v>3.4</v>
      </c>
      <c r="M21" s="7">
        <v>3.4289999999999998</v>
      </c>
      <c r="N21" s="7">
        <v>3.3959999999999999</v>
      </c>
    </row>
    <row r="22" spans="1:14" s="11" customFormat="1" x14ac:dyDescent="0.2">
      <c r="A22" s="16">
        <v>24</v>
      </c>
      <c r="B22" s="8" t="s">
        <v>18</v>
      </c>
      <c r="C22" s="8" t="s">
        <v>76</v>
      </c>
      <c r="D22" s="7"/>
      <c r="E22" s="7" t="s">
        <v>55</v>
      </c>
      <c r="F22" s="7" t="s">
        <v>55</v>
      </c>
      <c r="G22" s="7">
        <v>12.4</v>
      </c>
      <c r="H22" s="7">
        <v>12.4</v>
      </c>
      <c r="I22" s="7">
        <v>11.7</v>
      </c>
      <c r="J22" s="7">
        <v>11.7</v>
      </c>
      <c r="K22" s="7">
        <v>12.1</v>
      </c>
      <c r="L22" s="7">
        <v>12.1</v>
      </c>
      <c r="M22" s="7">
        <v>11.715</v>
      </c>
      <c r="N22" s="7">
        <v>11.695</v>
      </c>
    </row>
    <row r="23" spans="1:14" x14ac:dyDescent="0.2">
      <c r="A23" s="16"/>
      <c r="B23" s="4" t="s">
        <v>16</v>
      </c>
      <c r="C23" s="4"/>
      <c r="D23" s="3">
        <v>3.1</v>
      </c>
      <c r="E23" s="3">
        <v>3.1</v>
      </c>
      <c r="F23" s="3">
        <v>3.4</v>
      </c>
      <c r="G23" s="3">
        <v>15.6</v>
      </c>
      <c r="H23" s="3">
        <v>15.6</v>
      </c>
      <c r="I23" s="3">
        <v>15</v>
      </c>
      <c r="J23" s="3">
        <v>15</v>
      </c>
      <c r="K23" s="3">
        <v>15.6</v>
      </c>
      <c r="L23" s="3">
        <v>15.5</v>
      </c>
      <c r="M23" s="3">
        <f>SUM(M21:M22)</f>
        <v>15.144</v>
      </c>
      <c r="N23" s="3">
        <f>SUM(N21:N22)</f>
        <v>15.091000000000001</v>
      </c>
    </row>
    <row r="24" spans="1:14" s="11" customFormat="1" x14ac:dyDescent="0.2">
      <c r="A24" s="16">
        <v>30</v>
      </c>
      <c r="B24" s="4" t="s">
        <v>75</v>
      </c>
      <c r="C24" s="8" t="s">
        <v>74</v>
      </c>
      <c r="D24" s="2"/>
      <c r="E24" s="7" t="s">
        <v>55</v>
      </c>
      <c r="F24" s="7" t="s">
        <v>55</v>
      </c>
      <c r="G24" s="7">
        <v>0.3</v>
      </c>
      <c r="H24" s="7">
        <v>0.3</v>
      </c>
      <c r="I24" s="7">
        <v>0.3</v>
      </c>
      <c r="J24" s="7">
        <v>0.3</v>
      </c>
      <c r="K24" s="7">
        <v>0.3</v>
      </c>
      <c r="L24" s="7">
        <v>0.3</v>
      </c>
      <c r="M24" s="7">
        <v>0.3</v>
      </c>
      <c r="N24" s="7">
        <v>0.3</v>
      </c>
    </row>
    <row r="25" spans="1:14" s="11" customFormat="1" x14ac:dyDescent="0.2">
      <c r="A25" s="16"/>
      <c r="B25" s="4"/>
      <c r="C25" s="8" t="s">
        <v>73</v>
      </c>
      <c r="D25" s="2"/>
      <c r="E25" s="7" t="s">
        <v>55</v>
      </c>
      <c r="F25" s="7" t="s">
        <v>55</v>
      </c>
      <c r="G25" s="7">
        <v>7.9</v>
      </c>
      <c r="H25" s="7">
        <v>8</v>
      </c>
      <c r="I25" s="7">
        <v>0.5</v>
      </c>
      <c r="J25" s="7">
        <v>1.1000000000000001</v>
      </c>
      <c r="K25" s="7"/>
      <c r="L25" s="7"/>
      <c r="M25" s="7"/>
      <c r="N25" s="7"/>
    </row>
    <row r="26" spans="1:14" x14ac:dyDescent="0.2">
      <c r="A26" s="16"/>
      <c r="B26" s="4"/>
      <c r="C26" s="8" t="s">
        <v>68</v>
      </c>
      <c r="D26" s="2"/>
      <c r="E26" s="7">
        <v>3.3</v>
      </c>
      <c r="F26" s="7">
        <v>3.6</v>
      </c>
      <c r="G26" s="7">
        <v>3.4</v>
      </c>
      <c r="H26" s="7">
        <v>3.4</v>
      </c>
      <c r="I26" s="7">
        <v>0.3</v>
      </c>
      <c r="J26" s="7">
        <v>0.5</v>
      </c>
      <c r="K26" s="7"/>
      <c r="L26" s="7"/>
      <c r="M26" s="7"/>
      <c r="N26" s="7"/>
    </row>
    <row r="27" spans="1:14" s="11" customFormat="1" x14ac:dyDescent="0.2">
      <c r="A27" s="16" t="s">
        <v>13</v>
      </c>
      <c r="B27" s="8" t="s">
        <v>72</v>
      </c>
      <c r="C27" s="8" t="s">
        <v>71</v>
      </c>
      <c r="D27" s="7"/>
      <c r="E27" s="7" t="s">
        <v>55</v>
      </c>
      <c r="F27" s="7" t="s">
        <v>55</v>
      </c>
      <c r="G27" s="7">
        <v>0.2</v>
      </c>
      <c r="H27" s="7">
        <v>0.2</v>
      </c>
      <c r="I27" s="7">
        <v>0.2</v>
      </c>
      <c r="J27" s="7">
        <v>0.2</v>
      </c>
      <c r="K27" s="7">
        <v>0.3</v>
      </c>
      <c r="L27" s="7">
        <v>0.3</v>
      </c>
      <c r="M27" s="7">
        <v>0.24399999999999999</v>
      </c>
      <c r="N27" s="7">
        <v>0.24399999999999999</v>
      </c>
    </row>
    <row r="28" spans="1:14" x14ac:dyDescent="0.2">
      <c r="A28" s="16"/>
      <c r="B28" s="8"/>
      <c r="C28" s="8" t="s">
        <v>70</v>
      </c>
      <c r="D28" s="7">
        <v>547</v>
      </c>
      <c r="E28" s="7">
        <v>521.9</v>
      </c>
      <c r="F28" s="7">
        <v>528.6</v>
      </c>
      <c r="G28" s="7">
        <v>470.4</v>
      </c>
      <c r="H28" s="7">
        <v>471.5</v>
      </c>
      <c r="I28" s="7">
        <v>456.4</v>
      </c>
      <c r="J28" s="7">
        <v>456.8</v>
      </c>
      <c r="K28" s="7">
        <v>541.9</v>
      </c>
      <c r="L28" s="7">
        <v>541.9</v>
      </c>
      <c r="M28" s="7">
        <v>493.56799999999998</v>
      </c>
      <c r="N28" s="7">
        <v>493.56799999999998</v>
      </c>
    </row>
    <row r="29" spans="1:14" x14ac:dyDescent="0.2">
      <c r="A29" s="16" t="s">
        <v>11</v>
      </c>
      <c r="B29" s="8" t="s">
        <v>10</v>
      </c>
      <c r="C29" s="8" t="s">
        <v>69</v>
      </c>
      <c r="D29" s="7"/>
      <c r="E29" s="7"/>
      <c r="F29" s="7"/>
      <c r="G29" s="7"/>
      <c r="H29" s="7"/>
      <c r="I29" s="7">
        <v>7.2</v>
      </c>
      <c r="J29" s="7">
        <v>6.5</v>
      </c>
      <c r="K29" s="7">
        <v>9.6</v>
      </c>
      <c r="L29" s="7">
        <v>9.6</v>
      </c>
      <c r="M29" s="7">
        <v>9.5679999999999996</v>
      </c>
      <c r="N29" s="7">
        <v>9.5730000000000004</v>
      </c>
    </row>
    <row r="30" spans="1:14" x14ac:dyDescent="0.2">
      <c r="A30" s="16"/>
      <c r="B30" s="8"/>
      <c r="C30" s="8" t="s">
        <v>68</v>
      </c>
      <c r="D30" s="7">
        <v>3.4</v>
      </c>
      <c r="E30" s="7"/>
      <c r="F30" s="7"/>
      <c r="G30" s="7"/>
      <c r="H30" s="7"/>
      <c r="I30" s="7">
        <v>3</v>
      </c>
      <c r="J30" s="7">
        <v>2.8</v>
      </c>
      <c r="K30" s="7">
        <v>3.7</v>
      </c>
      <c r="L30" s="7">
        <v>3.7</v>
      </c>
      <c r="M30" s="7">
        <v>3.6749999999999998</v>
      </c>
      <c r="N30" s="7">
        <v>3.6549999999999998</v>
      </c>
    </row>
    <row r="31" spans="1:14" x14ac:dyDescent="0.2">
      <c r="A31" s="16"/>
      <c r="B31" s="4" t="s">
        <v>9</v>
      </c>
      <c r="C31" s="4"/>
      <c r="D31" s="3">
        <v>550.4</v>
      </c>
      <c r="E31" s="3">
        <v>525.20000000000005</v>
      </c>
      <c r="F31" s="3">
        <v>532.1</v>
      </c>
      <c r="G31" s="3">
        <v>482.1</v>
      </c>
      <c r="H31" s="3">
        <v>483.3</v>
      </c>
      <c r="I31" s="3">
        <v>467.8</v>
      </c>
      <c r="J31" s="3">
        <v>468.2</v>
      </c>
      <c r="K31" s="3">
        <v>555.70000000000005</v>
      </c>
      <c r="L31" s="3">
        <v>555.70000000000005</v>
      </c>
      <c r="M31" s="3">
        <f>SUM(M24:M30)</f>
        <v>507.35499999999996</v>
      </c>
      <c r="N31" s="3">
        <f>SUM(N24:N30)</f>
        <v>507.33999999999992</v>
      </c>
    </row>
    <row r="32" spans="1:14" x14ac:dyDescent="0.2">
      <c r="A32" s="16" t="s">
        <v>8</v>
      </c>
      <c r="B32" s="8" t="s">
        <v>7</v>
      </c>
      <c r="C32" s="8" t="s">
        <v>67</v>
      </c>
      <c r="D32" s="7">
        <v>0.4</v>
      </c>
      <c r="E32" s="7">
        <v>0.3</v>
      </c>
      <c r="F32" s="7">
        <v>0.3</v>
      </c>
      <c r="G32" s="7">
        <v>0.3</v>
      </c>
      <c r="H32" s="7">
        <v>0.3</v>
      </c>
      <c r="I32" s="7">
        <v>0.3</v>
      </c>
      <c r="J32" s="7">
        <v>0.3</v>
      </c>
      <c r="K32" s="7">
        <v>0.3</v>
      </c>
      <c r="L32" s="7">
        <v>0.3</v>
      </c>
      <c r="M32" s="7">
        <v>0.318</v>
      </c>
      <c r="N32" s="7">
        <v>0.32200000000000001</v>
      </c>
    </row>
    <row r="33" spans="1:14" x14ac:dyDescent="0.2">
      <c r="A33" s="16"/>
      <c r="B33" s="8"/>
      <c r="C33" s="8" t="s">
        <v>66</v>
      </c>
      <c r="D33" s="7">
        <v>13.3</v>
      </c>
      <c r="E33" s="7">
        <v>12.9</v>
      </c>
      <c r="F33" s="7">
        <v>13.5</v>
      </c>
      <c r="G33" s="7">
        <v>12.2</v>
      </c>
      <c r="H33" s="1">
        <v>12.2</v>
      </c>
      <c r="I33" s="1">
        <v>11.6</v>
      </c>
      <c r="J33" s="1">
        <v>11.6</v>
      </c>
      <c r="K33" s="1">
        <v>12.7</v>
      </c>
      <c r="L33" s="1">
        <v>12.7</v>
      </c>
      <c r="M33" s="7">
        <v>12.308</v>
      </c>
      <c r="N33" s="7">
        <v>12.407999999999999</v>
      </c>
    </row>
    <row r="34" spans="1:14" x14ac:dyDescent="0.2">
      <c r="A34" s="16" t="s">
        <v>6</v>
      </c>
      <c r="B34" s="8" t="s">
        <v>65</v>
      </c>
      <c r="C34" s="8" t="s">
        <v>64</v>
      </c>
      <c r="D34" s="7">
        <v>1.8</v>
      </c>
      <c r="E34" s="7">
        <v>1.8</v>
      </c>
      <c r="F34" s="7">
        <v>1.5</v>
      </c>
      <c r="G34" s="7">
        <v>1.4</v>
      </c>
      <c r="H34" s="1">
        <v>1.3</v>
      </c>
      <c r="I34" s="1">
        <v>1.4</v>
      </c>
      <c r="J34" s="1">
        <v>1.4</v>
      </c>
      <c r="K34" s="1">
        <v>1.7</v>
      </c>
      <c r="L34" s="1">
        <v>2</v>
      </c>
      <c r="M34" s="7">
        <v>1.5660000000000001</v>
      </c>
      <c r="N34" s="7">
        <v>1.8120000000000001</v>
      </c>
    </row>
    <row r="35" spans="1:14" s="11" customFormat="1" x14ac:dyDescent="0.2">
      <c r="A35" s="16"/>
      <c r="B35" s="8"/>
      <c r="C35" s="8" t="s">
        <v>63</v>
      </c>
      <c r="D35" s="7">
        <v>3.6</v>
      </c>
      <c r="E35" s="7">
        <v>3.5</v>
      </c>
      <c r="F35" s="7">
        <v>3.6</v>
      </c>
      <c r="G35" s="7">
        <v>3.1</v>
      </c>
      <c r="H35" s="1">
        <v>3.2</v>
      </c>
      <c r="I35" s="1">
        <v>2.8</v>
      </c>
      <c r="J35" s="1">
        <v>2.9</v>
      </c>
      <c r="K35" s="1">
        <v>3.8</v>
      </c>
      <c r="L35" s="1">
        <v>4.0999999999999996</v>
      </c>
      <c r="M35" s="7">
        <v>3.3969999999999998</v>
      </c>
      <c r="N35" s="7">
        <v>3.931</v>
      </c>
    </row>
    <row r="36" spans="1:14" s="11" customFormat="1" x14ac:dyDescent="0.2">
      <c r="A36" s="16">
        <v>42</v>
      </c>
      <c r="B36" s="8" t="s">
        <v>62</v>
      </c>
      <c r="C36" s="8" t="s">
        <v>61</v>
      </c>
      <c r="D36" s="7"/>
      <c r="E36" s="7" t="s">
        <v>55</v>
      </c>
      <c r="F36" s="7" t="s">
        <v>55</v>
      </c>
      <c r="G36" s="7">
        <v>0.1</v>
      </c>
      <c r="H36" s="1">
        <v>0.1</v>
      </c>
      <c r="I36" s="1">
        <v>0.1</v>
      </c>
      <c r="J36" s="1">
        <v>0.1</v>
      </c>
      <c r="K36" s="1">
        <v>0.1</v>
      </c>
      <c r="L36" s="1">
        <v>0.1</v>
      </c>
      <c r="M36" s="7">
        <v>0.10100000000000001</v>
      </c>
      <c r="N36" s="7">
        <v>0.10100000000000001</v>
      </c>
    </row>
    <row r="37" spans="1:14" s="11" customFormat="1" x14ac:dyDescent="0.2">
      <c r="A37" s="16"/>
      <c r="B37" s="8"/>
      <c r="C37" s="8" t="s">
        <v>60</v>
      </c>
      <c r="D37" s="7"/>
      <c r="E37" s="7" t="s">
        <v>55</v>
      </c>
      <c r="F37" s="7" t="s">
        <v>55</v>
      </c>
      <c r="G37" s="7">
        <v>1.1000000000000001</v>
      </c>
      <c r="H37" s="7">
        <v>1.1000000000000001</v>
      </c>
      <c r="I37" s="7">
        <v>1.2</v>
      </c>
      <c r="J37" s="7">
        <v>1.2</v>
      </c>
      <c r="K37" s="7">
        <v>1.2</v>
      </c>
      <c r="L37" s="7">
        <v>1.2</v>
      </c>
      <c r="M37" s="7">
        <v>1.1859999999999999</v>
      </c>
      <c r="N37" s="7">
        <v>1.1859999999999999</v>
      </c>
    </row>
    <row r="38" spans="1:14" s="11" customFormat="1" x14ac:dyDescent="0.2">
      <c r="A38" s="16"/>
      <c r="B38" s="8"/>
      <c r="C38" s="8" t="s">
        <v>59</v>
      </c>
      <c r="D38" s="7"/>
      <c r="E38" s="7" t="s">
        <v>55</v>
      </c>
      <c r="F38" s="7" t="s">
        <v>55</v>
      </c>
      <c r="G38" s="7">
        <v>4.3</v>
      </c>
      <c r="H38" s="1">
        <v>4.4000000000000004</v>
      </c>
      <c r="I38" s="1">
        <v>4.4000000000000004</v>
      </c>
      <c r="J38" s="1">
        <v>4.4000000000000004</v>
      </c>
      <c r="K38" s="1">
        <v>4.8</v>
      </c>
      <c r="L38" s="1">
        <v>4.8</v>
      </c>
      <c r="M38" s="7">
        <v>4.7670000000000003</v>
      </c>
      <c r="N38" s="7">
        <v>4.7670000000000003</v>
      </c>
    </row>
    <row r="39" spans="1:14" s="11" customFormat="1" x14ac:dyDescent="0.2">
      <c r="A39" s="16"/>
      <c r="B39" s="8"/>
      <c r="C39" s="8" t="s">
        <v>58</v>
      </c>
      <c r="D39" s="7"/>
      <c r="E39" s="7" t="s">
        <v>55</v>
      </c>
      <c r="F39" s="7" t="s">
        <v>55</v>
      </c>
      <c r="G39" s="7">
        <v>10.1</v>
      </c>
      <c r="H39" s="1">
        <v>10</v>
      </c>
      <c r="I39" s="1">
        <v>10</v>
      </c>
      <c r="J39" s="1">
        <v>10.1</v>
      </c>
      <c r="K39" s="1">
        <v>11.2</v>
      </c>
      <c r="L39" s="1">
        <v>11.2</v>
      </c>
      <c r="M39" s="7">
        <v>11.170999999999999</v>
      </c>
      <c r="N39" s="7">
        <v>11.170999999999999</v>
      </c>
    </row>
    <row r="40" spans="1:14" s="11" customFormat="1" x14ac:dyDescent="0.2">
      <c r="A40" s="16"/>
      <c r="B40" s="8"/>
      <c r="C40" s="8" t="s">
        <v>57</v>
      </c>
      <c r="D40" s="7"/>
      <c r="E40" s="7" t="s">
        <v>55</v>
      </c>
      <c r="F40" s="7" t="s">
        <v>55</v>
      </c>
      <c r="G40" s="7">
        <v>0.1</v>
      </c>
      <c r="H40" s="1">
        <v>0.1</v>
      </c>
      <c r="I40" s="1">
        <v>0.1</v>
      </c>
      <c r="J40" s="1">
        <v>0.1</v>
      </c>
      <c r="K40" s="1">
        <v>0.1</v>
      </c>
      <c r="L40" s="1">
        <v>0.1</v>
      </c>
      <c r="M40" s="7">
        <v>0.09</v>
      </c>
      <c r="N40" s="7">
        <v>0.09</v>
      </c>
    </row>
    <row r="41" spans="1:14" x14ac:dyDescent="0.2">
      <c r="A41" s="16"/>
      <c r="B41" s="8"/>
      <c r="C41" s="8" t="s">
        <v>56</v>
      </c>
      <c r="D41" s="7"/>
      <c r="E41" s="7" t="s">
        <v>55</v>
      </c>
      <c r="F41" s="7" t="s">
        <v>55</v>
      </c>
      <c r="G41" s="7">
        <v>5.7</v>
      </c>
      <c r="H41" s="1">
        <v>5.7</v>
      </c>
      <c r="I41" s="1">
        <v>5.8</v>
      </c>
      <c r="J41" s="1">
        <v>5.8</v>
      </c>
      <c r="K41" s="1">
        <v>6.3</v>
      </c>
      <c r="L41" s="1">
        <v>6.3</v>
      </c>
      <c r="M41" s="7">
        <v>6.2759999999999998</v>
      </c>
      <c r="N41" s="7">
        <v>6.2759999999999998</v>
      </c>
    </row>
    <row r="42" spans="1:14" x14ac:dyDescent="0.2">
      <c r="A42" s="16"/>
      <c r="B42" s="4" t="s">
        <v>2</v>
      </c>
      <c r="C42" s="4"/>
      <c r="D42" s="3">
        <v>19.100000000000001</v>
      </c>
      <c r="E42" s="3">
        <v>18.5</v>
      </c>
      <c r="F42" s="3">
        <v>18.899999999999999</v>
      </c>
      <c r="G42" s="3">
        <v>38.4</v>
      </c>
      <c r="H42" s="3">
        <v>38.299999999999997</v>
      </c>
      <c r="I42" s="3">
        <v>37.6</v>
      </c>
      <c r="J42" s="3">
        <v>37.799999999999997</v>
      </c>
      <c r="K42" s="3">
        <v>42.1</v>
      </c>
      <c r="L42" s="3">
        <v>42.7</v>
      </c>
      <c r="M42" s="3">
        <f>SUM(M32:M41)</f>
        <v>41.179999999999993</v>
      </c>
      <c r="N42" s="3">
        <f>SUM(N32:N41)</f>
        <v>42.063999999999993</v>
      </c>
    </row>
    <row r="43" spans="1:14" x14ac:dyDescent="0.2">
      <c r="A43" s="16"/>
      <c r="B43" s="4" t="s">
        <v>1</v>
      </c>
      <c r="C43" s="15"/>
      <c r="D43" s="3">
        <v>1487.6</v>
      </c>
      <c r="E43" s="3">
        <v>1402.4</v>
      </c>
      <c r="F43" s="3">
        <v>1433.8</v>
      </c>
      <c r="G43" s="2">
        <v>1379.9</v>
      </c>
      <c r="H43" s="2">
        <v>1381.2</v>
      </c>
      <c r="I43" s="2">
        <v>1327.7</v>
      </c>
      <c r="J43" s="2">
        <v>1292.3</v>
      </c>
      <c r="K43" s="2">
        <v>1479.7</v>
      </c>
      <c r="L43" s="2">
        <v>1479.1</v>
      </c>
      <c r="M43" s="3">
        <f>M20+M23+M31+M42</f>
        <v>1357.761</v>
      </c>
      <c r="N43" s="3">
        <f>N20+N23+N31+N42</f>
        <v>1358.2720000000002</v>
      </c>
    </row>
    <row r="45" spans="1:14" s="65" customFormat="1" x14ac:dyDescent="0.2"/>
    <row r="46" spans="1:14" s="65" customFormat="1" x14ac:dyDescent="0.2"/>
  </sheetData>
  <mergeCells count="6">
    <mergeCell ref="A1:XFD1"/>
    <mergeCell ref="A2:XFD2"/>
    <mergeCell ref="A46:XFD46"/>
    <mergeCell ref="A45:XFD45"/>
    <mergeCell ref="A3:XFD3"/>
    <mergeCell ref="A7:XFD7"/>
  </mergeCells>
  <pageMargins left="0.7" right="0.7" top="0.78740157499999996" bottom="0.78740157499999996" header="0.3" footer="0.3"/>
  <pageSetup paperSize="9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sqref="A1:XFD1"/>
    </sheetView>
  </sheetViews>
  <sheetFormatPr baseColWidth="10" defaultRowHeight="14.1" customHeight="1" x14ac:dyDescent="0.2"/>
  <cols>
    <col min="1" max="1" width="28.42578125" style="18" bestFit="1" customWidth="1"/>
    <col min="2" max="5" width="8.7109375" style="17" customWidth="1"/>
    <col min="6" max="6" width="11.42578125" style="17"/>
    <col min="7" max="9" width="10.7109375" style="17" customWidth="1"/>
    <col min="10" max="10" width="8.140625" style="17" bestFit="1" customWidth="1"/>
    <col min="11" max="11" width="10.42578125" style="17" bestFit="1" customWidth="1"/>
    <col min="12" max="12" width="8.140625" style="17" bestFit="1" customWidth="1"/>
    <col min="13" max="16384" width="11.42578125" style="17"/>
  </cols>
  <sheetData>
    <row r="1" spans="1:12" s="67" customFormat="1" ht="14.1" customHeight="1" x14ac:dyDescent="0.2">
      <c r="A1" s="67" t="s">
        <v>96</v>
      </c>
    </row>
    <row r="2" spans="1:12" s="68" customFormat="1" ht="14.1" customHeight="1" x14ac:dyDescent="0.2">
      <c r="A2" s="68" t="s">
        <v>53</v>
      </c>
    </row>
    <row r="3" spans="1:12" s="68" customFormat="1" ht="14.1" customHeight="1" x14ac:dyDescent="0.2"/>
    <row r="4" spans="1:12" s="20" customFormat="1" ht="14.1" customHeight="1" x14ac:dyDescent="0.2">
      <c r="B4" s="91"/>
      <c r="C4" s="91"/>
      <c r="D4" s="91"/>
      <c r="E4" s="91"/>
      <c r="F4" s="91"/>
      <c r="G4" s="91"/>
      <c r="H4" s="91"/>
      <c r="I4" s="91"/>
      <c r="J4" s="91"/>
      <c r="K4" s="91" t="s">
        <v>52</v>
      </c>
      <c r="L4" s="91" t="s">
        <v>52</v>
      </c>
    </row>
    <row r="5" spans="1:12" s="20" customFormat="1" ht="14.1" customHeight="1" x14ac:dyDescent="0.2">
      <c r="B5" s="91"/>
      <c r="C5" s="91"/>
      <c r="D5" s="91"/>
      <c r="E5" s="91" t="s">
        <v>51</v>
      </c>
      <c r="F5" s="91" t="s">
        <v>50</v>
      </c>
      <c r="G5" s="91" t="s">
        <v>51</v>
      </c>
      <c r="H5" s="91" t="s">
        <v>50</v>
      </c>
      <c r="I5" s="91" t="s">
        <v>51</v>
      </c>
      <c r="J5" s="91" t="s">
        <v>50</v>
      </c>
      <c r="K5" s="91" t="s">
        <v>51</v>
      </c>
      <c r="L5" s="91" t="s">
        <v>50</v>
      </c>
    </row>
    <row r="6" spans="1:12" s="20" customFormat="1" ht="14.1" customHeight="1" x14ac:dyDescent="0.2">
      <c r="B6" s="91">
        <v>2010</v>
      </c>
      <c r="C6" s="91">
        <v>2011</v>
      </c>
      <c r="D6" s="91">
        <v>2012</v>
      </c>
      <c r="E6" s="91">
        <v>2013</v>
      </c>
      <c r="F6" s="91">
        <v>2013</v>
      </c>
      <c r="G6" s="91">
        <v>2014</v>
      </c>
      <c r="H6" s="91">
        <v>2014</v>
      </c>
      <c r="I6" s="91">
        <v>2015</v>
      </c>
      <c r="J6" s="91">
        <v>2015</v>
      </c>
      <c r="K6" s="91">
        <v>2016</v>
      </c>
      <c r="L6" s="91">
        <v>2016</v>
      </c>
    </row>
    <row r="7" spans="1:12" s="68" customFormat="1" ht="14.1" customHeight="1" x14ac:dyDescent="0.2"/>
    <row r="8" spans="1:12" s="19" customFormat="1" ht="14.1" customHeight="1" x14ac:dyDescent="0.2">
      <c r="A8" s="19" t="s">
        <v>95</v>
      </c>
      <c r="B8" s="19">
        <v>3204.4</v>
      </c>
      <c r="C8" s="19">
        <v>3240.2</v>
      </c>
      <c r="D8" s="19">
        <v>3427.2</v>
      </c>
      <c r="E8" s="19">
        <v>3475.7</v>
      </c>
      <c r="F8" s="19">
        <v>3493.6</v>
      </c>
      <c r="G8" s="19">
        <v>3588</v>
      </c>
      <c r="H8" s="19">
        <v>3566</v>
      </c>
      <c r="I8" s="19">
        <v>3425.2</v>
      </c>
      <c r="J8" s="19">
        <v>3425.2</v>
      </c>
      <c r="K8" s="19">
        <v>3274.8</v>
      </c>
      <c r="L8" s="19">
        <v>3274.8</v>
      </c>
    </row>
    <row r="9" spans="1:12" s="19" customFormat="1" ht="14.1" customHeight="1" x14ac:dyDescent="0.2">
      <c r="A9" s="19" t="s">
        <v>94</v>
      </c>
      <c r="B9" s="19">
        <v>150.1</v>
      </c>
      <c r="C9" s="19">
        <v>150.80000000000001</v>
      </c>
      <c r="D9" s="19">
        <v>158.19999999999999</v>
      </c>
      <c r="E9" s="19">
        <v>154</v>
      </c>
      <c r="F9" s="19">
        <v>153.9</v>
      </c>
      <c r="G9" s="19">
        <v>155.5</v>
      </c>
      <c r="H9" s="19">
        <v>155.5</v>
      </c>
      <c r="I9" s="19">
        <v>160.69999999999999</v>
      </c>
      <c r="J9" s="19">
        <v>160.69999999999999</v>
      </c>
      <c r="K9" s="19">
        <v>162.9</v>
      </c>
      <c r="L9" s="19">
        <v>162.9</v>
      </c>
    </row>
    <row r="10" spans="1:12" s="19" customFormat="1" ht="14.1" customHeight="1" x14ac:dyDescent="0.2">
      <c r="A10" s="19" t="s">
        <v>93</v>
      </c>
      <c r="B10" s="19">
        <v>41</v>
      </c>
      <c r="C10" s="19">
        <v>40.9</v>
      </c>
      <c r="D10" s="19">
        <v>40.9</v>
      </c>
      <c r="E10" s="19">
        <v>41</v>
      </c>
      <c r="F10" s="19">
        <v>41</v>
      </c>
      <c r="G10" s="19">
        <v>41</v>
      </c>
      <c r="H10" s="19">
        <v>41</v>
      </c>
      <c r="I10" s="19">
        <v>41</v>
      </c>
      <c r="J10" s="19">
        <v>41</v>
      </c>
      <c r="K10" s="19">
        <v>41.7</v>
      </c>
      <c r="L10" s="19">
        <v>41.7</v>
      </c>
    </row>
    <row r="11" spans="1:12" s="19" customFormat="1" ht="14.1" customHeight="1" x14ac:dyDescent="0.2">
      <c r="A11" s="19" t="s">
        <v>92</v>
      </c>
      <c r="B11" s="19">
        <v>3395.5</v>
      </c>
      <c r="C11" s="19">
        <v>3431.8</v>
      </c>
      <c r="D11" s="19">
        <v>3626.3</v>
      </c>
      <c r="E11" s="19">
        <v>3670.7</v>
      </c>
      <c r="F11" s="19">
        <v>3688.5</v>
      </c>
      <c r="G11" s="19">
        <v>3784.5</v>
      </c>
      <c r="H11" s="19">
        <v>3762.5</v>
      </c>
      <c r="I11" s="19">
        <v>3626.9</v>
      </c>
      <c r="J11" s="19">
        <v>3626.9</v>
      </c>
      <c r="K11" s="19">
        <v>3479.4</v>
      </c>
      <c r="L11" s="19">
        <v>3479.4</v>
      </c>
    </row>
    <row r="13" spans="1:12" s="68" customFormat="1" ht="14.1" customHeight="1" x14ac:dyDescent="0.2"/>
    <row r="14" spans="1:12" s="69" customFormat="1" ht="12.95" customHeight="1" x14ac:dyDescent="0.2">
      <c r="A14" s="69" t="s">
        <v>91</v>
      </c>
    </row>
  </sheetData>
  <mergeCells count="6">
    <mergeCell ref="A1:XFD1"/>
    <mergeCell ref="A2:XFD2"/>
    <mergeCell ref="A14:XFD14"/>
    <mergeCell ref="A13:XFD13"/>
    <mergeCell ref="A3:XFD3"/>
    <mergeCell ref="A7:XFD7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workbookViewId="0">
      <selection sqref="A1:XFD1"/>
    </sheetView>
  </sheetViews>
  <sheetFormatPr baseColWidth="10" defaultRowHeight="12" x14ac:dyDescent="0.2"/>
  <cols>
    <col min="1" max="1" width="9.85546875" style="21" bestFit="1" customWidth="1"/>
    <col min="2" max="2" width="8.7109375" style="21" bestFit="1" customWidth="1"/>
    <col min="3" max="3" width="38.28515625" style="21" bestFit="1" customWidth="1"/>
    <col min="4" max="4" width="10.7109375" style="21" bestFit="1" customWidth="1"/>
    <col min="5" max="5" width="27.7109375" style="21" bestFit="1" customWidth="1"/>
    <col min="6" max="16384" width="11.42578125" style="21"/>
  </cols>
  <sheetData>
    <row r="1" spans="1:5" s="70" customFormat="1" ht="12.95" customHeight="1" x14ac:dyDescent="0.2">
      <c r="A1" s="70" t="s">
        <v>153</v>
      </c>
    </row>
    <row r="2" spans="1:5" s="70" customFormat="1" ht="12.95" customHeight="1" x14ac:dyDescent="0.2"/>
    <row r="3" spans="1:5" s="72" customFormat="1" ht="12.95" customHeight="1" x14ac:dyDescent="0.2"/>
    <row r="4" spans="1:5" ht="13.5" x14ac:dyDescent="0.2">
      <c r="A4" s="38" t="s">
        <v>152</v>
      </c>
      <c r="B4" s="37" t="s">
        <v>151</v>
      </c>
      <c r="C4" s="92" t="s">
        <v>150</v>
      </c>
      <c r="D4" s="99" t="s">
        <v>149</v>
      </c>
      <c r="E4" s="99" t="s">
        <v>148</v>
      </c>
    </row>
    <row r="5" spans="1:5" s="73" customFormat="1" x14ac:dyDescent="0.2"/>
    <row r="6" spans="1:5" x14ac:dyDescent="0.2">
      <c r="A6" s="30">
        <v>31778</v>
      </c>
      <c r="B6" s="29">
        <v>2.9000000000000001E-2</v>
      </c>
      <c r="C6" s="93"/>
      <c r="D6" s="33" t="s">
        <v>147</v>
      </c>
      <c r="E6" s="100">
        <v>2.8999999999999998E-2</v>
      </c>
    </row>
    <row r="7" spans="1:5" x14ac:dyDescent="0.2">
      <c r="A7" s="30">
        <v>32325</v>
      </c>
      <c r="B7" s="35">
        <v>23.98</v>
      </c>
      <c r="C7" s="94"/>
      <c r="D7" s="33" t="s">
        <v>146</v>
      </c>
      <c r="E7" s="100">
        <v>0.01</v>
      </c>
    </row>
    <row r="8" spans="1:5" x14ac:dyDescent="0.2">
      <c r="A8" s="30">
        <v>32509</v>
      </c>
      <c r="B8" s="29">
        <v>2.9000000000000001E-2</v>
      </c>
      <c r="C8" s="93"/>
      <c r="D8" s="33" t="s">
        <v>145</v>
      </c>
      <c r="E8" s="100">
        <v>2.8999999999999998E-2</v>
      </c>
    </row>
    <row r="9" spans="1:5" x14ac:dyDescent="0.2">
      <c r="A9" s="30">
        <v>32874</v>
      </c>
      <c r="B9" s="29">
        <v>2.9000000000000001E-2</v>
      </c>
      <c r="C9" s="93"/>
      <c r="D9" s="33" t="s">
        <v>144</v>
      </c>
      <c r="E9" s="100">
        <v>2.8999999999999998E-2</v>
      </c>
    </row>
    <row r="10" spans="1:5" x14ac:dyDescent="0.2">
      <c r="A10" s="30">
        <v>32964</v>
      </c>
      <c r="B10" s="35">
        <v>25.44</v>
      </c>
      <c r="C10" s="94"/>
      <c r="D10" s="33" t="s">
        <v>143</v>
      </c>
      <c r="E10" s="100">
        <v>0</v>
      </c>
    </row>
    <row r="11" spans="1:5" x14ac:dyDescent="0.2">
      <c r="A11" s="30">
        <v>33239</v>
      </c>
      <c r="B11" s="29">
        <v>5.8999999999999997E-2</v>
      </c>
      <c r="C11" s="93"/>
      <c r="D11" s="33" t="s">
        <v>142</v>
      </c>
      <c r="E11" s="100">
        <v>5.9000000000000004E-2</v>
      </c>
    </row>
    <row r="12" spans="1:5" x14ac:dyDescent="0.2">
      <c r="A12" s="30">
        <v>33604</v>
      </c>
      <c r="B12" s="29">
        <v>4.2999999999999997E-2</v>
      </c>
      <c r="C12" s="93"/>
      <c r="D12" s="26">
        <v>33939</v>
      </c>
      <c r="E12" s="100">
        <v>4.2999999999999997E-2</v>
      </c>
    </row>
    <row r="13" spans="1:5" x14ac:dyDescent="0.2">
      <c r="A13" s="30">
        <v>33970</v>
      </c>
      <c r="B13" s="29">
        <v>3.95E-2</v>
      </c>
      <c r="C13" s="93"/>
      <c r="D13" s="33" t="s">
        <v>141</v>
      </c>
      <c r="E13" s="100">
        <v>3.95E-2</v>
      </c>
    </row>
    <row r="14" spans="1:5" x14ac:dyDescent="0.2">
      <c r="A14" s="30">
        <v>34335</v>
      </c>
      <c r="B14" s="29">
        <v>2.5499999999999998E-2</v>
      </c>
      <c r="C14" s="93"/>
      <c r="D14" s="33" t="s">
        <v>140</v>
      </c>
      <c r="E14" s="100">
        <v>2.5499999999999998E-2</v>
      </c>
    </row>
    <row r="15" spans="1:5" x14ac:dyDescent="0.2">
      <c r="A15" s="30">
        <v>34700</v>
      </c>
      <c r="B15" s="29">
        <v>2.87E-2</v>
      </c>
      <c r="C15" s="93"/>
      <c r="D15" s="33" t="s">
        <v>139</v>
      </c>
      <c r="E15" s="100">
        <v>2.87E-2</v>
      </c>
    </row>
    <row r="16" spans="1:5" x14ac:dyDescent="0.2">
      <c r="A16" s="30">
        <v>35065</v>
      </c>
      <c r="B16" s="35">
        <v>196.22</v>
      </c>
      <c r="C16" s="95" t="s">
        <v>137</v>
      </c>
      <c r="D16" s="33" t="s">
        <v>138</v>
      </c>
      <c r="E16" s="100">
        <v>8.199999999999999E-3</v>
      </c>
    </row>
    <row r="17" spans="1:5" x14ac:dyDescent="0.2">
      <c r="A17" s="30">
        <v>35431</v>
      </c>
      <c r="B17" s="35">
        <v>261.63</v>
      </c>
      <c r="C17" s="95" t="s">
        <v>137</v>
      </c>
      <c r="D17" s="33" t="s">
        <v>136</v>
      </c>
      <c r="E17" s="100">
        <v>1.1000000000000001E-2</v>
      </c>
    </row>
    <row r="18" spans="1:5" x14ac:dyDescent="0.2">
      <c r="A18" s="30">
        <v>35797</v>
      </c>
      <c r="B18" s="35">
        <v>33.869999999999997</v>
      </c>
      <c r="C18" s="94"/>
      <c r="D18" s="33" t="s">
        <v>135</v>
      </c>
      <c r="E18" s="100">
        <v>0.02</v>
      </c>
    </row>
    <row r="19" spans="1:5" x14ac:dyDescent="0.2">
      <c r="A19" s="30">
        <v>36161</v>
      </c>
      <c r="B19" s="29">
        <v>2.5000000000000001E-2</v>
      </c>
      <c r="C19" s="93"/>
      <c r="D19" s="36" t="s">
        <v>134</v>
      </c>
      <c r="E19" s="100">
        <v>2.5000000000000001E-2</v>
      </c>
    </row>
    <row r="20" spans="1:5" x14ac:dyDescent="0.2">
      <c r="A20" s="30">
        <v>36526</v>
      </c>
      <c r="B20" s="29">
        <v>1.4999999999999999E-2</v>
      </c>
      <c r="C20" s="96" t="s">
        <v>133</v>
      </c>
      <c r="D20" s="26">
        <v>36678</v>
      </c>
      <c r="E20" s="100">
        <v>1.6E-2</v>
      </c>
    </row>
    <row r="21" spans="1:5" x14ac:dyDescent="0.2">
      <c r="A21" s="30">
        <v>36892</v>
      </c>
      <c r="B21" s="35">
        <v>36.340000000000003</v>
      </c>
      <c r="C21" s="95" t="s">
        <v>132</v>
      </c>
      <c r="D21" s="33" t="s">
        <v>131</v>
      </c>
      <c r="E21" s="100">
        <v>1.6E-2</v>
      </c>
    </row>
    <row r="22" spans="1:5" x14ac:dyDescent="0.2">
      <c r="A22" s="30">
        <v>37257</v>
      </c>
      <c r="B22" s="34">
        <v>8.0000000000000002E-3</v>
      </c>
      <c r="C22" s="97"/>
      <c r="D22" s="33" t="s">
        <v>131</v>
      </c>
      <c r="E22" s="100">
        <v>8.0000000000000002E-3</v>
      </c>
    </row>
    <row r="23" spans="1:5" x14ac:dyDescent="0.2">
      <c r="A23" s="30">
        <v>37623</v>
      </c>
      <c r="B23" s="29">
        <v>2.1000000000000001E-2</v>
      </c>
      <c r="C23" s="96" t="s">
        <v>130</v>
      </c>
      <c r="D23" s="26">
        <v>37803</v>
      </c>
      <c r="E23" s="100">
        <v>2.86E-2</v>
      </c>
    </row>
    <row r="24" spans="1:5" ht="18.75" customHeight="1" x14ac:dyDescent="0.2">
      <c r="A24" s="32" t="s">
        <v>129</v>
      </c>
      <c r="B24" s="29">
        <v>0.01</v>
      </c>
      <c r="C24" s="98" t="s">
        <v>128</v>
      </c>
      <c r="D24" s="31" t="s">
        <v>127</v>
      </c>
      <c r="E24" s="100"/>
    </row>
    <row r="25" spans="1:5" x14ac:dyDescent="0.2">
      <c r="A25" s="30">
        <v>37987</v>
      </c>
      <c r="B25" s="29">
        <v>1.8499999999999999E-2</v>
      </c>
      <c r="C25" s="93"/>
      <c r="D25" s="26" t="s">
        <v>126</v>
      </c>
      <c r="E25" s="100">
        <v>1.8500000000000003E-2</v>
      </c>
    </row>
    <row r="26" spans="1:5" x14ac:dyDescent="0.2">
      <c r="A26" s="30">
        <v>38354</v>
      </c>
      <c r="B26" s="29">
        <v>2.3E-2</v>
      </c>
      <c r="C26" s="93"/>
      <c r="D26" s="26" t="s">
        <v>125</v>
      </c>
      <c r="E26" s="100">
        <v>2.3E-2</v>
      </c>
    </row>
    <row r="27" spans="1:5" x14ac:dyDescent="0.2">
      <c r="A27" s="30">
        <v>38719</v>
      </c>
      <c r="B27" s="29">
        <v>2.7E-2</v>
      </c>
      <c r="C27" s="93"/>
      <c r="D27" s="26" t="s">
        <v>124</v>
      </c>
      <c r="E27" s="100">
        <v>2.7E-2</v>
      </c>
    </row>
    <row r="28" spans="1:5" x14ac:dyDescent="0.2">
      <c r="A28" s="30">
        <v>39084</v>
      </c>
      <c r="B28" s="29">
        <v>2.35E-2</v>
      </c>
      <c r="C28" s="93"/>
      <c r="D28" s="26" t="s">
        <v>123</v>
      </c>
      <c r="E28" s="100">
        <v>2.35E-2</v>
      </c>
    </row>
    <row r="29" spans="1:5" x14ac:dyDescent="0.2">
      <c r="A29" s="27">
        <v>2008</v>
      </c>
      <c r="B29" s="29">
        <v>2.7E-2</v>
      </c>
      <c r="C29" s="93" t="s">
        <v>122</v>
      </c>
      <c r="D29" s="26" t="s">
        <v>121</v>
      </c>
      <c r="E29" s="100">
        <v>3.1E-2</v>
      </c>
    </row>
    <row r="30" spans="1:5" x14ac:dyDescent="0.2">
      <c r="A30" s="27">
        <v>2009</v>
      </c>
      <c r="B30" s="24">
        <v>3.5499999999999997E-2</v>
      </c>
      <c r="C30" s="42"/>
      <c r="D30" s="26" t="s">
        <v>120</v>
      </c>
      <c r="E30" s="101">
        <v>3.5499999999999997E-2</v>
      </c>
    </row>
    <row r="31" spans="1:5" x14ac:dyDescent="0.2">
      <c r="A31" s="27" t="s">
        <v>119</v>
      </c>
      <c r="B31" s="24">
        <v>8.9999999999999993E-3</v>
      </c>
      <c r="C31" s="42" t="s">
        <v>118</v>
      </c>
      <c r="D31" s="26" t="s">
        <v>117</v>
      </c>
      <c r="E31" s="101">
        <v>1.03E-2</v>
      </c>
    </row>
    <row r="32" spans="1:5" x14ac:dyDescent="0.2">
      <c r="A32" s="27" t="s">
        <v>116</v>
      </c>
      <c r="B32" s="24">
        <v>8.5000000000000006E-3</v>
      </c>
      <c r="C32" s="93" t="s">
        <v>115</v>
      </c>
      <c r="D32" s="26" t="s">
        <v>114</v>
      </c>
      <c r="E32" s="101">
        <v>1.04E-2</v>
      </c>
    </row>
    <row r="33" spans="1:5" x14ac:dyDescent="0.2">
      <c r="A33" s="25" t="s">
        <v>113</v>
      </c>
      <c r="B33" s="24">
        <v>2.5600000000000001E-2</v>
      </c>
      <c r="C33" s="42" t="s">
        <v>112</v>
      </c>
      <c r="D33" s="28" t="s">
        <v>111</v>
      </c>
      <c r="E33" s="101" t="s">
        <v>110</v>
      </c>
    </row>
    <row r="34" spans="1:5" x14ac:dyDescent="0.2">
      <c r="A34" s="25"/>
      <c r="B34" s="24"/>
      <c r="C34" s="42"/>
      <c r="D34" s="23"/>
      <c r="E34" s="101" t="s">
        <v>109</v>
      </c>
    </row>
    <row r="35" spans="1:5" x14ac:dyDescent="0.2">
      <c r="A35" s="25" t="s">
        <v>108</v>
      </c>
      <c r="B35" s="24"/>
      <c r="C35" s="42" t="s">
        <v>107</v>
      </c>
      <c r="D35" s="23"/>
      <c r="E35" s="101"/>
    </row>
    <row r="36" spans="1:5" x14ac:dyDescent="0.2">
      <c r="A36" s="25" t="s">
        <v>106</v>
      </c>
      <c r="B36" s="24">
        <v>1.4E-2</v>
      </c>
      <c r="C36" s="42" t="s">
        <v>105</v>
      </c>
      <c r="D36" s="28" t="s">
        <v>104</v>
      </c>
      <c r="E36" s="101" t="s">
        <v>103</v>
      </c>
    </row>
    <row r="37" spans="1:5" x14ac:dyDescent="0.2">
      <c r="A37" s="25" t="s">
        <v>102</v>
      </c>
      <c r="B37" s="24">
        <v>1.77E-2</v>
      </c>
      <c r="C37" s="42"/>
      <c r="D37" s="28" t="s">
        <v>101</v>
      </c>
      <c r="E37" s="101" t="s">
        <v>100</v>
      </c>
    </row>
    <row r="38" spans="1:5" x14ac:dyDescent="0.2">
      <c r="A38" s="27" t="s">
        <v>99</v>
      </c>
      <c r="B38" s="24">
        <v>1.2999999999999999E-2</v>
      </c>
      <c r="C38" s="42"/>
      <c r="D38" s="26"/>
      <c r="E38" s="101" t="s">
        <v>98</v>
      </c>
    </row>
    <row r="39" spans="1:5" x14ac:dyDescent="0.2">
      <c r="A39" s="25"/>
      <c r="B39" s="24"/>
      <c r="D39" s="23"/>
      <c r="E39" s="22"/>
    </row>
    <row r="40" spans="1:5" s="72" customFormat="1" ht="12.95" customHeight="1" x14ac:dyDescent="0.2"/>
    <row r="41" spans="1:5" s="72" customFormat="1" ht="12.95" customHeight="1" x14ac:dyDescent="0.2">
      <c r="A41" s="71" t="s">
        <v>97</v>
      </c>
    </row>
  </sheetData>
  <mergeCells count="6">
    <mergeCell ref="A1:XFD1"/>
    <mergeCell ref="A2:XFD2"/>
    <mergeCell ref="A41:XFD41"/>
    <mergeCell ref="A40:XFD40"/>
    <mergeCell ref="A3:XFD3"/>
    <mergeCell ref="A5:XFD5"/>
  </mergeCells>
  <pageMargins left="0.7" right="0.7" top="0.78740157499999996" bottom="0.78740157499999996" header="0.3" footer="0.3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workbookViewId="0">
      <selection sqref="A1:XFD1"/>
    </sheetView>
  </sheetViews>
  <sheetFormatPr baseColWidth="10" defaultRowHeight="12" x14ac:dyDescent="0.2"/>
  <cols>
    <col min="1" max="1" width="5.140625" style="21" customWidth="1"/>
    <col min="2" max="2" width="33.85546875" style="21" bestFit="1" customWidth="1"/>
    <col min="3" max="3" width="11.7109375" style="21" customWidth="1"/>
    <col min="4" max="8" width="11.42578125" style="21" customWidth="1"/>
    <col min="9" max="16384" width="11.42578125" style="21"/>
  </cols>
  <sheetData>
    <row r="1" spans="1:8" s="74" customFormat="1" x14ac:dyDescent="0.2">
      <c r="A1" s="74" t="s">
        <v>174</v>
      </c>
    </row>
    <row r="2" spans="1:8" s="72" customFormat="1" ht="12.75" customHeight="1" x14ac:dyDescent="0.2">
      <c r="A2" s="72" t="s">
        <v>173</v>
      </c>
    </row>
    <row r="3" spans="1:8" s="75" customFormat="1" ht="12" customHeight="1" x14ac:dyDescent="0.2"/>
    <row r="4" spans="1:8" s="45" customFormat="1" x14ac:dyDescent="0.2">
      <c r="A4" s="48" t="s">
        <v>49</v>
      </c>
      <c r="B4" s="47" t="s">
        <v>172</v>
      </c>
      <c r="C4" s="46" t="s">
        <v>171</v>
      </c>
      <c r="D4" s="46" t="s">
        <v>170</v>
      </c>
      <c r="E4" s="46" t="s">
        <v>169</v>
      </c>
      <c r="F4" s="46" t="s">
        <v>168</v>
      </c>
      <c r="G4" s="46" t="s">
        <v>167</v>
      </c>
      <c r="H4" s="46" t="s">
        <v>166</v>
      </c>
    </row>
    <row r="5" spans="1:8" s="77" customFormat="1" ht="12" customHeight="1" x14ac:dyDescent="0.2"/>
    <row r="6" spans="1:8" ht="12.75" x14ac:dyDescent="0.2">
      <c r="A6" s="44" t="s">
        <v>48</v>
      </c>
      <c r="B6" s="42" t="s">
        <v>47</v>
      </c>
      <c r="C6" s="41">
        <v>79</v>
      </c>
      <c r="D6" s="41">
        <v>79</v>
      </c>
      <c r="E6" s="41">
        <v>81</v>
      </c>
      <c r="F6" s="41">
        <v>81</v>
      </c>
      <c r="G6" s="41">
        <v>80</v>
      </c>
      <c r="H6" s="41">
        <v>80</v>
      </c>
    </row>
    <row r="7" spans="1:8" ht="12.75" x14ac:dyDescent="0.2">
      <c r="A7" s="44" t="s">
        <v>46</v>
      </c>
      <c r="B7" s="42" t="s">
        <v>45</v>
      </c>
      <c r="C7" s="41">
        <v>422</v>
      </c>
      <c r="D7" s="41">
        <v>422</v>
      </c>
      <c r="E7" s="41">
        <v>420</v>
      </c>
      <c r="F7" s="41">
        <v>416</v>
      </c>
      <c r="G7" s="41">
        <v>416</v>
      </c>
      <c r="H7" s="41">
        <v>430</v>
      </c>
    </row>
    <row r="8" spans="1:8" ht="12.75" x14ac:dyDescent="0.2">
      <c r="A8" s="44" t="s">
        <v>44</v>
      </c>
      <c r="B8" s="42" t="s">
        <v>43</v>
      </c>
      <c r="C8" s="41">
        <v>100</v>
      </c>
      <c r="D8" s="41">
        <v>99</v>
      </c>
      <c r="E8" s="41">
        <v>98</v>
      </c>
      <c r="F8" s="41">
        <v>96</v>
      </c>
      <c r="G8" s="41">
        <v>96</v>
      </c>
      <c r="H8" s="41">
        <v>100</v>
      </c>
    </row>
    <row r="9" spans="1:8" ht="12.75" x14ac:dyDescent="0.2">
      <c r="A9" s="44" t="s">
        <v>42</v>
      </c>
      <c r="B9" s="42" t="s">
        <v>41</v>
      </c>
      <c r="C9" s="41">
        <v>186</v>
      </c>
      <c r="D9" s="41">
        <v>184</v>
      </c>
      <c r="E9" s="41">
        <v>184</v>
      </c>
      <c r="F9" s="41">
        <v>199</v>
      </c>
      <c r="G9" s="41">
        <v>199</v>
      </c>
      <c r="H9" s="41">
        <v>200</v>
      </c>
    </row>
    <row r="10" spans="1:8" ht="12.75" x14ac:dyDescent="0.2">
      <c r="A10" s="44" t="s">
        <v>40</v>
      </c>
      <c r="B10" s="42" t="s">
        <v>39</v>
      </c>
      <c r="C10" s="41">
        <v>59</v>
      </c>
      <c r="D10" s="41">
        <v>74</v>
      </c>
      <c r="E10" s="41">
        <v>73</v>
      </c>
      <c r="F10" s="41">
        <v>73</v>
      </c>
      <c r="G10" s="41">
        <v>73</v>
      </c>
      <c r="H10" s="41">
        <v>74</v>
      </c>
    </row>
    <row r="11" spans="1:8" ht="12.75" x14ac:dyDescent="0.2">
      <c r="A11" s="44" t="s">
        <v>38</v>
      </c>
      <c r="B11" s="42" t="s">
        <v>37</v>
      </c>
      <c r="C11" s="41">
        <v>326</v>
      </c>
      <c r="D11" s="41">
        <v>326</v>
      </c>
      <c r="E11" s="41">
        <v>325</v>
      </c>
      <c r="F11" s="41">
        <v>323</v>
      </c>
      <c r="G11" s="41">
        <v>323</v>
      </c>
      <c r="H11" s="41">
        <v>323</v>
      </c>
    </row>
    <row r="12" spans="1:8" ht="12.75" x14ac:dyDescent="0.2">
      <c r="A12" s="44">
        <v>10</v>
      </c>
      <c r="B12" s="42" t="s">
        <v>35</v>
      </c>
      <c r="C12" s="41">
        <v>1055</v>
      </c>
      <c r="D12" s="41">
        <v>1045</v>
      </c>
      <c r="E12" s="41">
        <v>1031</v>
      </c>
      <c r="F12" s="41">
        <v>1208</v>
      </c>
      <c r="G12" s="41">
        <v>1218</v>
      </c>
      <c r="H12" s="41">
        <v>1256</v>
      </c>
    </row>
    <row r="13" spans="1:8" ht="12.75" x14ac:dyDescent="0.2">
      <c r="A13" s="44">
        <v>11</v>
      </c>
      <c r="B13" s="42" t="s">
        <v>165</v>
      </c>
      <c r="C13" s="41">
        <v>31513</v>
      </c>
      <c r="D13" s="41">
        <v>31501</v>
      </c>
      <c r="E13" s="41">
        <v>31631</v>
      </c>
      <c r="F13" s="41">
        <v>31991</v>
      </c>
      <c r="G13" s="41">
        <v>32184</v>
      </c>
      <c r="H13" s="41">
        <v>32500</v>
      </c>
    </row>
    <row r="14" spans="1:8" ht="12.75" x14ac:dyDescent="0.2">
      <c r="A14" s="44">
        <v>12</v>
      </c>
      <c r="B14" s="42" t="s">
        <v>31</v>
      </c>
      <c r="C14" s="41">
        <v>1416</v>
      </c>
      <c r="D14" s="41">
        <v>1400</v>
      </c>
      <c r="E14" s="41">
        <v>1373</v>
      </c>
      <c r="F14" s="41">
        <v>1367</v>
      </c>
      <c r="G14" s="41">
        <v>1349</v>
      </c>
      <c r="H14" s="41">
        <v>1339</v>
      </c>
    </row>
    <row r="15" spans="1:8" ht="12.75" x14ac:dyDescent="0.2">
      <c r="A15" s="44">
        <v>13</v>
      </c>
      <c r="B15" s="42" t="s">
        <v>29</v>
      </c>
      <c r="C15" s="41">
        <v>11167</v>
      </c>
      <c r="D15" s="41">
        <v>11151</v>
      </c>
      <c r="E15" s="41">
        <v>11192</v>
      </c>
      <c r="F15" s="41">
        <v>11293</v>
      </c>
      <c r="G15" s="41">
        <v>11263</v>
      </c>
      <c r="H15" s="41">
        <v>11224</v>
      </c>
    </row>
    <row r="16" spans="1:8" ht="12.75" x14ac:dyDescent="0.2">
      <c r="A16" s="44">
        <v>14</v>
      </c>
      <c r="B16" s="42" t="s">
        <v>164</v>
      </c>
      <c r="C16" s="41">
        <v>23291</v>
      </c>
      <c r="D16" s="41">
        <v>23075</v>
      </c>
      <c r="E16" s="41">
        <v>22634</v>
      </c>
      <c r="F16" s="41">
        <v>22116</v>
      </c>
      <c r="G16" s="41">
        <v>21903</v>
      </c>
      <c r="H16" s="41">
        <v>21762</v>
      </c>
    </row>
    <row r="17" spans="1:8" ht="12.75" x14ac:dyDescent="0.2">
      <c r="A17" s="44">
        <v>15</v>
      </c>
      <c r="B17" s="42" t="s">
        <v>25</v>
      </c>
      <c r="C17" s="41">
        <v>12051</v>
      </c>
      <c r="D17" s="41">
        <v>11920</v>
      </c>
      <c r="E17" s="41">
        <v>11655</v>
      </c>
      <c r="F17" s="41">
        <v>11353</v>
      </c>
      <c r="G17" s="41">
        <v>11440</v>
      </c>
      <c r="H17" s="41">
        <v>11890</v>
      </c>
    </row>
    <row r="18" spans="1:8" ht="12.75" x14ac:dyDescent="0.2">
      <c r="A18" s="42">
        <v>20</v>
      </c>
      <c r="B18" s="42" t="s">
        <v>22</v>
      </c>
      <c r="C18" s="41">
        <v>410</v>
      </c>
      <c r="D18" s="41">
        <v>412</v>
      </c>
      <c r="E18" s="41">
        <v>401</v>
      </c>
      <c r="F18" s="41">
        <v>414</v>
      </c>
      <c r="G18" s="41">
        <v>412</v>
      </c>
      <c r="H18" s="41">
        <v>409</v>
      </c>
    </row>
    <row r="19" spans="1:8" ht="12.75" x14ac:dyDescent="0.2">
      <c r="A19" s="42">
        <v>21</v>
      </c>
      <c r="B19" s="42" t="s">
        <v>163</v>
      </c>
      <c r="C19" s="41">
        <v>1196</v>
      </c>
      <c r="D19" s="41">
        <v>1202</v>
      </c>
      <c r="E19" s="41">
        <v>1187</v>
      </c>
      <c r="F19" s="41">
        <v>1150</v>
      </c>
      <c r="G19" s="41">
        <v>1149</v>
      </c>
      <c r="H19" s="41">
        <v>1142</v>
      </c>
    </row>
    <row r="20" spans="1:8" ht="12.75" x14ac:dyDescent="0.2">
      <c r="A20" s="42">
        <v>24</v>
      </c>
      <c r="B20" s="42" t="s">
        <v>18</v>
      </c>
      <c r="C20" s="41">
        <v>393</v>
      </c>
      <c r="D20" s="41">
        <v>391</v>
      </c>
      <c r="E20" s="41">
        <v>387</v>
      </c>
      <c r="F20" s="41">
        <v>379</v>
      </c>
      <c r="G20" s="41">
        <v>376</v>
      </c>
      <c r="H20" s="41">
        <v>380</v>
      </c>
    </row>
    <row r="21" spans="1:8" ht="12.75" x14ac:dyDescent="0.2">
      <c r="A21" s="42">
        <v>25</v>
      </c>
      <c r="B21" s="42" t="s">
        <v>162</v>
      </c>
      <c r="C21" s="41"/>
      <c r="D21" s="41"/>
      <c r="E21" s="41"/>
      <c r="F21" s="41">
        <v>125</v>
      </c>
      <c r="G21" s="41">
        <v>125</v>
      </c>
      <c r="H21" s="41">
        <v>125</v>
      </c>
    </row>
    <row r="22" spans="1:8" ht="12.75" x14ac:dyDescent="0.2">
      <c r="A22" s="42">
        <v>30</v>
      </c>
      <c r="B22" s="42" t="s">
        <v>161</v>
      </c>
      <c r="C22" s="41">
        <v>44811</v>
      </c>
      <c r="D22" s="41">
        <v>44504</v>
      </c>
      <c r="E22" s="41">
        <v>43946</v>
      </c>
      <c r="F22" s="41">
        <v>44434</v>
      </c>
      <c r="G22" s="41">
        <v>44315</v>
      </c>
      <c r="H22" s="41">
        <v>44282</v>
      </c>
    </row>
    <row r="23" spans="1:8" ht="12.75" x14ac:dyDescent="0.2">
      <c r="A23" s="42">
        <v>31</v>
      </c>
      <c r="B23" s="42" t="s">
        <v>160</v>
      </c>
      <c r="C23" s="41">
        <v>783</v>
      </c>
      <c r="D23" s="41">
        <v>773</v>
      </c>
      <c r="E23" s="41">
        <v>755</v>
      </c>
      <c r="F23" s="41">
        <v>735</v>
      </c>
      <c r="G23" s="41">
        <v>725</v>
      </c>
      <c r="H23" s="41">
        <v>718</v>
      </c>
    </row>
    <row r="24" spans="1:8" ht="12.75" x14ac:dyDescent="0.2">
      <c r="A24" s="42">
        <v>32</v>
      </c>
      <c r="B24" s="42" t="s">
        <v>159</v>
      </c>
      <c r="C24" s="43" t="s">
        <v>158</v>
      </c>
      <c r="D24" s="43" t="s">
        <v>158</v>
      </c>
      <c r="E24" s="43" t="s">
        <v>158</v>
      </c>
      <c r="F24" s="43">
        <v>312</v>
      </c>
      <c r="G24" s="43">
        <v>295</v>
      </c>
      <c r="H24" s="43">
        <v>295</v>
      </c>
    </row>
    <row r="25" spans="1:8" ht="12.75" x14ac:dyDescent="0.2">
      <c r="A25" s="42">
        <v>40</v>
      </c>
      <c r="B25" s="42" t="s">
        <v>7</v>
      </c>
      <c r="C25" s="41">
        <v>2636</v>
      </c>
      <c r="D25" s="41">
        <v>2607</v>
      </c>
      <c r="E25" s="41">
        <v>2547</v>
      </c>
      <c r="F25" s="41">
        <v>2352</v>
      </c>
      <c r="G25" s="41">
        <v>2323</v>
      </c>
      <c r="H25" s="41">
        <v>2299</v>
      </c>
    </row>
    <row r="26" spans="1:8" ht="12.75" x14ac:dyDescent="0.2">
      <c r="A26" s="42">
        <v>41</v>
      </c>
      <c r="B26" s="42" t="s">
        <v>157</v>
      </c>
      <c r="C26" s="41">
        <v>942</v>
      </c>
      <c r="D26" s="41">
        <v>913</v>
      </c>
      <c r="E26" s="41">
        <v>896</v>
      </c>
      <c r="F26" s="41">
        <v>888</v>
      </c>
      <c r="G26" s="41">
        <v>877</v>
      </c>
      <c r="H26" s="41">
        <v>869</v>
      </c>
    </row>
    <row r="27" spans="1:8" ht="12.75" x14ac:dyDescent="0.2">
      <c r="A27" s="42">
        <v>42</v>
      </c>
      <c r="B27" s="42" t="s">
        <v>156</v>
      </c>
      <c r="C27" s="41">
        <v>2759</v>
      </c>
      <c r="D27" s="41">
        <v>2729</v>
      </c>
      <c r="E27" s="41">
        <v>2690</v>
      </c>
      <c r="F27" s="41">
        <v>2653</v>
      </c>
      <c r="G27" s="41">
        <v>2631</v>
      </c>
      <c r="H27" s="41">
        <v>2610</v>
      </c>
    </row>
    <row r="28" spans="1:8" s="39" customFormat="1" x14ac:dyDescent="0.2">
      <c r="A28" s="74" t="s">
        <v>92</v>
      </c>
      <c r="B28" s="74"/>
      <c r="C28" s="40">
        <f t="shared" ref="C28:H28" si="0">SUM(C6:C27)</f>
        <v>135595</v>
      </c>
      <c r="D28" s="40">
        <f t="shared" si="0"/>
        <v>134807</v>
      </c>
      <c r="E28" s="40">
        <f t="shared" si="0"/>
        <v>133506</v>
      </c>
      <c r="F28" s="40">
        <f t="shared" si="0"/>
        <v>133958</v>
      </c>
      <c r="G28" s="40">
        <f t="shared" si="0"/>
        <v>133772</v>
      </c>
      <c r="H28" s="40">
        <f t="shared" si="0"/>
        <v>134307</v>
      </c>
    </row>
    <row r="30" spans="1:8" s="75" customFormat="1" ht="28.9" customHeight="1" x14ac:dyDescent="0.2">
      <c r="A30" s="75" t="s">
        <v>155</v>
      </c>
    </row>
    <row r="32" spans="1:8" s="75" customFormat="1" ht="12" customHeight="1" x14ac:dyDescent="0.2"/>
    <row r="33" spans="1:1" s="75" customFormat="1" ht="98.25" customHeight="1" x14ac:dyDescent="0.2">
      <c r="A33" s="76" t="s">
        <v>154</v>
      </c>
    </row>
  </sheetData>
  <mergeCells count="8">
    <mergeCell ref="A28:B28"/>
    <mergeCell ref="A30:XFD30"/>
    <mergeCell ref="A1:XFD1"/>
    <mergeCell ref="A2:XFD2"/>
    <mergeCell ref="A33:XFD33"/>
    <mergeCell ref="A32:XFD32"/>
    <mergeCell ref="A3:XFD3"/>
    <mergeCell ref="A5:XFD5"/>
  </mergeCells>
  <pageMargins left="0.7" right="0.7" top="0.78740157499999996" bottom="0.78740157499999996" header="0.3" footer="0.3"/>
  <pageSetup paperSize="9" scale="9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zoomScaleNormal="100" workbookViewId="0">
      <selection sqref="A1:XFD1"/>
    </sheetView>
  </sheetViews>
  <sheetFormatPr baseColWidth="10" defaultRowHeight="12" x14ac:dyDescent="0.2"/>
  <cols>
    <col min="1" max="1" width="11.42578125" style="49"/>
    <col min="2" max="2" width="17.5703125" style="49" customWidth="1"/>
    <col min="3" max="3" width="20.7109375" style="49" customWidth="1"/>
    <col min="4" max="4" width="21.28515625" style="49" customWidth="1"/>
    <col min="5" max="13" width="11.42578125" style="49"/>
    <col min="14" max="14" width="2.140625" style="49" customWidth="1"/>
    <col min="15" max="16384" width="11.42578125" style="49"/>
  </cols>
  <sheetData>
    <row r="1" spans="1:4" s="80" customFormat="1" x14ac:dyDescent="0.2">
      <c r="A1" s="80" t="s">
        <v>191</v>
      </c>
    </row>
    <row r="2" spans="1:4" s="80" customFormat="1" x14ac:dyDescent="0.2"/>
    <row r="3" spans="1:4" s="79" customFormat="1" ht="15" customHeight="1" x14ac:dyDescent="0.2"/>
    <row r="4" spans="1:4" x14ac:dyDescent="0.2">
      <c r="A4" s="54" t="s">
        <v>190</v>
      </c>
      <c r="B4" s="82" t="s">
        <v>189</v>
      </c>
      <c r="C4" s="82"/>
      <c r="D4" s="82"/>
    </row>
    <row r="5" spans="1:4" ht="42.6" customHeight="1" x14ac:dyDescent="0.2">
      <c r="A5" s="53"/>
      <c r="B5" s="52" t="s">
        <v>188</v>
      </c>
      <c r="C5" s="52" t="s">
        <v>187</v>
      </c>
      <c r="D5" s="52" t="s">
        <v>186</v>
      </c>
    </row>
    <row r="6" spans="1:4" s="78" customFormat="1" x14ac:dyDescent="0.2"/>
    <row r="7" spans="1:4" x14ac:dyDescent="0.2">
      <c r="A7" s="42">
        <v>1990</v>
      </c>
      <c r="B7" s="58">
        <v>303794</v>
      </c>
      <c r="C7" s="50">
        <v>1948</v>
      </c>
      <c r="D7" s="50">
        <f>SUM(B7:C7)</f>
        <v>305742</v>
      </c>
    </row>
    <row r="8" spans="1:4" ht="13.5" x14ac:dyDescent="0.2">
      <c r="A8" s="42">
        <v>1991</v>
      </c>
      <c r="B8" s="60" t="s">
        <v>185</v>
      </c>
      <c r="C8" s="50">
        <v>1937</v>
      </c>
      <c r="D8" s="50">
        <f>306333+1937</f>
        <v>308270</v>
      </c>
    </row>
    <row r="9" spans="1:4" x14ac:dyDescent="0.2">
      <c r="A9" s="42">
        <v>1992</v>
      </c>
      <c r="B9" s="58">
        <v>306811</v>
      </c>
      <c r="C9" s="50">
        <v>1978</v>
      </c>
      <c r="D9" s="50">
        <f>SUM(B9:C9)</f>
        <v>308789</v>
      </c>
    </row>
    <row r="10" spans="1:4" x14ac:dyDescent="0.2">
      <c r="A10" s="42">
        <v>1993</v>
      </c>
      <c r="B10" s="58">
        <v>306568</v>
      </c>
      <c r="C10" s="50">
        <v>2135</v>
      </c>
      <c r="D10" s="50">
        <f>SUM(B10:C10)</f>
        <v>308703</v>
      </c>
    </row>
    <row r="11" spans="1:4" ht="13.5" x14ac:dyDescent="0.2">
      <c r="A11" s="42">
        <v>1994</v>
      </c>
      <c r="B11" s="57" t="s">
        <v>184</v>
      </c>
      <c r="C11" s="50">
        <v>2090</v>
      </c>
      <c r="D11" s="50">
        <f>239236+2090</f>
        <v>241326</v>
      </c>
    </row>
    <row r="12" spans="1:4" ht="13.5" x14ac:dyDescent="0.2">
      <c r="A12" s="42">
        <v>1995</v>
      </c>
      <c r="B12" s="102" t="s">
        <v>183</v>
      </c>
      <c r="C12" s="50">
        <v>5035</v>
      </c>
      <c r="D12" s="50">
        <f>243836+C12</f>
        <v>248871</v>
      </c>
    </row>
    <row r="13" spans="1:4" ht="13.5" x14ac:dyDescent="0.2">
      <c r="A13" s="42">
        <v>1996</v>
      </c>
      <c r="B13" s="103" t="s">
        <v>182</v>
      </c>
      <c r="C13" s="50">
        <v>50066</v>
      </c>
      <c r="D13" s="50">
        <f>184000+C13</f>
        <v>234066</v>
      </c>
    </row>
    <row r="14" spans="1:4" x14ac:dyDescent="0.2">
      <c r="A14" s="42">
        <v>1997</v>
      </c>
      <c r="B14" s="58">
        <v>178745</v>
      </c>
      <c r="C14" s="50">
        <v>48705</v>
      </c>
      <c r="D14" s="50">
        <f t="shared" ref="D14:D20" si="0">SUM(B14:C14)</f>
        <v>227450</v>
      </c>
    </row>
    <row r="15" spans="1:4" x14ac:dyDescent="0.2">
      <c r="A15" s="42">
        <v>1998</v>
      </c>
      <c r="B15" s="58">
        <v>175799</v>
      </c>
      <c r="C15" s="50">
        <v>47044</v>
      </c>
      <c r="D15" s="50">
        <f t="shared" si="0"/>
        <v>222843</v>
      </c>
    </row>
    <row r="16" spans="1:4" x14ac:dyDescent="0.2">
      <c r="A16" s="42">
        <v>1999</v>
      </c>
      <c r="B16" s="58">
        <v>171710</v>
      </c>
      <c r="C16" s="50">
        <v>45433</v>
      </c>
      <c r="D16" s="50">
        <f t="shared" si="0"/>
        <v>217143</v>
      </c>
    </row>
    <row r="17" spans="1:4" x14ac:dyDescent="0.2">
      <c r="A17" s="42">
        <v>2000</v>
      </c>
      <c r="B17" s="58">
        <v>168442</v>
      </c>
      <c r="C17" s="50">
        <v>44303</v>
      </c>
      <c r="D17" s="50">
        <f t="shared" si="0"/>
        <v>212745</v>
      </c>
    </row>
    <row r="18" spans="1:4" x14ac:dyDescent="0.2">
      <c r="A18" s="42">
        <v>2001</v>
      </c>
      <c r="B18" s="58">
        <v>165800</v>
      </c>
      <c r="C18" s="50">
        <v>41860</v>
      </c>
      <c r="D18" s="50">
        <f t="shared" si="0"/>
        <v>207660</v>
      </c>
    </row>
    <row r="19" spans="1:4" x14ac:dyDescent="0.2">
      <c r="A19" s="42">
        <v>2002</v>
      </c>
      <c r="B19" s="58">
        <v>160612</v>
      </c>
      <c r="C19" s="50">
        <v>39303</v>
      </c>
      <c r="D19" s="50">
        <f t="shared" si="0"/>
        <v>199915</v>
      </c>
    </row>
    <row r="20" spans="1:4" x14ac:dyDescent="0.2">
      <c r="A20" s="42">
        <v>2003</v>
      </c>
      <c r="B20" s="58">
        <v>156666</v>
      </c>
      <c r="C20" s="50">
        <v>35039</v>
      </c>
      <c r="D20" s="50">
        <f t="shared" si="0"/>
        <v>191705</v>
      </c>
    </row>
    <row r="21" spans="1:4" ht="13.5" x14ac:dyDescent="0.2">
      <c r="A21" s="42">
        <v>2004</v>
      </c>
      <c r="B21" s="104" t="s">
        <v>181</v>
      </c>
      <c r="C21" s="50">
        <v>42255</v>
      </c>
      <c r="D21" s="50">
        <f>135242+C21</f>
        <v>177497</v>
      </c>
    </row>
    <row r="22" spans="1:4" x14ac:dyDescent="0.2">
      <c r="A22" s="42">
        <v>2005</v>
      </c>
      <c r="B22" s="58">
        <v>133557</v>
      </c>
      <c r="C22" s="50">
        <v>37584</v>
      </c>
      <c r="D22" s="50">
        <f>SUM(B22:C22)</f>
        <v>171141</v>
      </c>
    </row>
    <row r="23" spans="1:4" x14ac:dyDescent="0.2">
      <c r="A23" s="42">
        <v>2006</v>
      </c>
      <c r="B23" s="58">
        <v>130762</v>
      </c>
      <c r="C23" s="50">
        <v>36572</v>
      </c>
      <c r="D23" s="50">
        <f>SUM(B23:C23)</f>
        <v>167334</v>
      </c>
    </row>
    <row r="24" spans="1:4" ht="13.5" x14ac:dyDescent="0.2">
      <c r="A24" s="42">
        <v>2007</v>
      </c>
      <c r="B24" s="105" t="s">
        <v>180</v>
      </c>
      <c r="C24" s="50">
        <v>35598</v>
      </c>
      <c r="D24" s="50">
        <f>136592+C24</f>
        <v>172190</v>
      </c>
    </row>
    <row r="25" spans="1:4" x14ac:dyDescent="0.2">
      <c r="A25" s="42">
        <v>2008</v>
      </c>
      <c r="B25" s="58">
        <v>136074</v>
      </c>
      <c r="C25" s="50">
        <v>34571</v>
      </c>
      <c r="D25" s="50">
        <f>SUM(B25:C25)</f>
        <v>170645</v>
      </c>
    </row>
    <row r="26" spans="1:4" ht="13.5" x14ac:dyDescent="0.2">
      <c r="A26" s="42">
        <v>2009</v>
      </c>
      <c r="B26" s="106" t="s">
        <v>179</v>
      </c>
      <c r="C26" s="50">
        <v>33227</v>
      </c>
      <c r="D26" s="50">
        <f>136702+C26</f>
        <v>169929</v>
      </c>
    </row>
    <row r="27" spans="1:4" x14ac:dyDescent="0.2">
      <c r="A27" s="42">
        <v>2010</v>
      </c>
      <c r="B27" s="58">
        <v>136446</v>
      </c>
      <c r="C27" s="50">
        <v>32420</v>
      </c>
      <c r="D27" s="50">
        <f>SUM(B27:C27)</f>
        <v>168866</v>
      </c>
    </row>
    <row r="28" spans="1:4" x14ac:dyDescent="0.2">
      <c r="A28" s="51">
        <v>2011</v>
      </c>
      <c r="B28" s="58">
        <v>135595</v>
      </c>
      <c r="C28" s="50">
        <v>30716</v>
      </c>
      <c r="D28" s="50">
        <f>SUM(B28:C28)</f>
        <v>166311</v>
      </c>
    </row>
    <row r="29" spans="1:4" x14ac:dyDescent="0.2">
      <c r="A29" s="51">
        <v>2012</v>
      </c>
      <c r="B29" s="58">
        <v>134807</v>
      </c>
      <c r="C29" s="50">
        <v>29152</v>
      </c>
      <c r="D29" s="50">
        <f>SUM(B29:C29)</f>
        <v>163959</v>
      </c>
    </row>
    <row r="30" spans="1:4" x14ac:dyDescent="0.2">
      <c r="A30" s="51">
        <v>2013</v>
      </c>
      <c r="B30" s="58">
        <v>133506</v>
      </c>
      <c r="C30" s="50">
        <v>27035</v>
      </c>
      <c r="D30" s="50">
        <f>SUM(B30:C30)</f>
        <v>160541</v>
      </c>
    </row>
    <row r="31" spans="1:4" ht="13.5" x14ac:dyDescent="0.2">
      <c r="A31" s="51">
        <v>2014</v>
      </c>
      <c r="B31" s="106" t="s">
        <v>178</v>
      </c>
      <c r="C31" s="50">
        <v>24967</v>
      </c>
      <c r="D31" s="50">
        <f>133958+C31</f>
        <v>158925</v>
      </c>
    </row>
    <row r="32" spans="1:4" x14ac:dyDescent="0.2">
      <c r="A32" s="51">
        <v>2015</v>
      </c>
      <c r="B32" s="58">
        <v>133772</v>
      </c>
      <c r="C32" s="50">
        <v>24447</v>
      </c>
      <c r="D32" s="50">
        <f>SUM(B32:C32)</f>
        <v>158219</v>
      </c>
    </row>
    <row r="33" spans="1:15" ht="13.5" x14ac:dyDescent="0.2">
      <c r="A33" s="51">
        <v>2016</v>
      </c>
      <c r="B33" s="106" t="s">
        <v>177</v>
      </c>
      <c r="C33" s="50">
        <v>23516</v>
      </c>
      <c r="D33" s="50">
        <f>134307+C33</f>
        <v>157823</v>
      </c>
    </row>
    <row r="35" spans="1:15" ht="16.899999999999999" customHeight="1" x14ac:dyDescent="0.2">
      <c r="A35" s="79" t="s">
        <v>176</v>
      </c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</row>
    <row r="37" spans="1:15" s="79" customFormat="1" ht="15" customHeight="1" x14ac:dyDescent="0.2"/>
    <row r="38" spans="1:15" s="79" customFormat="1" ht="132.75" customHeight="1" x14ac:dyDescent="0.2">
      <c r="A38" s="81" t="s">
        <v>175</v>
      </c>
    </row>
  </sheetData>
  <mergeCells count="8">
    <mergeCell ref="A6:XFD6"/>
    <mergeCell ref="A35:O35"/>
    <mergeCell ref="A1:XFD1"/>
    <mergeCell ref="A2:XFD2"/>
    <mergeCell ref="A38:XFD38"/>
    <mergeCell ref="A37:XFD37"/>
    <mergeCell ref="A3:XFD3"/>
    <mergeCell ref="B4:D4"/>
  </mergeCells>
  <pageMargins left="0.7" right="0.7" top="0.78740157499999996" bottom="0.78740157499999996" header="0.3" footer="0.3"/>
  <pageSetup paperSize="9" scale="7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Normal="100" workbookViewId="0">
      <selection sqref="A1:XFD1"/>
    </sheetView>
  </sheetViews>
  <sheetFormatPr baseColWidth="10" defaultRowHeight="12" x14ac:dyDescent="0.2"/>
  <cols>
    <col min="1" max="1" width="45.28515625" style="49" customWidth="1"/>
    <col min="2" max="8" width="11.85546875" style="49" customWidth="1"/>
    <col min="9" max="16384" width="11.42578125" style="49"/>
  </cols>
  <sheetData>
    <row r="1" spans="1:8" s="80" customFormat="1" x14ac:dyDescent="0.2">
      <c r="A1" s="80" t="s">
        <v>223</v>
      </c>
    </row>
    <row r="2" spans="1:8" s="87" customFormat="1" ht="12.75" x14ac:dyDescent="0.2">
      <c r="A2" s="86" t="s">
        <v>222</v>
      </c>
    </row>
    <row r="3" spans="1:8" s="75" customFormat="1" ht="18.75" customHeight="1" x14ac:dyDescent="0.2"/>
    <row r="4" spans="1:8" ht="24.75" customHeight="1" x14ac:dyDescent="0.2">
      <c r="A4" s="63" t="s">
        <v>221</v>
      </c>
      <c r="B4" s="62">
        <v>2000</v>
      </c>
      <c r="C4" s="62">
        <v>2011</v>
      </c>
      <c r="D4" s="61" t="s">
        <v>220</v>
      </c>
      <c r="E4" s="61" t="s">
        <v>219</v>
      </c>
      <c r="F4" s="61" t="s">
        <v>218</v>
      </c>
      <c r="G4" s="61" t="s">
        <v>217</v>
      </c>
      <c r="H4" s="61" t="s">
        <v>216</v>
      </c>
    </row>
    <row r="5" spans="1:8" s="88" customFormat="1" ht="14.1" customHeight="1" x14ac:dyDescent="0.2"/>
    <row r="6" spans="1:8" ht="14.1" customHeight="1" x14ac:dyDescent="0.2">
      <c r="A6" s="21" t="s">
        <v>215</v>
      </c>
      <c r="B6" s="58">
        <v>65239</v>
      </c>
      <c r="C6" s="58">
        <v>46682</v>
      </c>
      <c r="D6" s="58">
        <v>47835</v>
      </c>
      <c r="E6" s="58">
        <v>48150.571000000004</v>
      </c>
      <c r="F6" s="58">
        <v>47465</v>
      </c>
      <c r="G6" s="58">
        <v>47248</v>
      </c>
      <c r="H6" s="58">
        <v>47749</v>
      </c>
    </row>
    <row r="7" spans="1:8" ht="14.1" customHeight="1" x14ac:dyDescent="0.2">
      <c r="A7" s="21" t="s">
        <v>214</v>
      </c>
      <c r="B7" s="58">
        <v>1927</v>
      </c>
      <c r="C7" s="58">
        <v>2070</v>
      </c>
      <c r="D7" s="58">
        <v>2065</v>
      </c>
      <c r="E7" s="58">
        <v>2102</v>
      </c>
      <c r="F7" s="58">
        <v>2474</v>
      </c>
      <c r="G7" s="58">
        <v>2474</v>
      </c>
      <c r="H7" s="58">
        <v>2479</v>
      </c>
    </row>
    <row r="8" spans="1:8" ht="14.1" customHeight="1" x14ac:dyDescent="0.2">
      <c r="A8" s="21" t="s">
        <v>213</v>
      </c>
      <c r="B8" s="58">
        <v>223</v>
      </c>
      <c r="C8" s="58">
        <v>379</v>
      </c>
      <c r="D8" s="58">
        <v>386</v>
      </c>
      <c r="E8" s="58">
        <v>490</v>
      </c>
      <c r="F8" s="58">
        <v>493</v>
      </c>
      <c r="G8" s="58">
        <v>481</v>
      </c>
      <c r="H8" s="58">
        <v>488</v>
      </c>
    </row>
    <row r="9" spans="1:8" ht="14.1" customHeight="1" x14ac:dyDescent="0.2">
      <c r="A9" s="21" t="s">
        <v>212</v>
      </c>
      <c r="B9" s="60">
        <v>10595</v>
      </c>
      <c r="C9" s="60" t="s">
        <v>211</v>
      </c>
      <c r="D9" s="60" t="s">
        <v>211</v>
      </c>
      <c r="E9" s="60" t="s">
        <v>211</v>
      </c>
      <c r="F9" s="60" t="s">
        <v>211</v>
      </c>
      <c r="G9" s="60" t="s">
        <v>211</v>
      </c>
      <c r="H9" s="60" t="s">
        <v>211</v>
      </c>
    </row>
    <row r="10" spans="1:8" ht="14.1" customHeight="1" x14ac:dyDescent="0.2">
      <c r="A10" s="21" t="s">
        <v>210</v>
      </c>
      <c r="B10" s="60"/>
      <c r="C10" s="60"/>
      <c r="D10" s="60"/>
      <c r="E10" s="60"/>
      <c r="F10" s="60" t="s">
        <v>209</v>
      </c>
      <c r="G10" s="60" t="s">
        <v>209</v>
      </c>
      <c r="H10" s="60" t="s">
        <v>209</v>
      </c>
    </row>
    <row r="11" spans="1:8" ht="14.1" customHeight="1" x14ac:dyDescent="0.2">
      <c r="A11" s="21" t="s">
        <v>208</v>
      </c>
      <c r="B11" s="58">
        <v>34825</v>
      </c>
      <c r="C11" s="58">
        <v>38398</v>
      </c>
      <c r="D11" s="58">
        <v>38132</v>
      </c>
      <c r="E11" s="58">
        <v>37904</v>
      </c>
      <c r="F11" s="58">
        <v>37823</v>
      </c>
      <c r="G11" s="58">
        <v>37797</v>
      </c>
      <c r="H11" s="58">
        <v>37796</v>
      </c>
    </row>
    <row r="12" spans="1:8" ht="14.1" customHeight="1" x14ac:dyDescent="0.2">
      <c r="A12" s="21" t="s">
        <v>207</v>
      </c>
      <c r="B12" s="58">
        <v>341</v>
      </c>
      <c r="C12" s="58">
        <v>331</v>
      </c>
      <c r="D12" s="58">
        <v>325</v>
      </c>
      <c r="E12" s="58">
        <v>310</v>
      </c>
      <c r="F12" s="58">
        <v>310</v>
      </c>
      <c r="G12" s="58">
        <v>335</v>
      </c>
      <c r="H12" s="58">
        <v>333</v>
      </c>
    </row>
    <row r="13" spans="1:8" ht="14.1" customHeight="1" x14ac:dyDescent="0.2">
      <c r="A13" s="21" t="s">
        <v>206</v>
      </c>
      <c r="B13" s="58">
        <v>33142</v>
      </c>
      <c r="C13" s="58">
        <v>30166</v>
      </c>
      <c r="D13" s="58">
        <v>30370</v>
      </c>
      <c r="E13" s="58">
        <v>29844.429</v>
      </c>
      <c r="F13" s="58">
        <v>29915</v>
      </c>
      <c r="G13" s="58">
        <v>30104</v>
      </c>
      <c r="H13" s="58">
        <v>30192</v>
      </c>
    </row>
    <row r="14" spans="1:8" ht="14.1" customHeight="1" x14ac:dyDescent="0.2">
      <c r="A14" s="59" t="s">
        <v>205</v>
      </c>
      <c r="B14" s="58">
        <v>20089</v>
      </c>
      <c r="C14" s="58">
        <v>17286</v>
      </c>
      <c r="D14" s="58">
        <v>15416</v>
      </c>
      <c r="E14" s="58">
        <v>13918</v>
      </c>
      <c r="F14" s="58">
        <v>13599</v>
      </c>
      <c r="G14" s="58">
        <v>13498</v>
      </c>
      <c r="H14" s="58">
        <v>13436</v>
      </c>
    </row>
    <row r="15" spans="1:8" ht="14.1" customHeight="1" x14ac:dyDescent="0.2">
      <c r="A15" s="21" t="s">
        <v>204</v>
      </c>
      <c r="B15" s="58">
        <v>210</v>
      </c>
      <c r="C15" s="58">
        <v>58</v>
      </c>
      <c r="D15" s="58">
        <v>51</v>
      </c>
      <c r="E15" s="58">
        <v>50</v>
      </c>
      <c r="F15" s="58">
        <v>52</v>
      </c>
      <c r="G15" s="58">
        <v>50</v>
      </c>
      <c r="H15" s="58">
        <v>48</v>
      </c>
    </row>
    <row r="16" spans="1:8" ht="14.1" customHeight="1" x14ac:dyDescent="0.2">
      <c r="A16" s="21" t="s">
        <v>203</v>
      </c>
      <c r="B16" s="58">
        <v>785</v>
      </c>
      <c r="C16" s="58">
        <v>225</v>
      </c>
      <c r="D16" s="58">
        <v>227</v>
      </c>
      <c r="E16" s="58">
        <v>737</v>
      </c>
      <c r="F16" s="58">
        <v>738</v>
      </c>
      <c r="G16" s="58">
        <v>696</v>
      </c>
      <c r="H16" s="58">
        <v>697</v>
      </c>
    </row>
    <row r="17" spans="1:8" ht="14.1" customHeight="1" x14ac:dyDescent="0.2">
      <c r="A17" s="21" t="s">
        <v>202</v>
      </c>
      <c r="B17" s="57">
        <v>1066</v>
      </c>
      <c r="C17" s="57" t="s">
        <v>201</v>
      </c>
      <c r="D17" s="57" t="s">
        <v>201</v>
      </c>
      <c r="E17" s="57" t="s">
        <v>201</v>
      </c>
      <c r="F17" s="57" t="s">
        <v>201</v>
      </c>
      <c r="G17" s="57" t="s">
        <v>201</v>
      </c>
      <c r="H17" s="57" t="s">
        <v>201</v>
      </c>
    </row>
    <row r="18" spans="1:8" s="83" customFormat="1" ht="14.1" customHeight="1" x14ac:dyDescent="0.2"/>
    <row r="19" spans="1:8" ht="16.5" customHeight="1" x14ac:dyDescent="0.2">
      <c r="A19" s="56" t="s">
        <v>200</v>
      </c>
      <c r="B19" s="40">
        <v>168442</v>
      </c>
      <c r="C19" s="40" t="s">
        <v>199</v>
      </c>
      <c r="D19" s="40" t="s">
        <v>198</v>
      </c>
      <c r="E19" s="55" t="s">
        <v>197</v>
      </c>
      <c r="F19" s="55" t="s">
        <v>196</v>
      </c>
      <c r="G19" s="55" t="s">
        <v>195</v>
      </c>
      <c r="H19" s="55" t="s">
        <v>194</v>
      </c>
    </row>
    <row r="20" spans="1:8" s="85" customFormat="1" ht="12.75" x14ac:dyDescent="0.2">
      <c r="A20" s="84"/>
    </row>
    <row r="21" spans="1:8" x14ac:dyDescent="0.2">
      <c r="A21" s="49" t="s">
        <v>193</v>
      </c>
    </row>
    <row r="23" spans="1:8" s="72" customFormat="1" ht="84" customHeight="1" x14ac:dyDescent="0.2">
      <c r="A23" s="76" t="s">
        <v>192</v>
      </c>
    </row>
    <row r="24" spans="1:8" s="86" customFormat="1" x14ac:dyDescent="0.2"/>
  </sheetData>
  <mergeCells count="8">
    <mergeCell ref="A18:XFD18"/>
    <mergeCell ref="A20:XFD20"/>
    <mergeCell ref="A1:XFD1"/>
    <mergeCell ref="A2:XFD2"/>
    <mergeCell ref="A24:XFD24"/>
    <mergeCell ref="A23:XFD23"/>
    <mergeCell ref="A3:XFD3"/>
    <mergeCell ref="A5:XFD5"/>
  </mergeCells>
  <pageMargins left="0.7" right="0.7" top="0.78740157499999996" bottom="0.78740157499999996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1</vt:i4>
      </vt:variant>
    </vt:vector>
  </HeadingPairs>
  <TitlesOfParts>
    <vt:vector size="8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Tabellenteil_Tab.7!Druckbereich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 des Bundes - Tabellen 2016</dc:title>
  <cp:lastModifiedBy>Leicher</cp:lastModifiedBy>
  <cp:lastPrinted>2016-01-25T17:56:58Z</cp:lastPrinted>
  <dcterms:created xsi:type="dcterms:W3CDTF">2016-01-25T17:23:44Z</dcterms:created>
  <dcterms:modified xsi:type="dcterms:W3CDTF">2016-01-25T17:57:09Z</dcterms:modified>
</cp:coreProperties>
</file>