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8515" windowHeight="12585"/>
  </bookViews>
  <sheets>
    <sheet name="Tabelle1" sheetId="1" r:id="rId1"/>
    <sheet name="Tabellenteil_Tab.1" sheetId="2" r:id="rId2"/>
    <sheet name="Tabellenteil_Tab.2" sheetId="3" r:id="rId3"/>
    <sheet name="Tabellenteil_Tab.3" sheetId="4" r:id="rId4"/>
    <sheet name="Tabellenteil_Tab.4" sheetId="5" r:id="rId5"/>
    <sheet name="Tabellenteil_Tab.5" sheetId="6" r:id="rId6"/>
  </sheets>
  <definedNames>
    <definedName name="_xlnm.Print_Area" localSheetId="0">Tabelle1!$A$1:$I$33</definedName>
  </definedNames>
  <calcPr calcId="145621"/>
</workbook>
</file>

<file path=xl/calcChain.xml><?xml version="1.0" encoding="utf-8"?>
<calcChain xmlns="http://schemas.openxmlformats.org/spreadsheetml/2006/main">
  <c r="E25" i="6" l="1"/>
  <c r="F25" i="6"/>
  <c r="G25" i="6"/>
  <c r="H25" i="6"/>
  <c r="E27" i="6"/>
  <c r="F27" i="6"/>
  <c r="G27" i="6"/>
  <c r="H27" i="6"/>
  <c r="E12" i="5"/>
  <c r="F12" i="5"/>
  <c r="E15" i="5"/>
  <c r="F15" i="5"/>
  <c r="E19" i="5"/>
  <c r="F19" i="5"/>
  <c r="E22" i="5"/>
  <c r="F22" i="5"/>
  <c r="E25" i="5"/>
  <c r="F25" i="5"/>
  <c r="E35" i="5"/>
  <c r="F35" i="5"/>
  <c r="E48" i="5"/>
  <c r="F48" i="5"/>
  <c r="E78" i="5"/>
  <c r="E112" i="5" s="1"/>
  <c r="E225" i="5" s="1"/>
  <c r="F78" i="5"/>
  <c r="E86" i="5"/>
  <c r="F86" i="5"/>
  <c r="E95" i="5"/>
  <c r="F95" i="5"/>
  <c r="E111" i="5"/>
  <c r="F111" i="5"/>
  <c r="F112" i="5"/>
  <c r="E118" i="5"/>
  <c r="F118" i="5"/>
  <c r="E127" i="5"/>
  <c r="F127" i="5"/>
  <c r="E130" i="5"/>
  <c r="F130" i="5"/>
  <c r="E131" i="5"/>
  <c r="F131" i="5"/>
  <c r="E142" i="5"/>
  <c r="F142" i="5"/>
  <c r="E159" i="5"/>
  <c r="F159" i="5"/>
  <c r="F166" i="5" s="1"/>
  <c r="F225" i="5" s="1"/>
  <c r="E165" i="5"/>
  <c r="F165" i="5"/>
  <c r="E166" i="5"/>
  <c r="E188" i="5"/>
  <c r="F188" i="5"/>
  <c r="E204" i="5"/>
  <c r="E224" i="5" s="1"/>
  <c r="F204" i="5"/>
  <c r="F224" i="5" s="1"/>
  <c r="E216" i="5"/>
  <c r="F216" i="5"/>
  <c r="E223" i="5"/>
  <c r="F223" i="5"/>
  <c r="E11" i="4"/>
  <c r="F11" i="4"/>
  <c r="E16" i="4"/>
  <c r="E17" i="4" s="1"/>
  <c r="F16" i="4"/>
  <c r="F17" i="4" s="1"/>
  <c r="F53" i="4" s="1"/>
  <c r="E21" i="4"/>
  <c r="F21" i="4"/>
  <c r="E25" i="4"/>
  <c r="F25" i="4"/>
  <c r="E26" i="4"/>
  <c r="F26" i="4"/>
  <c r="E31" i="4"/>
  <c r="F31" i="4"/>
  <c r="E34" i="4"/>
  <c r="F34" i="4"/>
  <c r="E37" i="4"/>
  <c r="F37" i="4"/>
  <c r="E38" i="4"/>
  <c r="F38" i="4"/>
  <c r="E42" i="4"/>
  <c r="F42" i="4"/>
  <c r="E45" i="4"/>
  <c r="E52" i="4" s="1"/>
  <c r="F45" i="4"/>
  <c r="F52" i="4" s="1"/>
  <c r="E48" i="4"/>
  <c r="F48" i="4"/>
  <c r="E51" i="4"/>
  <c r="F51" i="4"/>
  <c r="E69" i="3"/>
  <c r="F69" i="3"/>
  <c r="E70" i="3"/>
  <c r="F70" i="3"/>
  <c r="E75" i="3"/>
  <c r="F75" i="3"/>
  <c r="E80" i="3"/>
  <c r="E81" i="3" s="1"/>
  <c r="F80" i="3"/>
  <c r="F81" i="3" s="1"/>
  <c r="E87" i="3"/>
  <c r="E96" i="3" s="1"/>
  <c r="F87" i="3"/>
  <c r="F96" i="3" s="1"/>
  <c r="E90" i="3"/>
  <c r="F90" i="3"/>
  <c r="E95" i="3"/>
  <c r="F95" i="3"/>
  <c r="E100" i="3"/>
  <c r="F100" i="3"/>
  <c r="E106" i="3"/>
  <c r="F106" i="3"/>
  <c r="E114" i="3"/>
  <c r="F114" i="3"/>
  <c r="E135" i="3"/>
  <c r="F135" i="3"/>
  <c r="E136" i="3"/>
  <c r="F136" i="3"/>
  <c r="C30" i="1"/>
  <c r="D30" i="1"/>
  <c r="E53" i="4" l="1"/>
  <c r="F137" i="3"/>
  <c r="E137" i="3"/>
</calcChain>
</file>

<file path=xl/sharedStrings.xml><?xml version="1.0" encoding="utf-8"?>
<sst xmlns="http://schemas.openxmlformats.org/spreadsheetml/2006/main" count="504" uniqueCount="415">
  <si>
    <r>
      <t>1</t>
    </r>
    <r>
      <rPr>
        <sz val="10"/>
        <rFont val="Arial"/>
        <family val="2"/>
      </rPr>
      <t xml:space="preserve"> Im BVA 2014 sind die Aufwendungen (EVA) höher als die Auszahlungen (FVA). Die Differenz liegt bei der UG 41 (0,006 Mio. €) und bei der UG 45 (6,118 Mio. €).
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>Im BVA 2015 sind die Aufwendungen (EVA) höher als die Auszahlungen (FVA). Die Differenz liegt bei der UG 45 (40,330 Mio. €).</t>
    </r>
  </si>
  <si>
    <t>Quelle: BMF</t>
  </si>
  <si>
    <t>Gesamtsumme</t>
  </si>
  <si>
    <t>Bundesvermögen</t>
  </si>
  <si>
    <t>Umwelt</t>
  </si>
  <si>
    <t>Land-, Forst- und Wasserwirtschaft</t>
  </si>
  <si>
    <t>Verkehr, Innovation und Technologie</t>
  </si>
  <si>
    <t>Wirtschaft</t>
  </si>
  <si>
    <t xml:space="preserve">Verkehr, Innovation und Technologie (Forschung) </t>
  </si>
  <si>
    <t>Kunst und Kultur</t>
  </si>
  <si>
    <t>Wissenschaft und Forschung</t>
  </si>
  <si>
    <t>Bildung und Frauen</t>
  </si>
  <si>
    <t>Familien und Jugend</t>
  </si>
  <si>
    <t>Gesundheit</t>
  </si>
  <si>
    <t>Soziales und Konsumentenschutz</t>
  </si>
  <si>
    <t>Finanzverwaltung</t>
  </si>
  <si>
    <t>Militärische Angelegenheiten und Sport</t>
  </si>
  <si>
    <t>Justiz</t>
  </si>
  <si>
    <t>Äußeres</t>
  </si>
  <si>
    <t>Inneres</t>
  </si>
  <si>
    <t>Bundeskanzleramt</t>
  </si>
  <si>
    <t>Rechnungshof</t>
  </si>
  <si>
    <t>Volksanwaltschaft</t>
  </si>
  <si>
    <t>Verwaltungsgerichtshof</t>
  </si>
  <si>
    <t>Verfassungsgerichtshof</t>
  </si>
  <si>
    <t>Bundesgesetzgebung</t>
  </si>
  <si>
    <r>
      <t xml:space="preserve">BVA 2015 </t>
    </r>
    <r>
      <rPr>
        <b/>
        <vertAlign val="superscript"/>
        <sz val="10"/>
        <rFont val="Arial"/>
        <family val="2"/>
      </rPr>
      <t>2</t>
    </r>
  </si>
  <si>
    <r>
      <t xml:space="preserve">BVA 2014 </t>
    </r>
    <r>
      <rPr>
        <b/>
        <vertAlign val="superscript"/>
        <sz val="10"/>
        <rFont val="Arial"/>
        <family val="2"/>
      </rPr>
      <t>1</t>
    </r>
  </si>
  <si>
    <t>Bezeichnung</t>
  </si>
  <si>
    <t>Untergliederung</t>
  </si>
  <si>
    <t>in Mio. €</t>
  </si>
  <si>
    <t>Aufteilung der Beiträge an internationale Organisationen nach Untergliederungen</t>
  </si>
  <si>
    <r>
      <t>1</t>
    </r>
    <r>
      <rPr>
        <sz val="10"/>
        <rFont val="Arial"/>
        <family val="2"/>
      </rPr>
      <t xml:space="preserve"> Die in den Spalten BVA 2014 und BVA 2015 angeführten Beträge sind im FVA und im EVA gleich hoch.</t>
    </r>
  </si>
  <si>
    <t>Internationales Komitee vom Roten Kreuz - IKRK</t>
  </si>
  <si>
    <t>Organisation der UN für industrielle Entwicklung - UNIDO</t>
  </si>
  <si>
    <t>Organisation der UN für Erziehung, Wissenschaft und Kultur - UNESCO</t>
  </si>
  <si>
    <t>Internationale Atomenergiebehörde - IAEO</t>
  </si>
  <si>
    <t>OECD-Mitgliedsbeitrag</t>
  </si>
  <si>
    <t>Beitrag zum Europarat</t>
  </si>
  <si>
    <t>Kostenbeiträge zu OSZE-Institutionen</t>
  </si>
  <si>
    <t>Entwicklungsprogramm der UN - UNDP</t>
  </si>
  <si>
    <t>Europäische Organisation für kernphysische Forschung - CERN</t>
  </si>
  <si>
    <t>Beitrag zur Welthandelsorganisation - WTO</t>
  </si>
  <si>
    <t>Beitrag zum ordentlichen Haushalt der UN</t>
  </si>
  <si>
    <t>Europäische Weltraumagentur - ESA</t>
  </si>
  <si>
    <t>Beiträge zu friedenserhaltenden Operationen der UN - FEOs</t>
  </si>
  <si>
    <t>Erfolg 2013</t>
  </si>
  <si>
    <t>Erfolg 2012</t>
  </si>
  <si>
    <t>Erfolg 2011</t>
  </si>
  <si>
    <t>Erfolg 2010</t>
  </si>
  <si>
    <t>Erfolg 2009</t>
  </si>
  <si>
    <t>Entwicklung ausgewählter Beiträge an internationale Organisationen</t>
  </si>
  <si>
    <r>
      <t>1</t>
    </r>
    <r>
      <rPr>
        <sz val="10"/>
        <rFont val="Palatino Linotype"/>
        <family val="1"/>
      </rPr>
      <t xml:space="preserve"> Die in der Spalte BVA 2014 angeführten Beträge sind im FVA und im EVA bis auf einen Betrag von + 0,006 Mio. € bei der Budgetposition 41010300 7830 000 "Weltorganisation für geistiges Eigentum (WIPO)" gleich hoch.
</t>
    </r>
    <r>
      <rPr>
        <vertAlign val="superscript"/>
        <sz val="10"/>
        <rFont val="Palatino Linotype"/>
        <family val="1"/>
      </rPr>
      <t>2</t>
    </r>
    <r>
      <rPr>
        <sz val="10"/>
        <rFont val="Palatino Linotype"/>
        <family val="1"/>
      </rPr>
      <t>Die in der Spalte BVA 2015 angeführten Beträge sind im FVA und im EVA gleich hoch.</t>
    </r>
  </si>
  <si>
    <t>Gesamtsumme 1</t>
  </si>
  <si>
    <t>Summe Rubrik 4</t>
  </si>
  <si>
    <t>Summe UG 43</t>
  </si>
  <si>
    <t>Umweltfonds der UN (UNEP)</t>
  </si>
  <si>
    <t>Europäisches Meß- und Auswertungsprogramm für den weiträumigen Transport von Luftschadstoffen im Rahmen der Europäischen Wirtschaftskommission der Vereinten Nationen (UN-ECE/EMEP)</t>
  </si>
  <si>
    <t>UNECE Genf</t>
  </si>
  <si>
    <t>International Transaction (ITL)</t>
  </si>
  <si>
    <t>Europäisches Netzwerk für die Anwendung und Durchsetzung des Umweltrechts (IMPEL)</t>
  </si>
  <si>
    <t>Bonner Konvention</t>
  </si>
  <si>
    <t>Stockholmer Konvention (POP)</t>
  </si>
  <si>
    <t>Rotterdammer Konvention (PIC)</t>
  </si>
  <si>
    <t>Kyoto Protokoll</t>
  </si>
  <si>
    <t>Walfangkonvention</t>
  </si>
  <si>
    <t>UNFCCC United Nations Framework on Climate Change (Klimarahmenkonvention der Vereinten Nationen)</t>
  </si>
  <si>
    <t>Cartagena-Protokoll (Biologische Sicherheit)</t>
  </si>
  <si>
    <t>Basler Übereink. über die Kontrolle der grenzüberschreitenden Verbringung gefährlicher Abfälle und ihrer Entsorgung</t>
  </si>
  <si>
    <t>Konvention über die biologische Vielfalt</t>
  </si>
  <si>
    <t>Alpenkonvention</t>
  </si>
  <si>
    <t>Treuhandfonds der Wiener Übereinkunft zum Schutz der Ozonschicht</t>
  </si>
  <si>
    <t>Treuhandfonds des Montrealer Protokolls über Stoffe, die zu einem Abbau der Ozonschicht führen</t>
  </si>
  <si>
    <t>Multilateraler Fonds des Montrealer Protokolls über Stoffe, die zu einem Abbau der Ozonschicht führen</t>
  </si>
  <si>
    <t>Karpatenkonvention</t>
  </si>
  <si>
    <t>Summe UG 42</t>
  </si>
  <si>
    <t>Ernährungs- und Landwirtschaftsorganisation der UN (FAO) Forstliche Projekte</t>
  </si>
  <si>
    <t>Konvention über weitreichende, grenzüberschreitende Luftverunreinigungen (UN-ECE)</t>
  </si>
  <si>
    <t>Europäisches Kooperationsprogramm für pflanzengenetische Ressourcen (ECPGR/IPGRI)</t>
  </si>
  <si>
    <t>Ernährungs- und Landwirtschaftsorganisation der UN (FAO) pflanzengenetische Ressourcen</t>
  </si>
  <si>
    <t>Ernährungs- und Landwirtschaftsorganisation der UN (FAO) Welternährungsprogramm</t>
  </si>
  <si>
    <t>Ernährungs- und Landwirtschaftsorganisation der UN (FAO)</t>
  </si>
  <si>
    <t>Summe UG 41</t>
  </si>
  <si>
    <t>Internationale Seeschifffahrtsorganisation (IMO)</t>
  </si>
  <si>
    <t>Internationale Zivilluftfahrtorganisation (ICAO)</t>
  </si>
  <si>
    <t>Weltorganisation für geistiges Eigentum (WIPO)</t>
  </si>
  <si>
    <t>Wirtschaftskommission für Europa Transeuropäische Eisenbahn (ECE/TER)</t>
  </si>
  <si>
    <t>Summe UG 40</t>
  </si>
  <si>
    <t>Welthandelsorganisation (WTO)</t>
  </si>
  <si>
    <t>Rubrik 4: Wirtschaft, Infrastruktur und Umwelt</t>
  </si>
  <si>
    <t>Summe Rubrik 3</t>
  </si>
  <si>
    <t>Summe UG 32</t>
  </si>
  <si>
    <t>UNESCO-Fonds zum Schutz des kulturellen Erbes der Welt</t>
  </si>
  <si>
    <t>Internationales Zentrum für Konservierung und Restaurierung (ICCROM)</t>
  </si>
  <si>
    <t>ICOMOS Dokumentationszentrum</t>
  </si>
  <si>
    <t>Summe UG 31</t>
  </si>
  <si>
    <t>Weltorganisation für Meteorologie (WMO)</t>
  </si>
  <si>
    <t>Summe UG 30</t>
  </si>
  <si>
    <t>Rubrik 3: Bildung, Forschung, Kunst und Kultur</t>
  </si>
  <si>
    <t>Summe Rubrik 2</t>
  </si>
  <si>
    <t>Summe UG 24</t>
  </si>
  <si>
    <t>Weltgesundheitsorganisation (WHO)</t>
  </si>
  <si>
    <t>Observatory on Health Systems (WHO)</t>
  </si>
  <si>
    <t>Framework Convention on Tabacco Control (WHO)</t>
  </si>
  <si>
    <t>Summe UG 21</t>
  </si>
  <si>
    <t>Beitrag Europäisches Zentrum für Wohlfahrtspolitik und Sozialforschung</t>
  </si>
  <si>
    <t>Beitrag zur Internationalen Arbeitsorganisation</t>
  </si>
  <si>
    <t>Rubrik 2: Arbeit, Soziales, Gesundheit und Familie</t>
  </si>
  <si>
    <t>Summe Rubrik 0,1</t>
  </si>
  <si>
    <t>Summe UG 12</t>
  </si>
  <si>
    <t>UN Multidim.Integr.Stab.Mission Mali MINUSMA</t>
  </si>
  <si>
    <t>United Nations Interim Security Force for Abyei (UNISFA)</t>
  </si>
  <si>
    <t>United Nations Mission in South Sudan (UNMISS)</t>
  </si>
  <si>
    <t>UN Office for Disarmament Affairs (UNODA)</t>
  </si>
  <si>
    <t>UNEP Wien: Proj.reg.Unwelt-Kompetenzz.s.o.eur.Raum</t>
  </si>
  <si>
    <t>Fonds der UNFCCC (Klimawandel)</t>
  </si>
  <si>
    <t>Hochkommissär der UN für die Flüchtlinge (Exekutivkomitee des Hochkommissär-Programms) (UNHCR)</t>
  </si>
  <si>
    <t>UN-Programm zur Weiterverbreitung und Achtung des Völkerrechts</t>
  </si>
  <si>
    <t>Fonds der UN für Strafrechtspflege und Verbrechensverhütung (UNCPCJ)</t>
  </si>
  <si>
    <t>UN-Kambodscha, Khmer Rouge Tribunal (UNAKRT)</t>
  </si>
  <si>
    <t>Drogenkontrollprogramm der UN (UNDCP)</t>
  </si>
  <si>
    <t>Kapitalentwicklungsfonds der UN (UNCDF)</t>
  </si>
  <si>
    <t>UN-Zentrum für das menschliche Siedlungswesen (UNCHS/HABITAT)</t>
  </si>
  <si>
    <t>Minenassistenzservice der Vereinten Nationen (UNMAS)</t>
  </si>
  <si>
    <t>Treuhandfonds der UN zur Beilegung von Streitigkeiten durch den Internationalen Gerichtshof</t>
  </si>
  <si>
    <t>Zentraler Katastrophenreaktionsfonds (CERF)</t>
  </si>
  <si>
    <t>Fonds zur Stärkung von OCHA</t>
  </si>
  <si>
    <t>Karibische Gemeinschaft (CARICOM)</t>
  </si>
  <si>
    <t>Freiwilliger Fonds der UN für beratende Dienste und technische Hilfe auf dem Gebiet der Menschenrechte (UNFASTA)</t>
  </si>
  <si>
    <t>Junior Professional Officer Programm (JPO)</t>
  </si>
  <si>
    <t>Erweitertes Weltraumprogramm der UN</t>
  </si>
  <si>
    <t>Freiwilliger Fonds der UN für Opfer von Folterungen</t>
  </si>
  <si>
    <t>Fonds zur Entwicklung des Unterrichtes in den Menschenrechten</t>
  </si>
  <si>
    <t>Internationale Friedensakademie (IPAC)</t>
  </si>
  <si>
    <t>Entsendung von UN-Hilfsexperten</t>
  </si>
  <si>
    <t>Intern. Forschungs- und Trainingsinst. für die Weiterbildung von Frauen</t>
  </si>
  <si>
    <t>United Nations Entity for Gender Equality and the Empowerment of Women (UN WOMEN)</t>
  </si>
  <si>
    <t>UN-Sonderprogramm für benachteiligte Entwicklungsländer</t>
  </si>
  <si>
    <t>Freiwilligenprogramm der UN (UNV)</t>
  </si>
  <si>
    <t>Hilfswerk der UN für Palästinaflüchtlinge im Nahen Osten (UNRWA)</t>
  </si>
  <si>
    <t>Internationaler Kinderhilfsfonds der UN (UNICEF)</t>
  </si>
  <si>
    <t>UN-Programm zur Bekämpfung der AIDS-Pandemie (UNAIDS)</t>
  </si>
  <si>
    <t>Fonds der UN für industrielle Entwicklung (UNIDF)</t>
  </si>
  <si>
    <t>Fonds der UN für Bevölkerungsfragen (UNFPA)</t>
  </si>
  <si>
    <t>Institut der UN für Schulung und Forschung (UNITAR)</t>
  </si>
  <si>
    <t>Entwicklungsprogramm der UN (UNDP)</t>
  </si>
  <si>
    <t>Unterst. VN-Mission d. Afr. Union in Somalia (UNSOA)</t>
  </si>
  <si>
    <t>UN Komponente im Tschad (MINURCAT)</t>
  </si>
  <si>
    <t>Hybridmission in Darfur (UNAMID)</t>
  </si>
  <si>
    <t>Mission der UN zur Stabilisierung der Demokratischen Republik Kongo (MONUC)</t>
  </si>
  <si>
    <t>Integrierte Mission der Vereinten Nationen in Timor-Leste (UNMIT)</t>
  </si>
  <si>
    <t>Interimsverwaltung der UN im Kosovo (UNMIK)</t>
  </si>
  <si>
    <t>Internationaler Strafgerichtshof bei den UN (ICC)</t>
  </si>
  <si>
    <t>Internationales Ruandatribunal</t>
  </si>
  <si>
    <t>Internationales Jugoslawientribunal</t>
  </si>
  <si>
    <t>Mission der UN in Äthiopien und Eritrea (UNMEE)</t>
  </si>
  <si>
    <t>Mission der UN in Liberia (UNMIL)</t>
  </si>
  <si>
    <t>Beobachtermission der UN in Georgien (UNOMIG)</t>
  </si>
  <si>
    <t>Friedenssicherheitstruppe der UN auf Zypern (UNFICYP)</t>
  </si>
  <si>
    <t>UN-Stabilisation Mission in Haiti (MINUSTAH)</t>
  </si>
  <si>
    <t>Operation der UN in Côte d´Ivoire (UNOCI)</t>
  </si>
  <si>
    <t>Mission der UN für die Durchführung einer Volksabstimmung in der Westsahara (MINURSO)</t>
  </si>
  <si>
    <t>UN-Nahostkontingent (UNIFIL)</t>
  </si>
  <si>
    <t>UN-Nahostkontingent (UNDOF)</t>
  </si>
  <si>
    <t>Organisation der UN für Erziehung, Wissenschaft und Kultur (UNESCO)</t>
  </si>
  <si>
    <t>Organisation der UN für Industrielle Entwicklung (UNIDO)</t>
  </si>
  <si>
    <t>Beitrag zum Budget der Vereinten Nationen (UNO)</t>
  </si>
  <si>
    <t>Internationale Atomenergie-Organisation (IAEO)</t>
  </si>
  <si>
    <t>Beitrag zur Weltabrüstungskampagne</t>
  </si>
  <si>
    <t>Beitrag zur Wüstenkonvention</t>
  </si>
  <si>
    <t>UN-Symposium zu Weltraumfragen</t>
  </si>
  <si>
    <t>Rubrik 0, 1: Recht und Sicherheit</t>
  </si>
  <si>
    <t>Ugl.</t>
  </si>
  <si>
    <t>Nr.</t>
  </si>
  <si>
    <t>VA-Stelle</t>
  </si>
  <si>
    <r>
      <t xml:space="preserve">BVA 2015 </t>
    </r>
    <r>
      <rPr>
        <b/>
        <vertAlign val="superscript"/>
        <sz val="10"/>
        <rFont val="Palatino Linotype"/>
        <family val="1"/>
      </rPr>
      <t>2</t>
    </r>
  </si>
  <si>
    <r>
      <t xml:space="preserve">BVA 2014 </t>
    </r>
    <r>
      <rPr>
        <b/>
        <vertAlign val="superscript"/>
        <sz val="10"/>
        <rFont val="Palatino Linotype"/>
        <family val="1"/>
      </rPr>
      <t>1</t>
    </r>
  </si>
  <si>
    <t>Konto</t>
  </si>
  <si>
    <t>1. UN und deren Spezialorganisationen
Aus der UN-Mitgliedschaft resultierende Beiträge</t>
  </si>
  <si>
    <r>
      <t>1</t>
    </r>
    <r>
      <rPr>
        <sz val="10"/>
        <rFont val="Palatino Linotype"/>
        <family val="1"/>
      </rPr>
      <t xml:space="preserve"> Die in der Spalte BVA 2014 und BVA 2015 angeführten Beträge sind im FVA und im EVA gleich hoch.</t>
    </r>
  </si>
  <si>
    <t>Gesamtsumme 2</t>
  </si>
  <si>
    <t>Chemikalienprogramm</t>
  </si>
  <si>
    <t>OECD-Agrocodes- und -schemata</t>
  </si>
  <si>
    <t>Europäische Konferenz der Verkehrsminister (CEMT)</t>
  </si>
  <si>
    <t>OECD-Tourismuskomitee</t>
  </si>
  <si>
    <t>Summe UG 34</t>
  </si>
  <si>
    <t>OECD Internationale Energieagentur</t>
  </si>
  <si>
    <t>OECD Global Science Forum</t>
  </si>
  <si>
    <t>Europäische Gesellschaft für Ausbildungsstätten der  Sozialpädagogik</t>
  </si>
  <si>
    <t>OECD-Schulbauprogramm (EB)</t>
  </si>
  <si>
    <t>OECD-Biological Resource Management</t>
  </si>
  <si>
    <t>OECD-Group on Health</t>
  </si>
  <si>
    <t>Local Economic and Employment Development-Programm (OECD LEED)</t>
  </si>
  <si>
    <t>Summe UG 15</t>
  </si>
  <si>
    <t>OECD Programme, Budget and Financial Management Service</t>
  </si>
  <si>
    <t xml:space="preserve">OECD fiscal network </t>
  </si>
  <si>
    <t>OECD FTA (Forum on Tax Administration)</t>
  </si>
  <si>
    <t>Summe UG 10</t>
  </si>
  <si>
    <t>OECD-Beiträge zu Sonderprojekten</t>
  </si>
  <si>
    <t>OECD Energieagentur-Mitgliedsbeitrag</t>
  </si>
  <si>
    <t>Organisation für Wirtschaftliche Zusammenarbeit und Entwicklung (OECD)-Mitgliedsbeitrag</t>
  </si>
  <si>
    <r>
      <t xml:space="preserve">BVA 2015 </t>
    </r>
    <r>
      <rPr>
        <b/>
        <vertAlign val="superscript"/>
        <sz val="10"/>
        <rFont val="Palatino Linotype"/>
        <family val="1"/>
      </rPr>
      <t>1</t>
    </r>
  </si>
  <si>
    <t>2. OECD und deren Spezialorganisationen
Aus der OECD-Mitgliedschaft resultierende Beiträge</t>
  </si>
  <si>
    <t>Gesamtsumme 3</t>
  </si>
  <si>
    <t>Europarc</t>
  </si>
  <si>
    <t>Wetlands International</t>
  </si>
  <si>
    <t>Internationale Vereinigung zur Erhaltung der Natur (IUCN)</t>
  </si>
  <si>
    <t>Ramsar Übereink. Über Feuchtgebiete, insbes. als Lebensraum für Wasser- und Watvögel von internat. Bedeutung</t>
  </si>
  <si>
    <t>Übereinkommen über den internationalen Handel mit gefährdeten Arten freilebender Tiere und Pflanzen (CITES)</t>
  </si>
  <si>
    <t>Österreichisches Nationalkomitee für Große Talsperren (ATCOLD)</t>
  </si>
  <si>
    <t>International Association for Hydraulic Research (IAHR)</t>
  </si>
  <si>
    <t>Internationale Kommission für Be- und Entwässerungen (ICID)</t>
  </si>
  <si>
    <t>International Union of Forest Research (IUFRO)</t>
  </si>
  <si>
    <t>International Union for the protection of new varieties of plants (UPOV)</t>
  </si>
  <si>
    <t>Europäische Vereinigung für Tierproduktion (EVT)</t>
  </si>
  <si>
    <t>Internationale Gartenbauwissenschaftliche Gesellschaft (ISHS)</t>
  </si>
  <si>
    <t>Internationale Organisation für Rebe und Wein (OIV)</t>
  </si>
  <si>
    <t>Pflanzenschutzorganisation für Europa und den Mittelmeerraum (EPPO)</t>
  </si>
  <si>
    <t>Panta Rhei</t>
  </si>
  <si>
    <t>Universal Postal Union (UPU)</t>
  </si>
  <si>
    <t>International Telecommunication Union (ITU)</t>
  </si>
  <si>
    <t>Europäisches Funkbüro (ECO)</t>
  </si>
  <si>
    <t>Europäisches Institut für Telekommunikationsstandards (ETSI)</t>
  </si>
  <si>
    <t>World Association for Waterborne Transport Infrastructure (AIPCN/PIANC)</t>
  </si>
  <si>
    <t>Europäische Zivilluftfahrtskonferenz (ECAC)</t>
  </si>
  <si>
    <t>Internationale Kommission für Führerprüfungen (CIECA)</t>
  </si>
  <si>
    <t>Transeuropäisches Nord-Süd-Autobahnprojekt (TEM)</t>
  </si>
  <si>
    <t>Welt-Straßenverband (AIPCR/PIARC)</t>
  </si>
  <si>
    <t xml:space="preserve">Conference of European Directors of Roads (CEDR) </t>
  </si>
  <si>
    <t>Internationale Vereinigung für die technische Prüfung von Kraftfahrzeugen (CITA)</t>
  </si>
  <si>
    <t>Zwischenstaatliche Organisation für den internationalen Eisenbahnverkehr (OTIF)</t>
  </si>
  <si>
    <t>Internationale Organisation für das Seilbahnwesen (OITAF)</t>
  </si>
  <si>
    <t>Europäische Organisation zur Koordinierung der Implementierung von Straßentransporttelematik (ERTICO)</t>
  </si>
  <si>
    <t>International Forum of Independent Audit Regulators (IFIAR)</t>
  </si>
  <si>
    <t>International Accreditation Forum, Inc. (IAF)</t>
  </si>
  <si>
    <t>International Laboratory Accreditation Cooperation (ILAC)</t>
  </si>
  <si>
    <t>Internationale Meeresbodenbehörde (ISBA)</t>
  </si>
  <si>
    <t>Seerechtsübereinkommen der Vereinten Nationen (ITLOS)</t>
  </si>
  <si>
    <t>Europäische Energiecharta (Ech)</t>
  </si>
  <si>
    <t>Ständige Internationale Kommission für den Beschluss von Handfeuerwaffen (CIP)</t>
  </si>
  <si>
    <t>Internationales Institut für Kältetechnik (IIF)</t>
  </si>
  <si>
    <t>Europäische Akkreditierungsorganisation für Zertifizierungsstellen (EAC)</t>
  </si>
  <si>
    <t>Europäische Vereinigung der Akkreditierungsstellen für Zertifizierungsstellen (EAL)</t>
  </si>
  <si>
    <t>Internationale Organisation für das gesetzliche Messwesen (OIML)</t>
  </si>
  <si>
    <t>Internationales Büro für Maße und Gewichte (BIPM)</t>
  </si>
  <si>
    <t>Internationale Union für Geodäsie und Geophysik (UGGI)</t>
  </si>
  <si>
    <t>Internationales Büro für das Ausstellungswesen (BIE)</t>
  </si>
  <si>
    <t>Welt-Fremdenverkehrsorganisation (WTO)</t>
  </si>
  <si>
    <t>WTO, Doha Development Agenda Global Trust Fund</t>
  </si>
  <si>
    <t>Weltenergierat (WER)</t>
  </si>
  <si>
    <t>Internationale elektrotechnische Kommission (IEC)</t>
  </si>
  <si>
    <t>Europäisches Komitee für elektrotechnische Normung (CENELEC)</t>
  </si>
  <si>
    <t>000</t>
  </si>
  <si>
    <t>Laufende Transfers an Drittländer</t>
  </si>
  <si>
    <t>Europäische Weltraumagentur (ESA); Wahlprogramme</t>
  </si>
  <si>
    <t>Europäische Organisation f. d. Nutzung von Meteorologischen Satelliten (EUMETSAT)</t>
  </si>
  <si>
    <t>Europäische Weltraumagentur (ESA); Pflichtprogramme</t>
  </si>
  <si>
    <t>Europäische Organisation für kernphysische Forschung (CERN)</t>
  </si>
  <si>
    <t>Europäisches Hochschulinstitut (EHI)</t>
  </si>
  <si>
    <t>Europäische Konferenz für Molekularbiologie und Europäisches Labor für Molekularbiologie (EMBC und EMBL)</t>
  </si>
  <si>
    <t>Europäisches Zentrum für mittelfristige Wettervorhersage (EZMW)</t>
  </si>
  <si>
    <t>Europäische Organisation für astronomische Forschung in der südlichen Hemisphäre (ESO)</t>
  </si>
  <si>
    <t>Synchrotron Light Source ELETTRA</t>
  </si>
  <si>
    <t>Institut Max von Laue - Paul Langewin (ILL)</t>
  </si>
  <si>
    <t>European Synchrotron Radiation Facility (ESRF)</t>
  </si>
  <si>
    <t>International Institute for Applied Systems Analysis (IIASA)</t>
  </si>
  <si>
    <t>European Mediterranean Seismological Centere (EMSC)</t>
  </si>
  <si>
    <t>European Association for International Education (EAIE); Commission for the Geological Map of the World (CGMW); Tropical Biology Association (TBA); International Seismological Centre (ISC); International Union of Geological Science (IUGS); Diversitas; United nations university (IHDP)</t>
  </si>
  <si>
    <t>International Agency for Research on Cancer (IARC)</t>
  </si>
  <si>
    <t>Biobanking and Biomolcular Resources Research Infrastructure (BBMRI)</t>
  </si>
  <si>
    <t>Institut Max von Laue - Paul Langewin - Projekt S18</t>
  </si>
  <si>
    <t>CEEPUS-Generalsekretariat</t>
  </si>
  <si>
    <t>Internationale Schulsport-Föderation (ISF)</t>
  </si>
  <si>
    <t>European University Association (EUA)</t>
  </si>
  <si>
    <t>EUPEA European Physical Education Association</t>
  </si>
  <si>
    <t>INTERSKI International</t>
  </si>
  <si>
    <t>European Agency for Special Needs and Inclusive Education</t>
  </si>
  <si>
    <t>Europarat / Europäisches Fremdsprachenzentrum (CoE/ECML)</t>
  </si>
  <si>
    <t>European Schoolnet (EUN)</t>
  </si>
  <si>
    <t>International Holocaust Remembrance Alliance (IHRA)</t>
  </si>
  <si>
    <t>Summe UG 25</t>
  </si>
  <si>
    <t>Jugendkarte Euro 26 Mitgliedsbeitrag (Council of Europe); ERYCA Mitgliedsbeitrag (European Youth Informationen an Counselling Agency); ECYC Mitgliedsbeitrag (European Confederation of Youth Club Organisations)</t>
  </si>
  <si>
    <t>Internationales Tierseuchenamt (OIE)</t>
  </si>
  <si>
    <t>Europäische Pharmakopöe Kommission</t>
  </si>
  <si>
    <t>Pompidou-Gruppe des Europarates</t>
  </si>
  <si>
    <t xml:space="preserve">Europäische Kommission zur Bekämpfung der Maul- u. Klauenseuche </t>
  </si>
  <si>
    <t>European Health Telematics Association (EHTEL)</t>
  </si>
  <si>
    <t>Internationale Krankenhaus Vereinigung (IHF)</t>
  </si>
  <si>
    <t>Ausschuss der Krankenhäuser der Europäischen Gemeinschaft (HOPE)</t>
  </si>
  <si>
    <t>Internationale Vereinigung für Soziale Sicherheit (IVSS)</t>
  </si>
  <si>
    <t>Internationale Vereinigung der Arbeitsinspektion</t>
  </si>
  <si>
    <t>Europäisches Netzwerk Aus- und Weiterbildung in Sicherheit  und Gesundheitsschutz 
(ENETOSH)</t>
  </si>
  <si>
    <t>International Fiscal Association (IFA), Vienne</t>
  </si>
  <si>
    <t>Pharmaceutical Inspection Convention (PIC)</t>
  </si>
  <si>
    <t>DG - Deutsche Gesellschaft für Suchtgiftforschung und Suchtgifttherapie</t>
  </si>
  <si>
    <t>KGST Kommunale Gemeinschaftsstelle für Verwaltungsmanagement</t>
  </si>
  <si>
    <t>Open Text Web Solution Usergroup</t>
  </si>
  <si>
    <t>Hightext Verlag</t>
  </si>
  <si>
    <t>Deutschsprachige SAP Anwendergruppe (DSAG)</t>
  </si>
  <si>
    <t>Nationaler Delcredere Dienst (ONDD)</t>
  </si>
  <si>
    <t>Sekretariat der Aktionsgruppe gegen Geldwäsche (FATF)</t>
  </si>
  <si>
    <t>Brussels European and Global Economic Laboratory (BRUEGEL)</t>
  </si>
  <si>
    <t>Suerf-Beatrix Krones Executive OeNB</t>
  </si>
  <si>
    <t>Intra-European Organisation of Tax Administration (IOTA)</t>
  </si>
  <si>
    <t>Weltzollorganisation (WCO)</t>
  </si>
  <si>
    <t>A-SIT Zentrum für sichere Informationstechnologie - Austria</t>
  </si>
  <si>
    <t>Summe UG 14</t>
  </si>
  <si>
    <t>Europäisches Organisation f. d. Nutzung von Meteorologischen Satelliten (EUMETSAT)</t>
  </si>
  <si>
    <t>Radio Technical Comm. For Aeronautics (RTCA)</t>
  </si>
  <si>
    <t>Attachevereinigung BERN/CH</t>
  </si>
  <si>
    <t>Comité International de Medicine</t>
  </si>
  <si>
    <t>Internationaler Militärsportverband (CISM)</t>
  </si>
  <si>
    <t>CER und RUSI</t>
  </si>
  <si>
    <t>Europäische Verteidigungsagentur</t>
  </si>
  <si>
    <t>Summe UG 13</t>
  </si>
  <si>
    <t>European Organisation of Prisons and Correctional Services (Europris)</t>
  </si>
  <si>
    <t>European Commerce Registers Forum (ECRF)</t>
  </si>
  <si>
    <t>European Judicial Training Network</t>
  </si>
  <si>
    <t>Europäisches Landinformations-System (EULIS)</t>
  </si>
  <si>
    <t>Internationales Institut für die Vereinheitlichung des Privatrechtes (UNIDROIT)</t>
  </si>
  <si>
    <t>Haager Konferenz für internationales Privatrecht (DIP)</t>
  </si>
  <si>
    <t>OIF-Organisation internationale de la Francophonie</t>
  </si>
  <si>
    <t>ICC Koalition</t>
  </si>
  <si>
    <t>World Conservation Union (IUCN)</t>
  </si>
  <si>
    <t>Freiwilligen Programm der WHO</t>
  </si>
  <si>
    <t xml:space="preserve">Euromed Partnerschaft: österr. Beitrag für die Anna Lindh Foundation </t>
  </si>
  <si>
    <t>Internationales Sondergericht für den Libanon</t>
  </si>
  <si>
    <t xml:space="preserve">Sondergerichtshof für Sierra Leone (SCSL) </t>
  </si>
  <si>
    <t>Internationales Komitee vom Roten Kreuz (IKRK)</t>
  </si>
  <si>
    <t>Beitrag zum Budget des EUREKA-Sekretariates</t>
  </si>
  <si>
    <t>Internationale Ermittlungskommission</t>
  </si>
  <si>
    <t>Donauschutzkommission/IKSD im Donauraum (Klimawandel)</t>
  </si>
  <si>
    <t>Atomteststoppvertrag-Kontrollorganisation (CTBTOPrepCom)</t>
  </si>
  <si>
    <t>Wassenaar Arrangement</t>
  </si>
  <si>
    <t>Österreichisch-Französisches Zentrum (ÖFZ)</t>
  </si>
  <si>
    <t>Europäisches Jugendwerk des Europarates</t>
  </si>
  <si>
    <t>Beiträge zu GSVP</t>
  </si>
  <si>
    <t>Beiträge zur Zentraleuropäischen Initiative</t>
  </si>
  <si>
    <t>Europarat und Kulturfonds des Europarates</t>
  </si>
  <si>
    <t>Multilateral Organizat, Performance Assessment Network (MOPAN)</t>
  </si>
  <si>
    <t>OSZE-Übereinkommen über Vergleichs- und Schiedsverfahren</t>
  </si>
  <si>
    <t>Junior Experts in Delegation Programm der EK</t>
  </si>
  <si>
    <t>Europäisches Jugendzentrum des Europarates (EYC)</t>
  </si>
  <si>
    <t>Chemiewaffen-Kontrollorganisation (OPCW)</t>
  </si>
  <si>
    <t>Donaukommission</t>
  </si>
  <si>
    <t>Ständiger Schiedshof</t>
  </si>
  <si>
    <t>Kostenbeitr. zu div. Konferenzen und Abrüstungsfragen</t>
  </si>
  <si>
    <t>Beobachtermission der EU auf dem Balkan (EUMM)</t>
  </si>
  <si>
    <t>Summe UG 11</t>
  </si>
  <si>
    <t>Terrestrial Trunked Radio - Memorandum of Understanding (TETRA-MoU)</t>
  </si>
  <si>
    <t>11040400</t>
  </si>
  <si>
    <t>General Directors Immigration Services Conference (GDISC)</t>
  </si>
  <si>
    <t>Internationale Organisation für Migration (IOM)</t>
  </si>
  <si>
    <t>International Center for Migration Policy Development (ICMPD)</t>
  </si>
  <si>
    <t>11030100</t>
  </si>
  <si>
    <t>EU-Institut für Sicherheitsstudien (ISS)</t>
  </si>
  <si>
    <t>EU-Satellitenzentrum (SatCen)</t>
  </si>
  <si>
    <t>European Healthcare Fraud and Corruption Network (EHFCN)</t>
  </si>
  <si>
    <t>11020800</t>
  </si>
  <si>
    <t>Beitrag an die EGMONT-Gruppe</t>
  </si>
  <si>
    <t>European Network of Forensic Science Institutes (ENFSI)</t>
  </si>
  <si>
    <t>Beitrag an die Interpol</t>
  </si>
  <si>
    <t>11020600</t>
  </si>
  <si>
    <t>Schengener Übereinkommen 1985 und 1990</t>
  </si>
  <si>
    <t>11020400</t>
  </si>
  <si>
    <t>Internationaler Archivrat (ica - international council on archives)</t>
  </si>
  <si>
    <t>European network of equality bodies (Equinet)</t>
  </si>
  <si>
    <t>002</t>
  </si>
  <si>
    <t>Internationales verwaltungswissenschaftliches Institut (IIAS)</t>
  </si>
  <si>
    <t>Europäische Audiovisuelle Informationsstelle</t>
  </si>
  <si>
    <t>EU Satellitenzentrum (SatCen)</t>
  </si>
  <si>
    <t>Group of States against corruption (GRECO)</t>
  </si>
  <si>
    <t>Europäisches Institut für öffentliche Verwaltung (EIPA)</t>
  </si>
  <si>
    <t>Summe UG 06</t>
  </si>
  <si>
    <t>Europäische Organisation der Obersten Rechnungskontrollbehörden (EUROSAI)</t>
  </si>
  <si>
    <t>Summe UG 05</t>
  </si>
  <si>
    <t>International Ombudsman Institute (IOI)</t>
  </si>
  <si>
    <t>Summe UG 04</t>
  </si>
  <si>
    <t>Association of the Councils of State and Supreme Administrative Jurisdictions of the European Union i.n.p.a (Conseil d'État)</t>
  </si>
  <si>
    <t>Internationale Vereinigung der Obersten Verwaltungsgerichte (IASAJ)</t>
  </si>
  <si>
    <t>Summe UG 03</t>
  </si>
  <si>
    <t>World Conference on Constitutional Justice - Venice Commission (WCCJ)</t>
  </si>
  <si>
    <t>03010100</t>
  </si>
  <si>
    <t>Summe UG 02</t>
  </si>
  <si>
    <t>Parlamentarische Versammlung der Union für den Mittelmeerraum</t>
  </si>
  <si>
    <t>Parlamentarische Versammlung der OSZE</t>
  </si>
  <si>
    <t>Internationaler Archivrat</t>
  </si>
  <si>
    <t>Interparlamentarische Union (IPU)</t>
  </si>
  <si>
    <t>3. Sonstige Organisationen (Institutionen)
Aus diversen Mitgliedschaften resultierende Beiträge</t>
  </si>
  <si>
    <t>Gesamtsumme 1) bis 4)</t>
  </si>
  <si>
    <t>Summe UG 45/Summe Rubrik 4/Gesamtsumme 4</t>
  </si>
  <si>
    <t>Kapitaltransfers an Drittländer (IFIs)</t>
  </si>
  <si>
    <t>Multilaterale Investitions-Garantie Agentur (MIGA)</t>
  </si>
  <si>
    <t>0825</t>
  </si>
  <si>
    <t>Multilaterale Investitions-Garantie Agentur (MIGA) BSS</t>
  </si>
  <si>
    <t>Europäische Investitionsbank (EIB)</t>
  </si>
  <si>
    <t>Europäische Bank für Wiederaufbau und Entwicklung (EBRD) BSS</t>
  </si>
  <si>
    <t>Europäische Bank für Wiederaufbau und Entwicklung (EBRD)</t>
  </si>
  <si>
    <t>Gemeinsamer Rohstofffonds (CF)</t>
  </si>
  <si>
    <t>Internationale Finanzkorporation (IFC)</t>
  </si>
  <si>
    <t>Inter-Amerikanische Investitionsgesellschaft (IIC)</t>
  </si>
  <si>
    <t>Inter-Amerikanische Entwicklungsbank (IDB) BSS</t>
  </si>
  <si>
    <t>Inter-Amerikanische Entwicklungsbank (IDB)</t>
  </si>
  <si>
    <t>Asiatische Entwicklungsbank (AsEB) BSS</t>
  </si>
  <si>
    <t>Asiatische Entwicklungsbank (AsEB)</t>
  </si>
  <si>
    <t>Internationale Bank für Wiederaufbau und Entwicklung (IBRD) BSS</t>
  </si>
  <si>
    <t>Internationale Bank für Wiederaufbau und Entwicklung (IBRD)</t>
  </si>
  <si>
    <t>Afrikanische Entwicklungsbank (AfEB) BSS</t>
  </si>
  <si>
    <t>Afrikanische Entwicklungsbank (AfEB)</t>
  </si>
  <si>
    <t>EVA 2015</t>
  </si>
  <si>
    <t>FVA 2015</t>
  </si>
  <si>
    <t>EVA 2014</t>
  </si>
  <si>
    <t>FVA 2014</t>
  </si>
  <si>
    <t>4. Internationale Finanzinstitutionen</t>
  </si>
  <si>
    <r>
      <t xml:space="preserve">BVA 2015 </t>
    </r>
    <r>
      <rPr>
        <b/>
        <vertAlign val="superscript"/>
        <sz val="10"/>
        <rFont val="Arial"/>
        <family val="2"/>
      </rPr>
      <t>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</si>
</sst>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00"/>
    <numFmt numFmtId="166" formatCode="#,##0.000"/>
    <numFmt numFmtId="167" formatCode="000"/>
    <numFmt numFmtId="168" formatCode="00000000"/>
  </numFmts>
  <fonts count="14" x14ac:knownFonts="1">
    <font>
      <sz val="10"/>
      <name val="Arial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sz val="10"/>
      <name val="Palatino Linotype"/>
      <family val="1"/>
    </font>
    <font>
      <vertAlign val="superscript"/>
      <sz val="10"/>
      <name val="Palatino Linotype"/>
      <family val="1"/>
    </font>
    <font>
      <sz val="9"/>
      <name val="Palatino Linotype"/>
      <family val="1"/>
    </font>
    <font>
      <b/>
      <sz val="10"/>
      <color rgb="FFC00000"/>
      <name val="Palatino Linotype"/>
      <family val="1"/>
    </font>
    <font>
      <sz val="10"/>
      <color rgb="FFC00000"/>
      <name val="Palatino Linotype"/>
      <family val="1"/>
    </font>
    <font>
      <b/>
      <sz val="10"/>
      <name val="Palatino Linotype"/>
      <family val="1"/>
    </font>
    <font>
      <b/>
      <vertAlign val="superscript"/>
      <sz val="10"/>
      <name val="Palatino Linotype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23">
    <xf numFmtId="0" fontId="0" fillId="0" borderId="0" xfId="0"/>
    <xf numFmtId="0" fontId="3" fillId="0" borderId="0" xfId="0" applyFont="1"/>
    <xf numFmtId="164" fontId="4" fillId="0" borderId="0" xfId="0" applyNumberFormat="1" applyFont="1" applyFill="1"/>
    <xf numFmtId="0" fontId="4" fillId="0" borderId="0" xfId="0" applyFont="1" applyFill="1"/>
    <xf numFmtId="0" fontId="3" fillId="0" borderId="0" xfId="0" applyFont="1" applyFill="1"/>
    <xf numFmtId="164" fontId="0" fillId="0" borderId="0" xfId="0" applyNumberFormat="1" applyFill="1"/>
    <xf numFmtId="0" fontId="0" fillId="0" borderId="0" xfId="0" applyFill="1"/>
    <xf numFmtId="165" fontId="0" fillId="0" borderId="0" xfId="0" applyNumberFormat="1" applyFill="1" applyAlignment="1">
      <alignment horizontal="center"/>
    </xf>
    <xf numFmtId="164" fontId="0" fillId="0" borderId="0" xfId="0" applyNumberFormat="1"/>
    <xf numFmtId="0" fontId="1" fillId="0" borderId="0" xfId="0" applyFont="1" applyFill="1"/>
    <xf numFmtId="0" fontId="5" fillId="0" borderId="0" xfId="0" applyFont="1" applyFill="1" applyAlignment="1">
      <alignment horizontal="right"/>
    </xf>
    <xf numFmtId="0" fontId="5" fillId="0" borderId="0" xfId="0" applyFont="1" applyFill="1"/>
    <xf numFmtId="2" fontId="0" fillId="0" borderId="0" xfId="0" applyNumberFormat="1"/>
    <xf numFmtId="0" fontId="7" fillId="0" borderId="0" xfId="0" applyFont="1"/>
    <xf numFmtId="0" fontId="7" fillId="0" borderId="0" xfId="0" applyFont="1" applyAlignment="1">
      <alignment horizontal="center"/>
    </xf>
    <xf numFmtId="166" fontId="10" fillId="0" borderId="1" xfId="0" applyNumberFormat="1" applyFont="1" applyBorder="1"/>
    <xf numFmtId="0" fontId="10" fillId="0" borderId="1" xfId="0" applyFont="1" applyBorder="1"/>
    <xf numFmtId="0" fontId="10" fillId="0" borderId="1" xfId="0" applyFont="1" applyBorder="1" applyAlignment="1">
      <alignment horizontal="center"/>
    </xf>
    <xf numFmtId="166" fontId="10" fillId="0" borderId="0" xfId="0" applyNumberFormat="1" applyFont="1" applyBorder="1"/>
    <xf numFmtId="0" fontId="10" fillId="0" borderId="0" xfId="0" applyFont="1" applyBorder="1"/>
    <xf numFmtId="0" fontId="7" fillId="0" borderId="0" xfId="0" applyFont="1" applyBorder="1"/>
    <xf numFmtId="0" fontId="7" fillId="0" borderId="0" xfId="0" applyFont="1" applyBorder="1" applyAlignment="1">
      <alignment horizontal="center"/>
    </xf>
    <xf numFmtId="166" fontId="11" fillId="0" borderId="0" xfId="0" applyNumberFormat="1" applyFont="1" applyBorder="1"/>
    <xf numFmtId="0" fontId="11" fillId="0" borderId="0" xfId="0" applyFont="1" applyBorder="1"/>
    <xf numFmtId="166" fontId="7" fillId="0" borderId="0" xfId="0" applyNumberFormat="1" applyFont="1"/>
    <xf numFmtId="167" fontId="7" fillId="0" borderId="0" xfId="0" applyNumberFormat="1" applyFont="1" applyFill="1" applyAlignment="1">
      <alignment horizontal="center"/>
    </xf>
    <xf numFmtId="0" fontId="7" fillId="0" borderId="0" xfId="0" applyFont="1" applyFill="1" applyAlignment="1">
      <alignment horizontal="center"/>
    </xf>
    <xf numFmtId="166" fontId="7" fillId="0" borderId="0" xfId="0" applyNumberFormat="1" applyFont="1" applyAlignment="1"/>
    <xf numFmtId="0" fontId="7" fillId="0" borderId="0" xfId="0" applyFont="1" applyAlignment="1">
      <alignment vertical="top" wrapText="1"/>
    </xf>
    <xf numFmtId="167" fontId="7" fillId="0" borderId="0" xfId="0" applyNumberFormat="1" applyFont="1" applyFill="1" applyAlignment="1">
      <alignment horizontal="center" vertical="top"/>
    </xf>
    <xf numFmtId="0" fontId="7" fillId="0" borderId="0" xfId="0" applyFont="1" applyFill="1" applyAlignment="1">
      <alignment horizontal="center" vertical="top"/>
    </xf>
    <xf numFmtId="0" fontId="7" fillId="0" borderId="0" xfId="0" applyFont="1" applyFill="1"/>
    <xf numFmtId="0" fontId="7" fillId="0" borderId="0" xfId="0" applyFont="1" applyAlignment="1">
      <alignment wrapText="1"/>
    </xf>
    <xf numFmtId="0" fontId="7" fillId="0" borderId="0" xfId="0" applyFont="1" applyFill="1" applyAlignment="1">
      <alignment wrapText="1"/>
    </xf>
    <xf numFmtId="166" fontId="11" fillId="0" borderId="1" xfId="0" applyNumberFormat="1" applyFont="1" applyBorder="1"/>
    <xf numFmtId="0" fontId="11" fillId="0" borderId="1" xfId="0" applyFont="1" applyBorder="1"/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166" fontId="7" fillId="0" borderId="0" xfId="0" applyNumberFormat="1" applyFont="1" applyFill="1"/>
    <xf numFmtId="167" fontId="7" fillId="0" borderId="0" xfId="0" applyNumberFormat="1" applyFont="1" applyAlignment="1">
      <alignment horizontal="center"/>
    </xf>
    <xf numFmtId="164" fontId="7" fillId="0" borderId="0" xfId="0" applyNumberFormat="1" applyFont="1" applyFill="1"/>
    <xf numFmtId="167" fontId="7" fillId="0" borderId="1" xfId="0" applyNumberFormat="1" applyFont="1" applyBorder="1" applyAlignment="1">
      <alignment horizontal="center"/>
    </xf>
    <xf numFmtId="0" fontId="12" fillId="0" borderId="0" xfId="0" applyFont="1"/>
    <xf numFmtId="166" fontId="11" fillId="0" borderId="0" xfId="0" applyNumberFormat="1" applyFont="1" applyFill="1" applyBorder="1"/>
    <xf numFmtId="167" fontId="7" fillId="0" borderId="0" xfId="0" applyNumberFormat="1" applyFont="1" applyBorder="1" applyAlignment="1">
      <alignment horizontal="center"/>
    </xf>
    <xf numFmtId="166" fontId="7" fillId="0" borderId="0" xfId="0" applyNumberFormat="1" applyFont="1" applyBorder="1"/>
    <xf numFmtId="0" fontId="7" fillId="0" borderId="0" xfId="0" applyFont="1" applyAlignment="1">
      <alignment vertical="top"/>
    </xf>
    <xf numFmtId="167" fontId="7" fillId="0" borderId="1" xfId="0" applyNumberFormat="1" applyFont="1" applyBorder="1"/>
    <xf numFmtId="167" fontId="7" fillId="0" borderId="0" xfId="0" applyNumberFormat="1" applyFont="1" applyBorder="1"/>
    <xf numFmtId="0" fontId="12" fillId="0" borderId="0" xfId="0" applyFont="1" applyAlignment="1">
      <alignment vertical="top" wrapText="1"/>
    </xf>
    <xf numFmtId="166" fontId="11" fillId="0" borderId="0" xfId="0" applyNumberFormat="1" applyFont="1"/>
    <xf numFmtId="0" fontId="11" fillId="0" borderId="0" xfId="0" applyFont="1"/>
    <xf numFmtId="167" fontId="7" fillId="0" borderId="0" xfId="0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167" fontId="7" fillId="0" borderId="0" xfId="0" applyNumberFormat="1" applyFont="1" applyFill="1" applyBorder="1" applyAlignment="1">
      <alignment horizontal="center" vertical="top"/>
    </xf>
    <xf numFmtId="0" fontId="7" fillId="0" borderId="0" xfId="0" applyFont="1" applyFill="1" applyBorder="1" applyAlignment="1">
      <alignment horizontal="center" vertical="top"/>
    </xf>
    <xf numFmtId="166" fontId="7" fillId="0" borderId="0" xfId="0" applyNumberFormat="1" applyFont="1" applyFill="1" applyBorder="1" applyAlignment="1"/>
    <xf numFmtId="0" fontId="7" fillId="0" borderId="0" xfId="0" applyFont="1" applyFill="1" applyBorder="1" applyAlignment="1">
      <alignment wrapText="1"/>
    </xf>
    <xf numFmtId="0" fontId="12" fillId="0" borderId="0" xfId="0" applyFont="1" applyFill="1" applyBorder="1" applyAlignment="1">
      <alignment wrapText="1"/>
    </xf>
    <xf numFmtId="0" fontId="12" fillId="0" borderId="0" xfId="0" applyFont="1" applyFill="1" applyBorder="1" applyAlignment="1"/>
    <xf numFmtId="0" fontId="12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center"/>
    </xf>
    <xf numFmtId="0" fontId="12" fillId="0" borderId="2" xfId="0" applyFont="1" applyFill="1" applyBorder="1" applyAlignment="1">
      <alignment horizontal="center"/>
    </xf>
    <xf numFmtId="0" fontId="12" fillId="0" borderId="2" xfId="0" applyFont="1" applyFill="1" applyBorder="1" applyAlignment="1">
      <alignment vertical="center"/>
    </xf>
    <xf numFmtId="167" fontId="10" fillId="0" borderId="1" xfId="0" applyNumberFormat="1" applyFont="1" applyBorder="1"/>
    <xf numFmtId="167" fontId="7" fillId="0" borderId="0" xfId="0" applyNumberFormat="1" applyFont="1" applyFill="1" applyBorder="1"/>
    <xf numFmtId="0" fontId="7" fillId="0" borderId="0" xfId="0" applyFont="1" applyFill="1" applyBorder="1"/>
    <xf numFmtId="167" fontId="7" fillId="0" borderId="0" xfId="0" applyNumberFormat="1" applyFont="1" applyFill="1"/>
    <xf numFmtId="0" fontId="7" fillId="0" borderId="0" xfId="0" applyFont="1" applyAlignment="1"/>
    <xf numFmtId="0" fontId="7" fillId="0" borderId="0" xfId="0" applyFont="1" applyFill="1" applyAlignment="1"/>
    <xf numFmtId="167" fontId="7" fillId="2" borderId="0" xfId="0" applyNumberFormat="1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0" fillId="0" borderId="0" xfId="0" applyAlignment="1"/>
    <xf numFmtId="167" fontId="7" fillId="0" borderId="0" xfId="0" applyNumberFormat="1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Fill="1" applyAlignment="1">
      <alignment vertical="top" wrapText="1"/>
    </xf>
    <xf numFmtId="166" fontId="7" fillId="0" borderId="0" xfId="0" applyNumberFormat="1" applyFont="1" applyAlignment="1">
      <alignment vertical="top"/>
    </xf>
    <xf numFmtId="167" fontId="7" fillId="0" borderId="0" xfId="0" applyNumberFormat="1" applyFont="1"/>
    <xf numFmtId="166" fontId="7" fillId="0" borderId="0" xfId="0" applyNumberFormat="1" applyFont="1" applyBorder="1" applyAlignment="1"/>
    <xf numFmtId="0" fontId="7" fillId="0" borderId="0" xfId="0" applyFont="1" applyFill="1" applyBorder="1" applyAlignment="1"/>
    <xf numFmtId="166" fontId="11" fillId="0" borderId="0" xfId="0" applyNumberFormat="1" applyFont="1" applyBorder="1" applyAlignment="1"/>
    <xf numFmtId="166" fontId="11" fillId="0" borderId="1" xfId="0" applyNumberFormat="1" applyFont="1" applyBorder="1" applyAlignment="1"/>
    <xf numFmtId="49" fontId="7" fillId="0" borderId="0" xfId="0" applyNumberFormat="1" applyFont="1" applyAlignment="1">
      <alignment horizontal="center"/>
    </xf>
    <xf numFmtId="166" fontId="7" fillId="0" borderId="0" xfId="0" applyNumberFormat="1" applyFont="1" applyFill="1" applyAlignment="1"/>
    <xf numFmtId="168" fontId="7" fillId="0" borderId="1" xfId="0" applyNumberFormat="1" applyFont="1" applyBorder="1"/>
    <xf numFmtId="0" fontId="7" fillId="0" borderId="0" xfId="0" applyFont="1" applyAlignment="1">
      <alignment horizontal="right"/>
    </xf>
    <xf numFmtId="168" fontId="7" fillId="0" borderId="0" xfId="0" applyNumberFormat="1" applyFont="1" applyAlignment="1">
      <alignment horizontal="center"/>
    </xf>
    <xf numFmtId="168" fontId="7" fillId="0" borderId="1" xfId="0" applyNumberFormat="1" applyFont="1" applyBorder="1" applyAlignment="1">
      <alignment horizontal="center"/>
    </xf>
    <xf numFmtId="168" fontId="7" fillId="0" borderId="0" xfId="0" applyNumberFormat="1" applyFont="1" applyAlignment="1">
      <alignment horizontal="center" vertical="top"/>
    </xf>
    <xf numFmtId="168" fontId="7" fillId="0" borderId="0" xfId="0" applyNumberFormat="1" applyFont="1" applyFill="1" applyAlignment="1">
      <alignment horizontal="center"/>
    </xf>
    <xf numFmtId="164" fontId="7" fillId="0" borderId="0" xfId="0" applyNumberFormat="1" applyFont="1"/>
    <xf numFmtId="165" fontId="0" fillId="0" borderId="0" xfId="0" applyNumberFormat="1" applyFill="1" applyAlignment="1">
      <alignment horizontal="center"/>
    </xf>
    <xf numFmtId="0" fontId="5" fillId="0" borderId="0" xfId="0" applyFont="1" applyFill="1" applyAlignment="1"/>
    <xf numFmtId="0" fontId="5" fillId="0" borderId="0" xfId="0" applyFont="1" applyAlignment="1"/>
    <xf numFmtId="0" fontId="1" fillId="0" borderId="0" xfId="0" applyFont="1" applyFill="1" applyAlignment="1">
      <alignment horizontal="left" wrapText="1"/>
    </xf>
    <xf numFmtId="0" fontId="0" fillId="0" borderId="0" xfId="0" applyFill="1" applyAlignment="1">
      <alignment horizontal="left"/>
    </xf>
    <xf numFmtId="0" fontId="2" fillId="0" borderId="0" xfId="0" applyFont="1" applyFill="1" applyAlignment="1">
      <alignment horizontal="left" wrapText="1"/>
    </xf>
    <xf numFmtId="0" fontId="0" fillId="0" borderId="0" xfId="0" applyAlignment="1">
      <alignment horizontal="left"/>
    </xf>
    <xf numFmtId="0" fontId="0" fillId="0" borderId="0" xfId="0" applyFill="1" applyAlignment="1">
      <alignment horizontal="center"/>
    </xf>
    <xf numFmtId="0" fontId="1" fillId="0" borderId="0" xfId="0" applyFont="1" applyFill="1" applyAlignment="1">
      <alignment horizontal="left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2" fillId="0" borderId="0" xfId="0" applyFont="1" applyFill="1" applyBorder="1" applyAlignment="1">
      <alignment horizontal="left" wrapText="1"/>
    </xf>
    <xf numFmtId="0" fontId="12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 wrapText="1"/>
    </xf>
    <xf numFmtId="0" fontId="9" fillId="0" borderId="0" xfId="0" applyFont="1" applyFill="1" applyBorder="1"/>
    <xf numFmtId="0" fontId="7" fillId="0" borderId="0" xfId="0" applyFont="1" applyFill="1" applyBorder="1" applyAlignment="1">
      <alignment horizontal="center"/>
    </xf>
    <xf numFmtId="0" fontId="12" fillId="0" borderId="2" xfId="0" applyFont="1" applyFill="1" applyBorder="1" applyAlignment="1">
      <alignment horizontal="center" wrapText="1"/>
    </xf>
    <xf numFmtId="0" fontId="7" fillId="0" borderId="0" xfId="0" applyFont="1" applyAlignment="1">
      <alignment horizontal="center"/>
    </xf>
    <xf numFmtId="0" fontId="7" fillId="0" borderId="0" xfId="0" applyFont="1" applyAlignment="1"/>
    <xf numFmtId="0" fontId="0" fillId="0" borderId="0" xfId="0" applyAlignment="1"/>
    <xf numFmtId="0" fontId="7" fillId="0" borderId="0" xfId="0" applyFont="1" applyFill="1" applyBorder="1" applyAlignment="1">
      <alignment wrapText="1"/>
    </xf>
    <xf numFmtId="0" fontId="7" fillId="0" borderId="0" xfId="0" applyFont="1" applyBorder="1" applyAlignment="1">
      <alignment horizontal="center"/>
    </xf>
    <xf numFmtId="0" fontId="12" fillId="0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/>
    </xf>
    <xf numFmtId="0" fontId="7" fillId="0" borderId="0" xfId="0" applyFont="1"/>
    <xf numFmtId="0" fontId="5" fillId="0" borderId="0" xfId="0" applyFont="1" applyFill="1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/>
    <xf numFmtId="0" fontId="12" fillId="0" borderId="2" xfId="0" applyFont="1" applyFill="1" applyBorder="1" applyAlignment="1">
      <alignment horizontal="righ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tabSelected="1" zoomScaleNormal="100" workbookViewId="0">
      <selection sqref="A1:XFD1"/>
    </sheetView>
  </sheetViews>
  <sheetFormatPr baseColWidth="10" defaultRowHeight="12.75" x14ac:dyDescent="0.2"/>
  <cols>
    <col min="1" max="1" width="15.42578125" customWidth="1"/>
    <col min="2" max="2" width="42.5703125" bestFit="1" customWidth="1"/>
    <col min="3" max="4" width="11.140625" customWidth="1"/>
  </cols>
  <sheetData>
    <row r="1" spans="1:4" s="93" customFormat="1" x14ac:dyDescent="0.2">
      <c r="A1" s="92" t="s">
        <v>31</v>
      </c>
      <c r="B1" s="92"/>
      <c r="C1" s="92"/>
    </row>
    <row r="2" spans="1:4" s="95" customFormat="1" x14ac:dyDescent="0.2">
      <c r="A2" s="94" t="s">
        <v>30</v>
      </c>
    </row>
    <row r="3" spans="1:4" s="98" customFormat="1" x14ac:dyDescent="0.2"/>
    <row r="4" spans="1:4" s="6" customFormat="1" ht="14.25" x14ac:dyDescent="0.2">
      <c r="A4" s="119" t="s">
        <v>29</v>
      </c>
      <c r="B4" s="11" t="s">
        <v>28</v>
      </c>
      <c r="C4" s="10" t="s">
        <v>27</v>
      </c>
      <c r="D4" s="10" t="s">
        <v>26</v>
      </c>
    </row>
    <row r="5" spans="1:4" s="99" customFormat="1" x14ac:dyDescent="0.2"/>
    <row r="6" spans="1:4" x14ac:dyDescent="0.2">
      <c r="A6" s="7">
        <v>2</v>
      </c>
      <c r="B6" s="6" t="s">
        <v>25</v>
      </c>
      <c r="C6" s="5">
        <v>0.19800000000000001</v>
      </c>
      <c r="D6">
        <v>0.19800000000000001</v>
      </c>
    </row>
    <row r="7" spans="1:4" x14ac:dyDescent="0.2">
      <c r="A7" s="7">
        <v>3</v>
      </c>
      <c r="B7" s="6" t="s">
        <v>24</v>
      </c>
      <c r="C7" s="5">
        <v>2E-3</v>
      </c>
      <c r="D7">
        <v>2E-3</v>
      </c>
    </row>
    <row r="8" spans="1:4" x14ac:dyDescent="0.2">
      <c r="A8" s="7">
        <v>4</v>
      </c>
      <c r="B8" s="6" t="s">
        <v>23</v>
      </c>
      <c r="C8" s="5">
        <v>3.0000000000000001E-3</v>
      </c>
      <c r="D8">
        <v>4.0000000000000001E-3</v>
      </c>
    </row>
    <row r="9" spans="1:4" x14ac:dyDescent="0.2">
      <c r="A9" s="7">
        <v>5</v>
      </c>
      <c r="B9" s="6" t="s">
        <v>22</v>
      </c>
      <c r="C9" s="5">
        <v>3.0000000000000001E-3</v>
      </c>
      <c r="D9">
        <v>3.0000000000000001E-3</v>
      </c>
    </row>
    <row r="10" spans="1:4" x14ac:dyDescent="0.2">
      <c r="A10" s="7">
        <v>6</v>
      </c>
      <c r="B10" s="6" t="s">
        <v>21</v>
      </c>
      <c r="C10" s="5">
        <v>1E-3</v>
      </c>
      <c r="D10">
        <v>1E-3</v>
      </c>
    </row>
    <row r="11" spans="1:4" x14ac:dyDescent="0.2">
      <c r="A11" s="7">
        <v>10</v>
      </c>
      <c r="B11" s="6" t="s">
        <v>20</v>
      </c>
      <c r="C11" s="5">
        <v>3.1819999999999999</v>
      </c>
      <c r="D11">
        <v>3.5409999999999999</v>
      </c>
    </row>
    <row r="12" spans="1:4" x14ac:dyDescent="0.2">
      <c r="A12" s="7">
        <v>11</v>
      </c>
      <c r="B12" s="6" t="s">
        <v>19</v>
      </c>
      <c r="C12" s="5">
        <v>1.9330000000000001</v>
      </c>
      <c r="D12">
        <v>1.9330000000000001</v>
      </c>
    </row>
    <row r="13" spans="1:4" x14ac:dyDescent="0.2">
      <c r="A13" s="7">
        <v>12</v>
      </c>
      <c r="B13" s="6" t="s">
        <v>18</v>
      </c>
      <c r="C13" s="5">
        <v>80.260000000000005</v>
      </c>
      <c r="D13">
        <v>80.587999999999994</v>
      </c>
    </row>
    <row r="14" spans="1:4" x14ac:dyDescent="0.2">
      <c r="A14" s="7">
        <v>13</v>
      </c>
      <c r="B14" s="6" t="s">
        <v>17</v>
      </c>
      <c r="C14" s="5">
        <v>8.7999999999999995E-2</v>
      </c>
      <c r="D14">
        <v>8.7999999999999995E-2</v>
      </c>
    </row>
    <row r="15" spans="1:4" x14ac:dyDescent="0.2">
      <c r="A15" s="7">
        <v>14</v>
      </c>
      <c r="B15" s="6" t="s">
        <v>16</v>
      </c>
      <c r="C15" s="5">
        <v>2.0289999999999999</v>
      </c>
      <c r="D15">
        <v>2.198</v>
      </c>
    </row>
    <row r="16" spans="1:4" x14ac:dyDescent="0.2">
      <c r="A16" s="7">
        <v>15</v>
      </c>
      <c r="B16" s="6" t="s">
        <v>15</v>
      </c>
      <c r="C16" s="5">
        <v>1.0389999999999999</v>
      </c>
      <c r="D16" s="8">
        <v>1.042</v>
      </c>
    </row>
    <row r="17" spans="1:4" x14ac:dyDescent="0.2">
      <c r="A17" s="7">
        <v>21</v>
      </c>
      <c r="B17" s="6" t="s">
        <v>14</v>
      </c>
      <c r="C17" s="5">
        <v>3.1259999999999999</v>
      </c>
      <c r="D17">
        <v>2.681</v>
      </c>
    </row>
    <row r="18" spans="1:4" x14ac:dyDescent="0.2">
      <c r="A18" s="7">
        <v>24</v>
      </c>
      <c r="B18" s="6" t="s">
        <v>13</v>
      </c>
      <c r="C18" s="5">
        <v>3.887</v>
      </c>
      <c r="D18">
        <v>3.887</v>
      </c>
    </row>
    <row r="19" spans="1:4" x14ac:dyDescent="0.2">
      <c r="A19" s="7">
        <v>25</v>
      </c>
      <c r="B19" s="9" t="s">
        <v>12</v>
      </c>
      <c r="C19" s="5">
        <v>1.2999999999999999E-2</v>
      </c>
      <c r="D19">
        <v>1.2999999999999999E-2</v>
      </c>
    </row>
    <row r="20" spans="1:4" x14ac:dyDescent="0.2">
      <c r="A20" s="7">
        <v>30</v>
      </c>
      <c r="B20" s="9" t="s">
        <v>11</v>
      </c>
      <c r="C20" s="5">
        <v>0.11799999999999999</v>
      </c>
      <c r="D20">
        <v>0.106</v>
      </c>
    </row>
    <row r="21" spans="1:4" x14ac:dyDescent="0.2">
      <c r="A21" s="7">
        <v>31</v>
      </c>
      <c r="B21" s="6" t="s">
        <v>10</v>
      </c>
      <c r="C21" s="5">
        <v>36.936</v>
      </c>
      <c r="D21" s="8">
        <v>37.51</v>
      </c>
    </row>
    <row r="22" spans="1:4" x14ac:dyDescent="0.2">
      <c r="A22" s="7">
        <v>32</v>
      </c>
      <c r="B22" s="6" t="s">
        <v>9</v>
      </c>
      <c r="C22" s="5">
        <v>6.3E-2</v>
      </c>
      <c r="D22" s="8">
        <v>7.2999999999999995E-2</v>
      </c>
    </row>
    <row r="23" spans="1:4" x14ac:dyDescent="0.2">
      <c r="A23" s="7">
        <v>34</v>
      </c>
      <c r="B23" s="6" t="s">
        <v>8</v>
      </c>
      <c r="C23" s="5">
        <v>58.521999999999998</v>
      </c>
      <c r="D23">
        <v>59.122</v>
      </c>
    </row>
    <row r="24" spans="1:4" x14ac:dyDescent="0.2">
      <c r="A24" s="7">
        <v>40</v>
      </c>
      <c r="B24" s="6" t="s">
        <v>7</v>
      </c>
      <c r="C24" s="5">
        <v>3.2189999999999999</v>
      </c>
      <c r="D24">
        <v>3.2189999999999999</v>
      </c>
    </row>
    <row r="25" spans="1:4" x14ac:dyDescent="0.2">
      <c r="A25" s="7">
        <v>41</v>
      </c>
      <c r="B25" s="6" t="s">
        <v>6</v>
      </c>
      <c r="C25" s="5">
        <v>1.6379999999999999</v>
      </c>
      <c r="D25">
        <v>1.6459999999999999</v>
      </c>
    </row>
    <row r="26" spans="1:4" x14ac:dyDescent="0.2">
      <c r="A26" s="7">
        <v>42</v>
      </c>
      <c r="B26" s="6" t="s">
        <v>5</v>
      </c>
      <c r="C26" s="5">
        <v>3.7320000000000002</v>
      </c>
      <c r="D26">
        <v>3.7320000000000002</v>
      </c>
    </row>
    <row r="27" spans="1:4" x14ac:dyDescent="0.2">
      <c r="A27" s="7">
        <v>43</v>
      </c>
      <c r="B27" s="6" t="s">
        <v>4</v>
      </c>
      <c r="C27" s="5">
        <v>2.4279999999999999</v>
      </c>
      <c r="D27">
        <v>2.4319999999999999</v>
      </c>
    </row>
    <row r="28" spans="1:4" x14ac:dyDescent="0.2">
      <c r="A28" s="7">
        <v>45</v>
      </c>
      <c r="B28" s="6" t="s">
        <v>3</v>
      </c>
      <c r="C28" s="5">
        <v>301.63499999999999</v>
      </c>
      <c r="D28">
        <v>271.072</v>
      </c>
    </row>
    <row r="29" spans="1:4" s="91" customFormat="1" x14ac:dyDescent="0.2"/>
    <row r="30" spans="1:4" s="1" customFormat="1" x14ac:dyDescent="0.2">
      <c r="A30" s="4"/>
      <c r="B30" s="3" t="s">
        <v>2</v>
      </c>
      <c r="C30" s="2">
        <f>SUM(C6:C28)</f>
        <v>504.05499999999995</v>
      </c>
      <c r="D30" s="2">
        <f>SUM(D6:D28)</f>
        <v>475.09100000000001</v>
      </c>
    </row>
    <row r="32" spans="1:4" s="97" customFormat="1" x14ac:dyDescent="0.2">
      <c r="A32" s="95" t="s">
        <v>1</v>
      </c>
      <c r="B32" s="95"/>
      <c r="C32" s="95"/>
    </row>
    <row r="33" spans="1:1" s="95" customFormat="1" ht="29.25" customHeight="1" x14ac:dyDescent="0.2">
      <c r="A33" s="96" t="s">
        <v>0</v>
      </c>
    </row>
  </sheetData>
  <mergeCells count="7">
    <mergeCell ref="A29:XFD29"/>
    <mergeCell ref="A1:XFD1"/>
    <mergeCell ref="A2:XFD2"/>
    <mergeCell ref="A33:XFD33"/>
    <mergeCell ref="A32:XFD32"/>
    <mergeCell ref="A3:XFD3"/>
    <mergeCell ref="A5:XFD5"/>
  </mergeCells>
  <pageMargins left="0.70866141732283472" right="0.70866141732283472" top="0.78740157480314965" bottom="0.78740157480314965" header="0.31496062992125984" footer="0.31496062992125984"/>
  <pageSetup paperSize="9" scale="9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zoomScaleNormal="100" workbookViewId="0">
      <selection sqref="A1:XFD1"/>
    </sheetView>
  </sheetViews>
  <sheetFormatPr baseColWidth="10" defaultRowHeight="12.75" x14ac:dyDescent="0.2"/>
  <cols>
    <col min="1" max="1" width="60.28515625" customWidth="1"/>
    <col min="2" max="8" width="10.7109375" customWidth="1"/>
  </cols>
  <sheetData>
    <row r="1" spans="1:8" s="120" customFormat="1" x14ac:dyDescent="0.2">
      <c r="A1" s="120" t="s">
        <v>51</v>
      </c>
    </row>
    <row r="2" spans="1:8" s="97" customFormat="1" x14ac:dyDescent="0.2">
      <c r="A2" s="100" t="s">
        <v>30</v>
      </c>
    </row>
    <row r="3" spans="1:8" s="102" customFormat="1" x14ac:dyDescent="0.2"/>
    <row r="4" spans="1:8" ht="14.25" x14ac:dyDescent="0.2">
      <c r="A4" s="121" t="s">
        <v>28</v>
      </c>
      <c r="B4" s="121" t="s">
        <v>50</v>
      </c>
      <c r="C4" s="121" t="s">
        <v>49</v>
      </c>
      <c r="D4" s="121" t="s">
        <v>48</v>
      </c>
      <c r="E4" s="121" t="s">
        <v>47</v>
      </c>
      <c r="F4" s="121" t="s">
        <v>46</v>
      </c>
      <c r="G4" s="121" t="s">
        <v>27</v>
      </c>
      <c r="H4" s="121" t="s">
        <v>414</v>
      </c>
    </row>
    <row r="5" spans="1:8" s="97" customFormat="1" x14ac:dyDescent="0.2"/>
    <row r="6" spans="1:8" x14ac:dyDescent="0.2">
      <c r="A6" t="s">
        <v>45</v>
      </c>
      <c r="B6" s="12">
        <v>32.176000000000002</v>
      </c>
      <c r="C6" s="12">
        <v>59.398000000000003</v>
      </c>
      <c r="D6" s="12">
        <v>36.335999999999999</v>
      </c>
      <c r="E6" s="12">
        <v>24.38</v>
      </c>
      <c r="F6" s="12">
        <v>58.67</v>
      </c>
      <c r="G6" s="12">
        <v>37.6</v>
      </c>
      <c r="H6" s="12">
        <v>37.6</v>
      </c>
    </row>
    <row r="7" spans="1:8" x14ac:dyDescent="0.2">
      <c r="A7" t="s">
        <v>44</v>
      </c>
      <c r="B7" s="12">
        <v>47.96</v>
      </c>
      <c r="C7" s="12">
        <v>50.881999999999998</v>
      </c>
      <c r="D7" s="12">
        <v>54.33</v>
      </c>
      <c r="E7" s="12">
        <v>52.164000000000001</v>
      </c>
      <c r="F7" s="12">
        <v>50.094000000000001</v>
      </c>
      <c r="G7" s="12">
        <v>53.023000000000003</v>
      </c>
      <c r="H7" s="12">
        <v>53.622999999999998</v>
      </c>
    </row>
    <row r="8" spans="1:8" x14ac:dyDescent="0.2">
      <c r="A8" t="s">
        <v>43</v>
      </c>
      <c r="B8" s="12">
        <v>19.117999999999999</v>
      </c>
      <c r="C8" s="12">
        <v>14.906000000000001</v>
      </c>
      <c r="D8" s="12">
        <v>16.984000000000002</v>
      </c>
      <c r="E8" s="12">
        <v>15.708</v>
      </c>
      <c r="F8" s="12">
        <v>15.484</v>
      </c>
      <c r="G8" s="12">
        <v>15</v>
      </c>
      <c r="H8" s="12">
        <v>15</v>
      </c>
    </row>
    <row r="9" spans="1:8" x14ac:dyDescent="0.2">
      <c r="A9" t="s">
        <v>42</v>
      </c>
      <c r="B9" s="12">
        <v>1.67</v>
      </c>
      <c r="C9" s="12">
        <v>1.6950000000000001</v>
      </c>
      <c r="D9" s="12">
        <v>1.88</v>
      </c>
      <c r="E9" s="12">
        <v>2.02</v>
      </c>
      <c r="F9" s="12">
        <v>1.89</v>
      </c>
      <c r="G9" s="12">
        <v>2.2000000000000002</v>
      </c>
      <c r="H9" s="12">
        <v>2.2000000000000002</v>
      </c>
    </row>
    <row r="10" spans="1:8" x14ac:dyDescent="0.2">
      <c r="A10" t="s">
        <v>41</v>
      </c>
      <c r="B10" s="12">
        <v>16.395</v>
      </c>
      <c r="C10" s="12">
        <v>17.919</v>
      </c>
      <c r="D10" s="12">
        <v>19.831</v>
      </c>
      <c r="E10" s="12">
        <v>19.68</v>
      </c>
      <c r="F10" s="12">
        <v>19.591999999999999</v>
      </c>
      <c r="G10" s="12">
        <v>20.34</v>
      </c>
      <c r="H10" s="12">
        <v>20.34</v>
      </c>
    </row>
    <row r="11" spans="1:8" x14ac:dyDescent="0.2">
      <c r="A11" t="s">
        <v>40</v>
      </c>
      <c r="B11" s="12">
        <v>6.5510000000000002</v>
      </c>
      <c r="C11" s="12">
        <v>6.4729999999999999</v>
      </c>
      <c r="D11" s="12">
        <v>4.8170000000000002</v>
      </c>
      <c r="E11" s="12">
        <v>1.954</v>
      </c>
      <c r="F11" s="12">
        <v>2.1</v>
      </c>
      <c r="G11" s="12">
        <v>1.8</v>
      </c>
      <c r="H11" s="12">
        <v>1.8</v>
      </c>
    </row>
    <row r="12" spans="1:8" x14ac:dyDescent="0.2">
      <c r="A12" t="s">
        <v>39</v>
      </c>
      <c r="B12" s="12">
        <v>4.3369999999999997</v>
      </c>
      <c r="C12" s="12">
        <v>4.0389999999999997</v>
      </c>
      <c r="D12" s="12">
        <v>4.0919999999999996</v>
      </c>
      <c r="E12" s="12">
        <v>3.819</v>
      </c>
      <c r="F12" s="12">
        <v>3.758</v>
      </c>
      <c r="G12" s="12">
        <v>3.7450000000000001</v>
      </c>
      <c r="H12" s="12">
        <v>3.7450000000000001</v>
      </c>
    </row>
    <row r="13" spans="1:8" x14ac:dyDescent="0.2">
      <c r="A13" t="s">
        <v>38</v>
      </c>
      <c r="B13" s="12">
        <v>4.4989999999999997</v>
      </c>
      <c r="C13" s="12">
        <v>4.5179999999999998</v>
      </c>
      <c r="D13" s="12">
        <v>4.4859999999999998</v>
      </c>
      <c r="E13" s="12">
        <v>4.5839999999999996</v>
      </c>
      <c r="F13" s="12">
        <v>4.6760000000000002</v>
      </c>
      <c r="G13" s="12">
        <v>4.5999999999999996</v>
      </c>
      <c r="H13" s="12">
        <v>4.7699999999999996</v>
      </c>
    </row>
    <row r="14" spans="1:8" x14ac:dyDescent="0.2">
      <c r="A14" t="s">
        <v>37</v>
      </c>
      <c r="B14" s="12">
        <v>3.145</v>
      </c>
      <c r="C14" s="12">
        <v>2.8809999999999998</v>
      </c>
      <c r="D14" s="12">
        <v>2.38</v>
      </c>
      <c r="E14" s="12">
        <v>2.3130000000000002</v>
      </c>
      <c r="F14" s="12">
        <v>2.887</v>
      </c>
      <c r="G14" s="12">
        <v>2.702</v>
      </c>
      <c r="H14" s="12">
        <v>3.0619999999999998</v>
      </c>
    </row>
    <row r="15" spans="1:8" x14ac:dyDescent="0.2">
      <c r="A15" t="s">
        <v>36</v>
      </c>
      <c r="B15" s="12">
        <v>3.036</v>
      </c>
      <c r="C15" s="12">
        <v>3.0470000000000002</v>
      </c>
      <c r="D15" s="12">
        <v>3.1560000000000001</v>
      </c>
      <c r="E15" s="12">
        <v>3.2629999999999999</v>
      </c>
      <c r="F15" s="12">
        <v>3.29</v>
      </c>
      <c r="G15" s="12">
        <v>3.2</v>
      </c>
      <c r="H15" s="12">
        <v>3.2</v>
      </c>
    </row>
    <row r="16" spans="1:8" x14ac:dyDescent="0.2">
      <c r="A16" t="s">
        <v>35</v>
      </c>
      <c r="B16" s="12">
        <v>0.91300000000000003</v>
      </c>
      <c r="C16" s="12">
        <v>2.2629999999999999</v>
      </c>
      <c r="D16" s="12">
        <v>2.0249999999999999</v>
      </c>
      <c r="E16" s="12">
        <v>3.4569999999999999</v>
      </c>
      <c r="F16" s="12">
        <v>0.98599999999999999</v>
      </c>
      <c r="G16" s="12">
        <v>2.35</v>
      </c>
      <c r="H16" s="12">
        <v>2.35</v>
      </c>
    </row>
    <row r="17" spans="1:8" x14ac:dyDescent="0.2">
      <c r="A17" t="s">
        <v>34</v>
      </c>
      <c r="B17" s="12">
        <v>0.93500000000000005</v>
      </c>
      <c r="C17" s="12">
        <v>0.69899999999999995</v>
      </c>
      <c r="D17" s="12">
        <v>0.95399999999999996</v>
      </c>
      <c r="E17" s="12">
        <v>0.59699999999999998</v>
      </c>
      <c r="F17" s="12">
        <v>0.88100000000000001</v>
      </c>
      <c r="G17" s="12">
        <v>0.69499999999999995</v>
      </c>
      <c r="H17" s="12">
        <v>0.85</v>
      </c>
    </row>
    <row r="18" spans="1:8" x14ac:dyDescent="0.2">
      <c r="A18" t="s">
        <v>33</v>
      </c>
      <c r="B18" s="12">
        <v>0.65</v>
      </c>
      <c r="C18" s="12">
        <v>0.65</v>
      </c>
      <c r="D18" s="12">
        <v>0.65</v>
      </c>
      <c r="E18" s="12">
        <v>0.65</v>
      </c>
      <c r="F18" s="12">
        <v>0.65</v>
      </c>
      <c r="G18" s="12">
        <v>0.6</v>
      </c>
      <c r="H18" s="12">
        <v>0.6</v>
      </c>
    </row>
    <row r="20" spans="1:8" s="97" customFormat="1" x14ac:dyDescent="0.2">
      <c r="A20" s="97" t="s">
        <v>1</v>
      </c>
    </row>
    <row r="21" spans="1:8" s="97" customFormat="1" ht="14.25" x14ac:dyDescent="0.2">
      <c r="A21" s="101" t="s">
        <v>32</v>
      </c>
    </row>
  </sheetData>
  <mergeCells count="6">
    <mergeCell ref="A1:XFD1"/>
    <mergeCell ref="A2:XFD2"/>
    <mergeCell ref="A21:XFD21"/>
    <mergeCell ref="A20:XFD20"/>
    <mergeCell ref="A3:XFD3"/>
    <mergeCell ref="A5:XFD5"/>
  </mergeCells>
  <pageMargins left="0.70866141732283472" right="0.70866141732283472" top="0.78740157480314965" bottom="0.78740157480314965" header="0.31496062992125984" footer="0.31496062992125984"/>
  <pageSetup paperSize="9" scale="9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0"/>
  <sheetViews>
    <sheetView zoomScaleNormal="100" workbookViewId="0">
      <selection sqref="A1:XFD1"/>
    </sheetView>
  </sheetViews>
  <sheetFormatPr baseColWidth="10" defaultRowHeight="15" x14ac:dyDescent="0.3"/>
  <cols>
    <col min="1" max="1" width="9.28515625" style="13" bestFit="1" customWidth="1"/>
    <col min="2" max="2" width="5" style="14" bestFit="1" customWidth="1"/>
    <col min="3" max="3" width="4.7109375" style="13" bestFit="1" customWidth="1"/>
    <col min="4" max="4" width="83.85546875" style="13" bestFit="1" customWidth="1"/>
    <col min="5" max="6" width="11.5703125" style="13" customWidth="1"/>
    <col min="7" max="16384" width="11.42578125" style="13"/>
  </cols>
  <sheetData>
    <row r="1" spans="1:6" s="104" customFormat="1" ht="36.6" customHeight="1" x14ac:dyDescent="0.3">
      <c r="A1" s="103" t="s">
        <v>178</v>
      </c>
    </row>
    <row r="2" spans="1:6" s="105" customFormat="1" x14ac:dyDescent="0.3">
      <c r="A2" s="105" t="s">
        <v>30</v>
      </c>
    </row>
    <row r="3" spans="1:6" s="108" customFormat="1" x14ac:dyDescent="0.3"/>
    <row r="4" spans="1:6" ht="16.5" x14ac:dyDescent="0.3">
      <c r="A4" s="63"/>
      <c r="B4" s="109" t="s">
        <v>177</v>
      </c>
      <c r="C4" s="109"/>
      <c r="D4" s="63"/>
      <c r="E4" s="122" t="s">
        <v>176</v>
      </c>
      <c r="F4" s="122" t="s">
        <v>175</v>
      </c>
    </row>
    <row r="5" spans="1:6" x14ac:dyDescent="0.3">
      <c r="A5" s="60" t="s">
        <v>174</v>
      </c>
      <c r="B5" s="61" t="s">
        <v>173</v>
      </c>
      <c r="C5" s="59" t="s">
        <v>172</v>
      </c>
      <c r="D5" s="60" t="s">
        <v>28</v>
      </c>
      <c r="E5" s="59"/>
    </row>
    <row r="6" spans="1:6" s="113" customFormat="1" x14ac:dyDescent="0.3"/>
    <row r="7" spans="1:6" s="57" customFormat="1" x14ac:dyDescent="0.3">
      <c r="D7" s="58" t="s">
        <v>171</v>
      </c>
    </row>
    <row r="8" spans="1:6" x14ac:dyDescent="0.3">
      <c r="A8" s="14">
        <v>12020200</v>
      </c>
      <c r="B8" s="53">
        <v>7800</v>
      </c>
      <c r="C8" s="52">
        <v>525</v>
      </c>
      <c r="D8" s="13" t="s">
        <v>170</v>
      </c>
      <c r="E8" s="56">
        <v>1E-3</v>
      </c>
      <c r="F8" s="56">
        <v>1E-3</v>
      </c>
    </row>
    <row r="9" spans="1:6" x14ac:dyDescent="0.3">
      <c r="A9" s="53"/>
      <c r="B9" s="53">
        <v>7810</v>
      </c>
      <c r="C9" s="52">
        <v>4</v>
      </c>
      <c r="D9" s="13" t="s">
        <v>169</v>
      </c>
      <c r="E9" s="56">
        <v>0.06</v>
      </c>
      <c r="F9" s="56">
        <v>0.06</v>
      </c>
    </row>
    <row r="10" spans="1:6" x14ac:dyDescent="0.3">
      <c r="A10" s="53"/>
      <c r="B10" s="53">
        <v>7810</v>
      </c>
      <c r="C10" s="52">
        <v>18</v>
      </c>
      <c r="D10" s="13" t="s">
        <v>168</v>
      </c>
      <c r="E10" s="24">
        <v>1E-3</v>
      </c>
      <c r="F10" s="24">
        <v>1E-3</v>
      </c>
    </row>
    <row r="11" spans="1:6" x14ac:dyDescent="0.3">
      <c r="A11" s="53"/>
      <c r="B11" s="53">
        <v>7840</v>
      </c>
      <c r="C11" s="52">
        <v>0</v>
      </c>
      <c r="D11" s="13" t="s">
        <v>167</v>
      </c>
      <c r="E11" s="56">
        <v>3.2</v>
      </c>
      <c r="F11" s="56">
        <v>3.2</v>
      </c>
    </row>
    <row r="12" spans="1:6" x14ac:dyDescent="0.3">
      <c r="A12" s="53"/>
      <c r="B12" s="53">
        <v>7840</v>
      </c>
      <c r="C12" s="52">
        <v>1</v>
      </c>
      <c r="D12" s="13" t="s">
        <v>166</v>
      </c>
      <c r="E12" s="56">
        <v>15</v>
      </c>
      <c r="F12" s="56">
        <v>15</v>
      </c>
    </row>
    <row r="13" spans="1:6" x14ac:dyDescent="0.3">
      <c r="A13" s="53"/>
      <c r="B13" s="53">
        <v>7840</v>
      </c>
      <c r="C13" s="52">
        <v>2</v>
      </c>
      <c r="D13" s="13" t="s">
        <v>165</v>
      </c>
      <c r="E13" s="56">
        <v>0.69499999999999995</v>
      </c>
      <c r="F13" s="56">
        <v>0.85</v>
      </c>
    </row>
    <row r="14" spans="1:6" x14ac:dyDescent="0.3">
      <c r="A14" s="53"/>
      <c r="B14" s="53">
        <v>7840</v>
      </c>
      <c r="C14" s="52">
        <v>3</v>
      </c>
      <c r="D14" s="28" t="s">
        <v>164</v>
      </c>
      <c r="E14" s="56">
        <v>2.35</v>
      </c>
      <c r="F14" s="56">
        <v>2.35</v>
      </c>
    </row>
    <row r="15" spans="1:6" x14ac:dyDescent="0.3">
      <c r="A15" s="53"/>
      <c r="B15" s="53">
        <v>7840</v>
      </c>
      <c r="C15" s="52">
        <v>4</v>
      </c>
      <c r="D15" s="13" t="s">
        <v>163</v>
      </c>
      <c r="E15" s="56">
        <v>0.29699999999999999</v>
      </c>
      <c r="F15" s="56">
        <v>0.3</v>
      </c>
    </row>
    <row r="16" spans="1:6" x14ac:dyDescent="0.3">
      <c r="A16" s="53"/>
      <c r="B16" s="53">
        <v>7840</v>
      </c>
      <c r="C16" s="52">
        <v>5</v>
      </c>
      <c r="D16" s="13" t="s">
        <v>162</v>
      </c>
      <c r="E16" s="56">
        <v>2.8</v>
      </c>
      <c r="F16" s="56">
        <v>2.8</v>
      </c>
    </row>
    <row r="17" spans="1:6" x14ac:dyDescent="0.3">
      <c r="A17" s="53"/>
      <c r="B17" s="53">
        <v>7840</v>
      </c>
      <c r="C17" s="52">
        <v>6</v>
      </c>
      <c r="D17" s="28" t="s">
        <v>161</v>
      </c>
      <c r="E17" s="56">
        <v>0.35</v>
      </c>
      <c r="F17" s="56">
        <v>0.35</v>
      </c>
    </row>
    <row r="18" spans="1:6" x14ac:dyDescent="0.3">
      <c r="A18" s="53"/>
      <c r="B18" s="53">
        <v>7840</v>
      </c>
      <c r="C18" s="52">
        <v>8</v>
      </c>
      <c r="D18" s="13" t="s">
        <v>160</v>
      </c>
      <c r="E18" s="56">
        <v>3.6</v>
      </c>
      <c r="F18" s="56">
        <v>3.6</v>
      </c>
    </row>
    <row r="19" spans="1:6" x14ac:dyDescent="0.3">
      <c r="A19" s="53"/>
      <c r="B19" s="53">
        <v>7840</v>
      </c>
      <c r="C19" s="52">
        <v>11</v>
      </c>
      <c r="D19" s="13" t="s">
        <v>159</v>
      </c>
      <c r="E19" s="56">
        <v>2.5</v>
      </c>
      <c r="F19" s="56">
        <v>2.5</v>
      </c>
    </row>
    <row r="20" spans="1:6" x14ac:dyDescent="0.3">
      <c r="A20" s="53"/>
      <c r="B20" s="53">
        <v>7840</v>
      </c>
      <c r="C20" s="52">
        <v>12</v>
      </c>
      <c r="D20" s="13" t="s">
        <v>158</v>
      </c>
      <c r="E20" s="56">
        <v>0.185</v>
      </c>
      <c r="F20" s="56">
        <v>0.185</v>
      </c>
    </row>
    <row r="21" spans="1:6" x14ac:dyDescent="0.3">
      <c r="A21" s="53"/>
      <c r="B21" s="53">
        <v>7840</v>
      </c>
      <c r="C21" s="52">
        <v>13</v>
      </c>
      <c r="D21" s="13" t="s">
        <v>157</v>
      </c>
      <c r="E21" s="56">
        <v>1E-3</v>
      </c>
      <c r="F21" s="56">
        <v>1E-3</v>
      </c>
    </row>
    <row r="22" spans="1:6" x14ac:dyDescent="0.3">
      <c r="A22" s="53"/>
      <c r="B22" s="53">
        <v>7840</v>
      </c>
      <c r="C22" s="52">
        <v>14</v>
      </c>
      <c r="D22" s="13" t="s">
        <v>156</v>
      </c>
      <c r="E22" s="56">
        <v>2.8</v>
      </c>
      <c r="F22" s="56">
        <v>2.8</v>
      </c>
    </row>
    <row r="23" spans="1:6" x14ac:dyDescent="0.3">
      <c r="A23" s="53"/>
      <c r="B23" s="53">
        <v>7840</v>
      </c>
      <c r="C23" s="52">
        <v>15</v>
      </c>
      <c r="D23" s="13" t="s">
        <v>155</v>
      </c>
      <c r="E23" s="56">
        <v>1E-3</v>
      </c>
      <c r="F23" s="56">
        <v>1E-3</v>
      </c>
    </row>
    <row r="24" spans="1:6" x14ac:dyDescent="0.3">
      <c r="A24" s="53"/>
      <c r="B24" s="53">
        <v>7840</v>
      </c>
      <c r="C24" s="52">
        <v>16</v>
      </c>
      <c r="D24" s="13" t="s">
        <v>154</v>
      </c>
      <c r="E24" s="56">
        <v>0.85</v>
      </c>
      <c r="F24" s="56">
        <v>0.85</v>
      </c>
    </row>
    <row r="25" spans="1:6" x14ac:dyDescent="0.3">
      <c r="A25" s="53"/>
      <c r="B25" s="53">
        <v>7840</v>
      </c>
      <c r="C25" s="52">
        <v>17</v>
      </c>
      <c r="D25" s="13" t="s">
        <v>153</v>
      </c>
      <c r="E25" s="56">
        <v>0.68500000000000005</v>
      </c>
      <c r="F25" s="56">
        <v>0.68500000000000005</v>
      </c>
    </row>
    <row r="26" spans="1:6" x14ac:dyDescent="0.3">
      <c r="A26" s="53"/>
      <c r="B26" s="53">
        <v>7840</v>
      </c>
      <c r="C26" s="52">
        <v>19</v>
      </c>
      <c r="D26" s="13" t="s">
        <v>152</v>
      </c>
      <c r="E26" s="56">
        <v>1.456</v>
      </c>
      <c r="F26" s="56">
        <v>1.456</v>
      </c>
    </row>
    <row r="27" spans="1:6" x14ac:dyDescent="0.3">
      <c r="A27" s="53"/>
      <c r="B27" s="53">
        <v>7840</v>
      </c>
      <c r="C27" s="52">
        <v>22</v>
      </c>
      <c r="D27" s="13" t="s">
        <v>151</v>
      </c>
      <c r="E27" s="56">
        <v>0.21</v>
      </c>
      <c r="F27" s="56">
        <v>0.21</v>
      </c>
    </row>
    <row r="28" spans="1:6" x14ac:dyDescent="0.3">
      <c r="A28" s="14"/>
      <c r="B28" s="53">
        <v>7840</v>
      </c>
      <c r="C28" s="52">
        <v>23</v>
      </c>
      <c r="D28" s="13" t="s">
        <v>150</v>
      </c>
      <c r="E28" s="24">
        <v>1E-3</v>
      </c>
      <c r="F28" s="24">
        <v>1E-3</v>
      </c>
    </row>
    <row r="29" spans="1:6" x14ac:dyDescent="0.3">
      <c r="A29" s="14"/>
      <c r="B29" s="55">
        <v>7840</v>
      </c>
      <c r="C29" s="54">
        <v>24</v>
      </c>
      <c r="D29" s="28" t="s">
        <v>149</v>
      </c>
      <c r="E29" s="27">
        <v>7</v>
      </c>
      <c r="F29" s="27">
        <v>7</v>
      </c>
    </row>
    <row r="30" spans="1:6" x14ac:dyDescent="0.3">
      <c r="A30" s="14"/>
      <c r="B30" s="53">
        <v>7840</v>
      </c>
      <c r="C30" s="52">
        <v>25</v>
      </c>
      <c r="D30" s="13" t="s">
        <v>148</v>
      </c>
      <c r="E30" s="24">
        <v>6.5</v>
      </c>
      <c r="F30" s="24">
        <v>6.5</v>
      </c>
    </row>
    <row r="31" spans="1:6" x14ac:dyDescent="0.3">
      <c r="A31" s="14"/>
      <c r="B31" s="53">
        <v>7840</v>
      </c>
      <c r="C31" s="52">
        <v>26</v>
      </c>
      <c r="D31" s="13" t="s">
        <v>147</v>
      </c>
      <c r="E31" s="24">
        <v>1E-3</v>
      </c>
      <c r="F31" s="24">
        <v>1E-3</v>
      </c>
    </row>
    <row r="32" spans="1:6" x14ac:dyDescent="0.3">
      <c r="A32" s="14"/>
      <c r="B32" s="53">
        <v>7840</v>
      </c>
      <c r="C32" s="52">
        <v>28</v>
      </c>
      <c r="D32" s="13" t="s">
        <v>146</v>
      </c>
      <c r="E32" s="24">
        <v>2.2999999999999998</v>
      </c>
      <c r="F32" s="24">
        <v>2.2999999999999998</v>
      </c>
    </row>
    <row r="33" spans="1:6" x14ac:dyDescent="0.3">
      <c r="A33" s="14"/>
      <c r="B33" s="53">
        <v>7840</v>
      </c>
      <c r="C33" s="52">
        <v>29</v>
      </c>
      <c r="D33" s="13" t="s">
        <v>145</v>
      </c>
      <c r="E33" s="24">
        <v>1.8</v>
      </c>
      <c r="F33" s="24">
        <v>1.8</v>
      </c>
    </row>
    <row r="34" spans="1:6" x14ac:dyDescent="0.3">
      <c r="A34" s="14"/>
      <c r="B34" s="53">
        <v>7840</v>
      </c>
      <c r="C34" s="52">
        <v>30</v>
      </c>
      <c r="D34" s="13" t="s">
        <v>144</v>
      </c>
      <c r="E34" s="24">
        <v>0.02</v>
      </c>
      <c r="F34" s="24">
        <v>0.02</v>
      </c>
    </row>
    <row r="35" spans="1:6" x14ac:dyDescent="0.3">
      <c r="A35" s="14"/>
      <c r="B35" s="53">
        <v>7840</v>
      </c>
      <c r="C35" s="52">
        <v>31</v>
      </c>
      <c r="D35" s="13" t="s">
        <v>143</v>
      </c>
      <c r="E35" s="24">
        <v>1E-3</v>
      </c>
      <c r="F35" s="24">
        <v>1E-3</v>
      </c>
    </row>
    <row r="36" spans="1:6" x14ac:dyDescent="0.3">
      <c r="A36" s="14"/>
      <c r="B36" s="53">
        <v>7840</v>
      </c>
      <c r="C36" s="52">
        <v>32</v>
      </c>
      <c r="D36" s="13" t="s">
        <v>142</v>
      </c>
      <c r="E36" s="24">
        <v>0.65500000000000003</v>
      </c>
      <c r="F36" s="24">
        <v>0.65500000000000003</v>
      </c>
    </row>
    <row r="37" spans="1:6" x14ac:dyDescent="0.3">
      <c r="A37" s="14"/>
      <c r="B37" s="53">
        <v>7840</v>
      </c>
      <c r="C37" s="52">
        <v>33</v>
      </c>
      <c r="D37" s="13" t="s">
        <v>141</v>
      </c>
      <c r="E37" s="24">
        <v>1E-3</v>
      </c>
      <c r="F37" s="24">
        <v>1E-3</v>
      </c>
    </row>
    <row r="38" spans="1:6" x14ac:dyDescent="0.3">
      <c r="A38" s="14"/>
      <c r="B38" s="53">
        <v>7840</v>
      </c>
      <c r="C38" s="52">
        <v>34</v>
      </c>
      <c r="D38" s="13" t="s">
        <v>140</v>
      </c>
      <c r="E38" s="24">
        <v>1.02</v>
      </c>
      <c r="F38" s="24">
        <v>1.02</v>
      </c>
    </row>
    <row r="39" spans="1:6" x14ac:dyDescent="0.3">
      <c r="A39" s="14"/>
      <c r="B39" s="53">
        <v>7840</v>
      </c>
      <c r="C39" s="52">
        <v>35</v>
      </c>
      <c r="D39" s="28" t="s">
        <v>139</v>
      </c>
      <c r="E39" s="24">
        <v>0.3</v>
      </c>
      <c r="F39" s="24">
        <v>0.3</v>
      </c>
    </row>
    <row r="40" spans="1:6" x14ac:dyDescent="0.3">
      <c r="A40" s="14"/>
      <c r="B40" s="53">
        <v>7840</v>
      </c>
      <c r="C40" s="52">
        <v>36</v>
      </c>
      <c r="D40" s="13" t="s">
        <v>138</v>
      </c>
      <c r="E40" s="24">
        <v>1E-3</v>
      </c>
      <c r="F40" s="24">
        <v>1E-3</v>
      </c>
    </row>
    <row r="41" spans="1:6" x14ac:dyDescent="0.3">
      <c r="A41" s="14"/>
      <c r="B41" s="53">
        <v>7840</v>
      </c>
      <c r="C41" s="52">
        <v>37</v>
      </c>
      <c r="D41" s="13" t="s">
        <v>137</v>
      </c>
      <c r="E41" s="24">
        <v>1E-3</v>
      </c>
      <c r="F41" s="24">
        <v>1E-3</v>
      </c>
    </row>
    <row r="42" spans="1:6" x14ac:dyDescent="0.3">
      <c r="A42" s="14"/>
      <c r="B42" s="53">
        <v>7840</v>
      </c>
      <c r="C42" s="52">
        <v>38</v>
      </c>
      <c r="D42" s="32" t="s">
        <v>136</v>
      </c>
      <c r="E42" s="24">
        <v>0.32200000000000001</v>
      </c>
      <c r="F42" s="24">
        <v>0.32200000000000001</v>
      </c>
    </row>
    <row r="43" spans="1:6" x14ac:dyDescent="0.3">
      <c r="B43" s="53">
        <v>7840</v>
      </c>
      <c r="C43" s="52">
        <v>39</v>
      </c>
      <c r="D43" s="28" t="s">
        <v>135</v>
      </c>
      <c r="E43" s="24">
        <v>1E-3</v>
      </c>
      <c r="F43" s="24">
        <v>1E-3</v>
      </c>
    </row>
    <row r="44" spans="1:6" x14ac:dyDescent="0.3">
      <c r="A44" s="14"/>
      <c r="B44" s="53">
        <v>7840</v>
      </c>
      <c r="C44" s="52">
        <v>40</v>
      </c>
      <c r="D44" s="13" t="s">
        <v>134</v>
      </c>
      <c r="E44" s="24">
        <v>1E-3</v>
      </c>
      <c r="F44" s="24">
        <v>1E-3</v>
      </c>
    </row>
    <row r="45" spans="1:6" x14ac:dyDescent="0.3">
      <c r="A45" s="14"/>
      <c r="B45" s="53">
        <v>7840</v>
      </c>
      <c r="C45" s="52">
        <v>41</v>
      </c>
      <c r="D45" s="13" t="s">
        <v>133</v>
      </c>
      <c r="E45" s="24">
        <v>3.5999999999999997E-2</v>
      </c>
      <c r="F45" s="24">
        <v>3.5999999999999997E-2</v>
      </c>
    </row>
    <row r="46" spans="1:6" x14ac:dyDescent="0.3">
      <c r="A46" s="14"/>
      <c r="B46" s="53">
        <v>7840</v>
      </c>
      <c r="C46" s="52">
        <v>42</v>
      </c>
      <c r="D46" s="28" t="s">
        <v>132</v>
      </c>
      <c r="E46" s="24">
        <v>1E-3</v>
      </c>
      <c r="F46" s="24">
        <v>1E-3</v>
      </c>
    </row>
    <row r="47" spans="1:6" x14ac:dyDescent="0.3">
      <c r="A47" s="14"/>
      <c r="B47" s="53">
        <v>7840</v>
      </c>
      <c r="C47" s="52">
        <v>43</v>
      </c>
      <c r="D47" s="13" t="s">
        <v>131</v>
      </c>
      <c r="E47" s="24">
        <v>0.05</v>
      </c>
      <c r="F47" s="24">
        <v>0.05</v>
      </c>
    </row>
    <row r="48" spans="1:6" x14ac:dyDescent="0.3">
      <c r="A48" s="14"/>
      <c r="B48" s="53">
        <v>7840</v>
      </c>
      <c r="C48" s="52">
        <v>44</v>
      </c>
      <c r="D48" s="13" t="s">
        <v>130</v>
      </c>
      <c r="E48" s="24">
        <v>0.02</v>
      </c>
      <c r="F48" s="24">
        <v>0.02</v>
      </c>
    </row>
    <row r="49" spans="1:6" x14ac:dyDescent="0.3">
      <c r="A49" s="14"/>
      <c r="B49" s="53">
        <v>7840</v>
      </c>
      <c r="C49" s="52">
        <v>45</v>
      </c>
      <c r="D49" s="13" t="s">
        <v>129</v>
      </c>
      <c r="E49" s="24">
        <v>0.38400000000000001</v>
      </c>
      <c r="F49" s="24">
        <v>0.38400000000000001</v>
      </c>
    </row>
    <row r="50" spans="1:6" ht="30" x14ac:dyDescent="0.3">
      <c r="A50" s="14"/>
      <c r="B50" s="55">
        <v>7840</v>
      </c>
      <c r="C50" s="54">
        <v>46</v>
      </c>
      <c r="D50" s="28" t="s">
        <v>128</v>
      </c>
      <c r="E50" s="27">
        <v>4.4999999999999998E-2</v>
      </c>
      <c r="F50" s="27">
        <v>4.4999999999999998E-2</v>
      </c>
    </row>
    <row r="51" spans="1:6" x14ac:dyDescent="0.3">
      <c r="A51" s="14"/>
      <c r="B51" s="53">
        <v>7840</v>
      </c>
      <c r="C51" s="52">
        <v>47</v>
      </c>
      <c r="D51" s="13" t="s">
        <v>127</v>
      </c>
      <c r="E51" s="24">
        <v>1E-3</v>
      </c>
      <c r="F51" s="24">
        <v>1E-3</v>
      </c>
    </row>
    <row r="52" spans="1:6" x14ac:dyDescent="0.3">
      <c r="A52" s="14"/>
      <c r="B52" s="53">
        <v>7840</v>
      </c>
      <c r="C52" s="52">
        <v>48</v>
      </c>
      <c r="D52" s="13" t="s">
        <v>126</v>
      </c>
      <c r="E52" s="24">
        <v>0.09</v>
      </c>
      <c r="F52" s="24">
        <v>0.09</v>
      </c>
    </row>
    <row r="53" spans="1:6" ht="15" customHeight="1" x14ac:dyDescent="0.3">
      <c r="A53" s="14"/>
      <c r="B53" s="53">
        <v>7840</v>
      </c>
      <c r="C53" s="52">
        <v>49</v>
      </c>
      <c r="D53" s="13" t="s">
        <v>125</v>
      </c>
      <c r="E53" s="24">
        <v>1E-3</v>
      </c>
      <c r="F53" s="24">
        <v>1E-3</v>
      </c>
    </row>
    <row r="54" spans="1:6" ht="15" customHeight="1" x14ac:dyDescent="0.3">
      <c r="A54" s="14"/>
      <c r="B54" s="53">
        <v>7840</v>
      </c>
      <c r="C54" s="52">
        <v>50</v>
      </c>
      <c r="D54" s="28" t="s">
        <v>124</v>
      </c>
      <c r="E54" s="24">
        <v>1E-3</v>
      </c>
      <c r="F54" s="24">
        <v>1E-3</v>
      </c>
    </row>
    <row r="55" spans="1:6" x14ac:dyDescent="0.3">
      <c r="A55" s="14"/>
      <c r="B55" s="53">
        <v>7840</v>
      </c>
      <c r="C55" s="52">
        <v>51</v>
      </c>
      <c r="D55" s="13" t="s">
        <v>123</v>
      </c>
      <c r="E55" s="24">
        <v>1E-3</v>
      </c>
      <c r="F55" s="24">
        <v>1E-3</v>
      </c>
    </row>
    <row r="56" spans="1:6" x14ac:dyDescent="0.3">
      <c r="A56" s="14"/>
      <c r="B56" s="53">
        <v>7840</v>
      </c>
      <c r="C56" s="52">
        <v>52</v>
      </c>
      <c r="D56" s="28" t="s">
        <v>122</v>
      </c>
      <c r="E56" s="24">
        <v>1E-3</v>
      </c>
      <c r="F56" s="24">
        <v>1E-3</v>
      </c>
    </row>
    <row r="57" spans="1:6" x14ac:dyDescent="0.3">
      <c r="A57" s="14"/>
      <c r="B57" s="53">
        <v>7840</v>
      </c>
      <c r="C57" s="52">
        <v>53</v>
      </c>
      <c r="D57" s="13" t="s">
        <v>121</v>
      </c>
      <c r="E57" s="24">
        <v>0.3</v>
      </c>
      <c r="F57" s="24">
        <v>0.3</v>
      </c>
    </row>
    <row r="58" spans="1:6" x14ac:dyDescent="0.3">
      <c r="A58" s="14"/>
      <c r="B58" s="53">
        <v>7840</v>
      </c>
      <c r="C58" s="52">
        <v>56</v>
      </c>
      <c r="D58" s="13" t="s">
        <v>120</v>
      </c>
      <c r="E58" s="24">
        <v>0.4</v>
      </c>
      <c r="F58" s="24">
        <v>0.4</v>
      </c>
    </row>
    <row r="59" spans="1:6" x14ac:dyDescent="0.3">
      <c r="A59" s="14"/>
      <c r="B59" s="53">
        <v>7840</v>
      </c>
      <c r="C59" s="52">
        <v>58</v>
      </c>
      <c r="D59" s="13" t="s">
        <v>119</v>
      </c>
      <c r="E59" s="24">
        <v>0.02</v>
      </c>
      <c r="F59" s="24">
        <v>0.02</v>
      </c>
    </row>
    <row r="60" spans="1:6" x14ac:dyDescent="0.3">
      <c r="A60" s="14"/>
      <c r="B60" s="53">
        <v>7840</v>
      </c>
      <c r="C60" s="52">
        <v>59</v>
      </c>
      <c r="D60" s="28" t="s">
        <v>118</v>
      </c>
      <c r="E60" s="24">
        <v>3.5000000000000003E-2</v>
      </c>
      <c r="F60" s="24">
        <v>3.5000000000000003E-2</v>
      </c>
    </row>
    <row r="61" spans="1:6" x14ac:dyDescent="0.3">
      <c r="A61" s="14"/>
      <c r="B61" s="53">
        <v>7840</v>
      </c>
      <c r="C61" s="52">
        <v>60</v>
      </c>
      <c r="D61" s="28" t="s">
        <v>117</v>
      </c>
      <c r="E61" s="24">
        <v>2.5000000000000001E-2</v>
      </c>
      <c r="F61" s="24">
        <v>2.5000000000000001E-2</v>
      </c>
    </row>
    <row r="62" spans="1:6" ht="30" x14ac:dyDescent="0.3">
      <c r="A62" s="14"/>
      <c r="B62" s="55">
        <v>7840</v>
      </c>
      <c r="C62" s="54">
        <v>61</v>
      </c>
      <c r="D62" s="28" t="s">
        <v>116</v>
      </c>
      <c r="E62" s="27">
        <v>0.54</v>
      </c>
      <c r="F62" s="27">
        <v>0.54</v>
      </c>
    </row>
    <row r="63" spans="1:6" x14ac:dyDescent="0.3">
      <c r="A63" s="14"/>
      <c r="B63" s="14">
        <v>7840</v>
      </c>
      <c r="C63" s="39">
        <v>67</v>
      </c>
      <c r="D63" s="28" t="s">
        <v>115</v>
      </c>
      <c r="E63" s="24">
        <v>1E-3</v>
      </c>
      <c r="F63" s="24">
        <v>1E-3</v>
      </c>
    </row>
    <row r="64" spans="1:6" x14ac:dyDescent="0.3">
      <c r="A64" s="14"/>
      <c r="B64" s="14">
        <v>7840</v>
      </c>
      <c r="C64" s="39">
        <v>68</v>
      </c>
      <c r="D64" s="28" t="s">
        <v>114</v>
      </c>
      <c r="E64" s="24">
        <v>1E-3</v>
      </c>
      <c r="F64" s="24">
        <v>1E-3</v>
      </c>
    </row>
    <row r="65" spans="1:6" x14ac:dyDescent="0.3">
      <c r="A65" s="14"/>
      <c r="B65" s="53">
        <v>7840</v>
      </c>
      <c r="C65" s="52">
        <v>71</v>
      </c>
      <c r="D65" s="28" t="s">
        <v>113</v>
      </c>
      <c r="E65" s="24">
        <v>0.15</v>
      </c>
      <c r="F65" s="24">
        <v>0.15</v>
      </c>
    </row>
    <row r="66" spans="1:6" x14ac:dyDescent="0.3">
      <c r="A66" s="14"/>
      <c r="B66" s="53">
        <v>7840</v>
      </c>
      <c r="C66" s="52">
        <v>73</v>
      </c>
      <c r="D66" s="28" t="s">
        <v>112</v>
      </c>
      <c r="E66" s="24">
        <v>5.3</v>
      </c>
      <c r="F66" s="24">
        <v>5.3</v>
      </c>
    </row>
    <row r="67" spans="1:6" x14ac:dyDescent="0.3">
      <c r="A67" s="14"/>
      <c r="B67" s="53">
        <v>7840</v>
      </c>
      <c r="C67" s="52">
        <v>74</v>
      </c>
      <c r="D67" s="28" t="s">
        <v>111</v>
      </c>
      <c r="E67" s="24">
        <v>1.75</v>
      </c>
      <c r="F67" s="24">
        <v>1.75</v>
      </c>
    </row>
    <row r="68" spans="1:6" x14ac:dyDescent="0.3">
      <c r="A68" s="14"/>
      <c r="B68" s="53">
        <v>7840</v>
      </c>
      <c r="C68" s="52">
        <v>85</v>
      </c>
      <c r="D68" s="13" t="s">
        <v>110</v>
      </c>
      <c r="E68" s="24">
        <v>2.21</v>
      </c>
      <c r="F68" s="24">
        <v>2.21</v>
      </c>
    </row>
    <row r="69" spans="1:6" x14ac:dyDescent="0.3">
      <c r="A69" s="14"/>
      <c r="C69" s="39"/>
      <c r="D69" s="51" t="s">
        <v>109</v>
      </c>
      <c r="E69" s="50">
        <f>SUM(E8:E68)</f>
        <v>68.32999999999997</v>
      </c>
      <c r="F69" s="50">
        <f>SUM(F8:F68)</f>
        <v>68.487999999999971</v>
      </c>
    </row>
    <row r="70" spans="1:6" x14ac:dyDescent="0.3">
      <c r="A70" s="36"/>
      <c r="B70" s="37"/>
      <c r="C70" s="36"/>
      <c r="D70" s="16" t="s">
        <v>108</v>
      </c>
      <c r="E70" s="15">
        <f>SUM(E69)</f>
        <v>68.32999999999997</v>
      </c>
      <c r="F70" s="15">
        <f>SUM(F69)</f>
        <v>68.487999999999971</v>
      </c>
    </row>
    <row r="71" spans="1:6" s="110" customFormat="1" x14ac:dyDescent="0.3"/>
    <row r="72" spans="1:6" x14ac:dyDescent="0.3">
      <c r="D72" s="49" t="s">
        <v>107</v>
      </c>
      <c r="E72" s="24"/>
    </row>
    <row r="73" spans="1:6" x14ac:dyDescent="0.3">
      <c r="A73" s="14">
        <v>21010100</v>
      </c>
      <c r="B73" s="14">
        <v>7800</v>
      </c>
      <c r="C73" s="39">
        <v>240</v>
      </c>
      <c r="D73" s="13" t="s">
        <v>106</v>
      </c>
      <c r="E73" s="24">
        <v>2.4670000000000001</v>
      </c>
      <c r="F73" s="13">
        <v>2.0219999999999998</v>
      </c>
    </row>
    <row r="74" spans="1:6" x14ac:dyDescent="0.3">
      <c r="A74" s="14">
        <v>21010400</v>
      </c>
      <c r="B74" s="14">
        <v>7262</v>
      </c>
      <c r="C74" s="39">
        <v>1</v>
      </c>
      <c r="D74" s="13" t="s">
        <v>105</v>
      </c>
      <c r="E74" s="24">
        <v>0.61799999999999999</v>
      </c>
      <c r="F74" s="13">
        <v>0.61799999999999999</v>
      </c>
    </row>
    <row r="75" spans="1:6" x14ac:dyDescent="0.3">
      <c r="A75" s="36"/>
      <c r="B75" s="37"/>
      <c r="C75" s="36"/>
      <c r="D75" s="35" t="s">
        <v>104</v>
      </c>
      <c r="E75" s="34">
        <f>SUM(E73:E74)</f>
        <v>3.085</v>
      </c>
      <c r="F75" s="34">
        <f>SUM(F73:F74)</f>
        <v>2.6399999999999997</v>
      </c>
    </row>
    <row r="76" spans="1:6" s="110" customFormat="1" x14ac:dyDescent="0.3"/>
    <row r="77" spans="1:6" x14ac:dyDescent="0.3">
      <c r="A77" s="14">
        <v>24010100</v>
      </c>
      <c r="B77" s="14">
        <v>7800</v>
      </c>
      <c r="C77" s="39">
        <v>0</v>
      </c>
      <c r="D77" s="13" t="s">
        <v>103</v>
      </c>
      <c r="E77" s="24">
        <v>4.8000000000000001E-2</v>
      </c>
      <c r="F77" s="24">
        <v>4.8000000000000001E-2</v>
      </c>
    </row>
    <row r="78" spans="1:6" x14ac:dyDescent="0.3">
      <c r="A78" s="14"/>
      <c r="C78" s="39"/>
      <c r="D78" s="13" t="s">
        <v>102</v>
      </c>
      <c r="E78" s="24">
        <v>0.25</v>
      </c>
      <c r="F78" s="24">
        <v>0.25</v>
      </c>
    </row>
    <row r="79" spans="1:6" x14ac:dyDescent="0.3">
      <c r="A79" s="14"/>
      <c r="B79" s="14">
        <v>7840</v>
      </c>
      <c r="C79" s="39">
        <v>83</v>
      </c>
      <c r="D79" s="13" t="s">
        <v>101</v>
      </c>
      <c r="E79" s="24">
        <v>3.37</v>
      </c>
      <c r="F79" s="24">
        <v>3.37</v>
      </c>
    </row>
    <row r="80" spans="1:6" x14ac:dyDescent="0.3">
      <c r="A80" s="20"/>
      <c r="B80" s="21"/>
      <c r="C80" s="48"/>
      <c r="D80" s="23" t="s">
        <v>100</v>
      </c>
      <c r="E80" s="22">
        <f>SUM(E77:E79)</f>
        <v>3.6680000000000001</v>
      </c>
      <c r="F80" s="22">
        <f>SUM(F77:F79)</f>
        <v>3.6680000000000001</v>
      </c>
    </row>
    <row r="81" spans="1:6" x14ac:dyDescent="0.3">
      <c r="A81" s="36"/>
      <c r="B81" s="37"/>
      <c r="C81" s="47"/>
      <c r="D81" s="16" t="s">
        <v>99</v>
      </c>
      <c r="E81" s="15">
        <f>SUM(E75+E80)</f>
        <v>6.7530000000000001</v>
      </c>
      <c r="F81" s="15">
        <f>SUM(F75+F80)</f>
        <v>6.3079999999999998</v>
      </c>
    </row>
    <row r="82" spans="1:6" s="110" customFormat="1" x14ac:dyDescent="0.3"/>
    <row r="83" spans="1:6" x14ac:dyDescent="0.3">
      <c r="D83" s="42" t="s">
        <v>98</v>
      </c>
      <c r="E83" s="24"/>
    </row>
    <row r="84" spans="1:6" x14ac:dyDescent="0.3">
      <c r="A84" s="14">
        <v>30030300</v>
      </c>
      <c r="B84" s="14">
        <v>7800</v>
      </c>
      <c r="C84" s="39">
        <v>72</v>
      </c>
      <c r="D84" s="46" t="s">
        <v>94</v>
      </c>
      <c r="E84" s="24">
        <v>2E-3</v>
      </c>
      <c r="F84" s="38">
        <v>0</v>
      </c>
    </row>
    <row r="85" spans="1:6" x14ac:dyDescent="0.3">
      <c r="A85" s="14"/>
      <c r="B85" s="14">
        <v>7800</v>
      </c>
      <c r="C85" s="39">
        <v>73</v>
      </c>
      <c r="D85" s="28" t="s">
        <v>93</v>
      </c>
      <c r="E85" s="24">
        <v>5.0000000000000001E-3</v>
      </c>
      <c r="F85" s="38">
        <v>0</v>
      </c>
    </row>
    <row r="86" spans="1:6" x14ac:dyDescent="0.3">
      <c r="A86" s="14"/>
      <c r="B86" s="14">
        <v>7800</v>
      </c>
      <c r="C86" s="39">
        <v>74</v>
      </c>
      <c r="D86" s="13" t="s">
        <v>92</v>
      </c>
      <c r="E86" s="24">
        <v>5.0000000000000001E-3</v>
      </c>
      <c r="F86" s="38">
        <v>0</v>
      </c>
    </row>
    <row r="87" spans="1:6" x14ac:dyDescent="0.3">
      <c r="A87" s="37"/>
      <c r="B87" s="37"/>
      <c r="C87" s="41"/>
      <c r="D87" s="35" t="s">
        <v>97</v>
      </c>
      <c r="E87" s="34">
        <f>SUM(E84:E86)</f>
        <v>1.2E-2</v>
      </c>
      <c r="F87" s="34">
        <f>SUM(F84:F86)</f>
        <v>0</v>
      </c>
    </row>
    <row r="88" spans="1:6" s="114" customFormat="1" x14ac:dyDescent="0.3"/>
    <row r="89" spans="1:6" x14ac:dyDescent="0.3">
      <c r="A89" s="21">
        <v>31030204</v>
      </c>
      <c r="B89" s="21">
        <v>7800</v>
      </c>
      <c r="C89" s="44">
        <v>65</v>
      </c>
      <c r="D89" s="13" t="s">
        <v>96</v>
      </c>
      <c r="E89" s="45">
        <v>0.62</v>
      </c>
      <c r="F89" s="45">
        <v>0.63</v>
      </c>
    </row>
    <row r="90" spans="1:6" x14ac:dyDescent="0.3">
      <c r="A90" s="37"/>
      <c r="B90" s="37"/>
      <c r="C90" s="41"/>
      <c r="D90" s="35" t="s">
        <v>95</v>
      </c>
      <c r="E90" s="34">
        <f>SUM(E89)</f>
        <v>0.62</v>
      </c>
      <c r="F90" s="34">
        <f>SUM(F89)</f>
        <v>0.63</v>
      </c>
    </row>
    <row r="91" spans="1:6" s="114" customFormat="1" x14ac:dyDescent="0.3"/>
    <row r="92" spans="1:6" x14ac:dyDescent="0.3">
      <c r="A92" s="21">
        <v>32020300</v>
      </c>
      <c r="B92" s="21">
        <v>7800</v>
      </c>
      <c r="C92" s="44">
        <v>72</v>
      </c>
      <c r="D92" s="20" t="s">
        <v>94</v>
      </c>
      <c r="E92" s="45">
        <v>1.2999999999999999E-2</v>
      </c>
      <c r="F92" s="45">
        <v>1.4999999999999999E-2</v>
      </c>
    </row>
    <row r="93" spans="1:6" x14ac:dyDescent="0.3">
      <c r="A93" s="21"/>
      <c r="B93" s="21">
        <v>7800</v>
      </c>
      <c r="C93" s="44">
        <v>73</v>
      </c>
      <c r="D93" s="20" t="s">
        <v>93</v>
      </c>
      <c r="E93" s="45">
        <v>2.5000000000000001E-2</v>
      </c>
      <c r="F93" s="45">
        <v>2.9000000000000001E-2</v>
      </c>
    </row>
    <row r="94" spans="1:6" x14ac:dyDescent="0.3">
      <c r="A94" s="21"/>
      <c r="B94" s="21">
        <v>7800</v>
      </c>
      <c r="C94" s="44">
        <v>74</v>
      </c>
      <c r="D94" s="20" t="s">
        <v>92</v>
      </c>
      <c r="E94" s="45">
        <v>2.5000000000000001E-2</v>
      </c>
      <c r="F94" s="45">
        <v>2.9000000000000001E-2</v>
      </c>
    </row>
    <row r="95" spans="1:6" x14ac:dyDescent="0.3">
      <c r="A95" s="21"/>
      <c r="B95" s="21"/>
      <c r="C95" s="44"/>
      <c r="D95" s="23" t="s">
        <v>91</v>
      </c>
      <c r="E95" s="43">
        <f>SUM(E92:E94)</f>
        <v>6.3E-2</v>
      </c>
      <c r="F95" s="22">
        <f>SUM(F92:F94)</f>
        <v>7.2999999999999995E-2</v>
      </c>
    </row>
    <row r="96" spans="1:6" x14ac:dyDescent="0.3">
      <c r="A96" s="36"/>
      <c r="B96" s="37"/>
      <c r="C96" s="36"/>
      <c r="D96" s="16" t="s">
        <v>90</v>
      </c>
      <c r="E96" s="15">
        <f>SUM(E87+E90+E95)</f>
        <v>0.69500000000000006</v>
      </c>
      <c r="F96" s="15">
        <f>SUM(F87+F90+F95)</f>
        <v>0.70299999999999996</v>
      </c>
    </row>
    <row r="97" spans="1:6" s="110" customFormat="1" x14ac:dyDescent="0.3"/>
    <row r="98" spans="1:6" x14ac:dyDescent="0.3">
      <c r="D98" s="42" t="s">
        <v>89</v>
      </c>
      <c r="E98" s="24"/>
    </row>
    <row r="99" spans="1:6" x14ac:dyDescent="0.3">
      <c r="A99" s="14">
        <v>40020100</v>
      </c>
      <c r="B99" s="14">
        <v>7800</v>
      </c>
      <c r="C99" s="14">
        <v>120</v>
      </c>
      <c r="D99" s="13" t="s">
        <v>88</v>
      </c>
      <c r="E99" s="24">
        <v>2.2000000000000002</v>
      </c>
      <c r="F99" s="24">
        <v>2.2000000000000002</v>
      </c>
    </row>
    <row r="100" spans="1:6" x14ac:dyDescent="0.3">
      <c r="A100" s="36"/>
      <c r="B100" s="37"/>
      <c r="C100" s="36"/>
      <c r="D100" s="35" t="s">
        <v>87</v>
      </c>
      <c r="E100" s="34">
        <f>SUM(E99)</f>
        <v>2.2000000000000002</v>
      </c>
      <c r="F100" s="34">
        <f>SUM(F99)</f>
        <v>2.2000000000000002</v>
      </c>
    </row>
    <row r="101" spans="1:6" s="112" customFormat="1" x14ac:dyDescent="0.3">
      <c r="A101" s="111"/>
    </row>
    <row r="102" spans="1:6" x14ac:dyDescent="0.3">
      <c r="A102" s="14">
        <v>41010100</v>
      </c>
      <c r="B102" s="14">
        <v>7800</v>
      </c>
      <c r="C102" s="39">
        <v>200</v>
      </c>
      <c r="D102" s="28" t="s">
        <v>86</v>
      </c>
      <c r="E102" s="24">
        <v>0.01</v>
      </c>
      <c r="F102" s="24">
        <v>0.01</v>
      </c>
    </row>
    <row r="103" spans="1:6" x14ac:dyDescent="0.3">
      <c r="A103" s="14">
        <v>41010300</v>
      </c>
      <c r="B103" s="14">
        <v>7830</v>
      </c>
      <c r="C103" s="39">
        <v>0</v>
      </c>
      <c r="D103" s="13" t="s">
        <v>85</v>
      </c>
      <c r="E103" s="38">
        <v>0.27200000000000002</v>
      </c>
      <c r="F103" s="24">
        <v>0.28000000000000003</v>
      </c>
    </row>
    <row r="104" spans="1:6" x14ac:dyDescent="0.3">
      <c r="A104" s="14">
        <v>41020500</v>
      </c>
      <c r="B104" s="14">
        <v>7830</v>
      </c>
      <c r="C104" s="39">
        <v>0</v>
      </c>
      <c r="D104" s="13" t="s">
        <v>84</v>
      </c>
      <c r="E104" s="24">
        <v>0.442</v>
      </c>
      <c r="F104" s="24">
        <v>0.442</v>
      </c>
    </row>
    <row r="105" spans="1:6" x14ac:dyDescent="0.3">
      <c r="A105" s="14">
        <v>41020601</v>
      </c>
      <c r="B105" s="14">
        <v>7800</v>
      </c>
      <c r="C105" s="39">
        <v>200</v>
      </c>
      <c r="D105" s="13" t="s">
        <v>83</v>
      </c>
      <c r="E105" s="24">
        <v>4.8000000000000001E-2</v>
      </c>
      <c r="F105" s="24">
        <v>4.8000000000000001E-2</v>
      </c>
    </row>
    <row r="106" spans="1:6" x14ac:dyDescent="0.3">
      <c r="A106" s="37"/>
      <c r="B106" s="37"/>
      <c r="C106" s="41"/>
      <c r="D106" s="35" t="s">
        <v>82</v>
      </c>
      <c r="E106" s="34">
        <f>SUM(E102:E105)</f>
        <v>0.77200000000000002</v>
      </c>
      <c r="F106" s="34">
        <f>SUM(F102:F105)</f>
        <v>0.78</v>
      </c>
    </row>
    <row r="107" spans="1:6" s="110" customFormat="1" x14ac:dyDescent="0.3"/>
    <row r="108" spans="1:6" x14ac:dyDescent="0.3">
      <c r="A108" s="14">
        <v>42020202</v>
      </c>
      <c r="B108" s="14">
        <v>7800</v>
      </c>
      <c r="C108" s="39">
        <v>80</v>
      </c>
      <c r="D108" s="13" t="s">
        <v>81</v>
      </c>
      <c r="E108" s="38">
        <v>3.13</v>
      </c>
      <c r="F108" s="38">
        <v>3.13</v>
      </c>
    </row>
    <row r="109" spans="1:6" x14ac:dyDescent="0.3">
      <c r="A109" s="14"/>
      <c r="B109" s="14">
        <v>7800</v>
      </c>
      <c r="C109" s="39">
        <v>81</v>
      </c>
      <c r="D109" s="28" t="s">
        <v>80</v>
      </c>
      <c r="E109" s="40">
        <v>0.35</v>
      </c>
      <c r="F109" s="40">
        <v>0.35</v>
      </c>
    </row>
    <row r="110" spans="1:6" x14ac:dyDescent="0.3">
      <c r="A110" s="14"/>
      <c r="B110" s="14">
        <v>7800</v>
      </c>
      <c r="C110" s="39">
        <v>83</v>
      </c>
      <c r="D110" s="28" t="s">
        <v>79</v>
      </c>
      <c r="E110" s="38">
        <v>2.5000000000000001E-2</v>
      </c>
      <c r="F110" s="38">
        <v>2.5000000000000001E-2</v>
      </c>
    </row>
    <row r="111" spans="1:6" x14ac:dyDescent="0.3">
      <c r="A111" s="14"/>
      <c r="B111" s="14">
        <v>7800</v>
      </c>
      <c r="C111" s="39">
        <v>100</v>
      </c>
      <c r="D111" s="28" t="s">
        <v>78</v>
      </c>
      <c r="E111" s="38">
        <v>1.7999999999999999E-2</v>
      </c>
      <c r="F111" s="38">
        <v>1.7999999999999999E-2</v>
      </c>
    </row>
    <row r="112" spans="1:6" x14ac:dyDescent="0.3">
      <c r="A112" s="14">
        <v>42030104</v>
      </c>
      <c r="B112" s="14">
        <v>7800</v>
      </c>
      <c r="C112" s="39">
        <v>82</v>
      </c>
      <c r="D112" s="28" t="s">
        <v>77</v>
      </c>
      <c r="E112" s="31">
        <v>2E-3</v>
      </c>
      <c r="F112" s="31">
        <v>2E-3</v>
      </c>
    </row>
    <row r="113" spans="1:6" x14ac:dyDescent="0.3">
      <c r="A113" s="14"/>
      <c r="C113" s="39"/>
      <c r="D113" s="28" t="s">
        <v>76</v>
      </c>
      <c r="E113" s="38">
        <v>5.5E-2</v>
      </c>
      <c r="F113" s="38">
        <v>5.5E-2</v>
      </c>
    </row>
    <row r="114" spans="1:6" x14ac:dyDescent="0.3">
      <c r="A114" s="36"/>
      <c r="B114" s="37"/>
      <c r="C114" s="36"/>
      <c r="D114" s="35" t="s">
        <v>75</v>
      </c>
      <c r="E114" s="34">
        <f>SUM(E108:E113)</f>
        <v>3.5799999999999996</v>
      </c>
      <c r="F114" s="34">
        <f>SUM(F108:F113)</f>
        <v>3.5799999999999996</v>
      </c>
    </row>
    <row r="115" spans="1:6" s="110" customFormat="1" x14ac:dyDescent="0.3"/>
    <row r="116" spans="1:6" x14ac:dyDescent="0.3">
      <c r="A116" s="30">
        <v>43010500</v>
      </c>
      <c r="B116" s="26">
        <v>7800</v>
      </c>
      <c r="C116" s="25">
        <v>0</v>
      </c>
      <c r="D116" s="13" t="s">
        <v>74</v>
      </c>
      <c r="E116" s="24">
        <v>0.02</v>
      </c>
      <c r="F116" s="24">
        <v>0.02</v>
      </c>
    </row>
    <row r="117" spans="1:6" ht="30" x14ac:dyDescent="0.3">
      <c r="A117" s="26"/>
      <c r="B117" s="26"/>
      <c r="C117" s="25"/>
      <c r="D117" s="28" t="s">
        <v>73</v>
      </c>
      <c r="E117" s="27">
        <v>1.0429999999999999</v>
      </c>
      <c r="F117" s="27">
        <v>1.0429999999999999</v>
      </c>
    </row>
    <row r="118" spans="1:6" ht="30" customHeight="1" x14ac:dyDescent="0.3">
      <c r="A118" s="26"/>
      <c r="B118" s="26"/>
      <c r="C118" s="25"/>
      <c r="D118" s="32" t="s">
        <v>72</v>
      </c>
      <c r="E118" s="27">
        <v>2.5000000000000001E-2</v>
      </c>
      <c r="F118" s="27">
        <v>2.5000000000000001E-2</v>
      </c>
    </row>
    <row r="119" spans="1:6" x14ac:dyDescent="0.3">
      <c r="A119" s="26"/>
      <c r="B119" s="26"/>
      <c r="C119" s="25"/>
      <c r="D119" s="32" t="s">
        <v>71</v>
      </c>
      <c r="E119" s="24">
        <v>4.0000000000000001E-3</v>
      </c>
      <c r="F119" s="24">
        <v>4.0000000000000001E-3</v>
      </c>
    </row>
    <row r="120" spans="1:6" x14ac:dyDescent="0.3">
      <c r="A120" s="26"/>
      <c r="B120" s="26"/>
      <c r="C120" s="25"/>
      <c r="D120" s="32" t="s">
        <v>70</v>
      </c>
      <c r="E120" s="24">
        <v>0.215</v>
      </c>
      <c r="F120" s="24">
        <v>0.215</v>
      </c>
    </row>
    <row r="121" spans="1:6" x14ac:dyDescent="0.3">
      <c r="A121" s="26"/>
      <c r="B121" s="26"/>
      <c r="C121" s="25"/>
      <c r="D121" s="13" t="s">
        <v>69</v>
      </c>
      <c r="E121" s="24">
        <v>9.5000000000000001E-2</v>
      </c>
      <c r="F121" s="24">
        <v>9.5000000000000001E-2</v>
      </c>
    </row>
    <row r="122" spans="1:6" ht="30" x14ac:dyDescent="0.3">
      <c r="A122" s="26"/>
      <c r="B122" s="26"/>
      <c r="C122" s="25"/>
      <c r="D122" s="32" t="s">
        <v>68</v>
      </c>
      <c r="E122" s="27">
        <v>3.5999999999999997E-2</v>
      </c>
      <c r="F122" s="27">
        <v>3.5999999999999997E-2</v>
      </c>
    </row>
    <row r="123" spans="1:6" x14ac:dyDescent="0.3">
      <c r="A123" s="26"/>
      <c r="B123" s="26"/>
      <c r="C123" s="25"/>
      <c r="D123" s="13" t="s">
        <v>67</v>
      </c>
      <c r="E123" s="24">
        <v>2.1999999999999999E-2</v>
      </c>
      <c r="F123" s="24">
        <v>2.1999999999999999E-2</v>
      </c>
    </row>
    <row r="124" spans="1:6" ht="30" x14ac:dyDescent="0.3">
      <c r="A124" s="26"/>
      <c r="B124" s="26"/>
      <c r="C124" s="25"/>
      <c r="D124" s="32" t="s">
        <v>66</v>
      </c>
      <c r="E124" s="27">
        <v>0.13600000000000001</v>
      </c>
      <c r="F124" s="27">
        <v>0.13600000000000001</v>
      </c>
    </row>
    <row r="125" spans="1:6" x14ac:dyDescent="0.3">
      <c r="A125" s="26"/>
      <c r="B125" s="26"/>
      <c r="C125" s="25"/>
      <c r="D125" s="13" t="s">
        <v>65</v>
      </c>
      <c r="E125" s="24">
        <v>2.8000000000000001E-2</v>
      </c>
      <c r="F125" s="24">
        <v>2.8000000000000001E-2</v>
      </c>
    </row>
    <row r="126" spans="1:6" x14ac:dyDescent="0.3">
      <c r="A126" s="26"/>
      <c r="B126" s="26"/>
      <c r="C126" s="25"/>
      <c r="D126" s="13" t="s">
        <v>64</v>
      </c>
      <c r="E126" s="24">
        <v>7.3999999999999996E-2</v>
      </c>
      <c r="F126" s="24">
        <v>7.3999999999999996E-2</v>
      </c>
    </row>
    <row r="127" spans="1:6" x14ac:dyDescent="0.3">
      <c r="A127" s="26"/>
      <c r="B127" s="26"/>
      <c r="C127" s="25"/>
      <c r="D127" s="13" t="s">
        <v>63</v>
      </c>
      <c r="E127" s="24">
        <v>1.7999999999999999E-2</v>
      </c>
      <c r="F127" s="24">
        <v>1.7999999999999999E-2</v>
      </c>
    </row>
    <row r="128" spans="1:6" x14ac:dyDescent="0.3">
      <c r="A128" s="26"/>
      <c r="B128" s="26"/>
      <c r="C128" s="25"/>
      <c r="D128" s="13" t="s">
        <v>62</v>
      </c>
      <c r="E128" s="24">
        <v>3.6999999999999998E-2</v>
      </c>
      <c r="F128" s="24">
        <v>3.6999999999999998E-2</v>
      </c>
    </row>
    <row r="129" spans="1:6" x14ac:dyDescent="0.3">
      <c r="A129" s="26"/>
      <c r="B129" s="26"/>
      <c r="C129" s="25"/>
      <c r="D129" s="13" t="s">
        <v>61</v>
      </c>
      <c r="E129" s="24">
        <v>4.3999999999999997E-2</v>
      </c>
      <c r="F129" s="24">
        <v>4.3999999999999997E-2</v>
      </c>
    </row>
    <row r="130" spans="1:6" x14ac:dyDescent="0.3">
      <c r="A130" s="26"/>
      <c r="B130" s="26"/>
      <c r="C130" s="25"/>
      <c r="D130" s="33" t="s">
        <v>60</v>
      </c>
      <c r="E130" s="24">
        <v>5.0000000000000001E-3</v>
      </c>
      <c r="F130" s="24">
        <v>5.0000000000000001E-3</v>
      </c>
    </row>
    <row r="131" spans="1:6" x14ac:dyDescent="0.3">
      <c r="A131" s="26"/>
      <c r="B131" s="26"/>
      <c r="C131" s="25"/>
      <c r="D131" s="32" t="s">
        <v>59</v>
      </c>
      <c r="E131" s="24">
        <v>5.0000000000000001E-3</v>
      </c>
      <c r="F131" s="24">
        <v>5.0000000000000001E-3</v>
      </c>
    </row>
    <row r="132" spans="1:6" x14ac:dyDescent="0.3">
      <c r="A132" s="26"/>
      <c r="B132" s="26"/>
      <c r="C132" s="25"/>
      <c r="D132" s="31" t="s">
        <v>58</v>
      </c>
      <c r="E132" s="24">
        <v>0.01</v>
      </c>
      <c r="F132" s="24">
        <v>0.01</v>
      </c>
    </row>
    <row r="133" spans="1:6" ht="45" x14ac:dyDescent="0.3">
      <c r="A133" s="30"/>
      <c r="B133" s="30">
        <v>7800</v>
      </c>
      <c r="C133" s="29">
        <v>90</v>
      </c>
      <c r="D133" s="28" t="s">
        <v>57</v>
      </c>
      <c r="E133" s="27">
        <v>3.5999999999999997E-2</v>
      </c>
      <c r="F133" s="27">
        <v>3.5999999999999997E-2</v>
      </c>
    </row>
    <row r="134" spans="1:6" x14ac:dyDescent="0.3">
      <c r="A134" s="26"/>
      <c r="B134" s="26">
        <v>7800</v>
      </c>
      <c r="C134" s="25">
        <v>91</v>
      </c>
      <c r="D134" s="13" t="s">
        <v>56</v>
      </c>
      <c r="E134" s="24">
        <v>0.4</v>
      </c>
      <c r="F134" s="24">
        <v>0.4</v>
      </c>
    </row>
    <row r="135" spans="1:6" x14ac:dyDescent="0.3">
      <c r="A135" s="20"/>
      <c r="B135" s="21"/>
      <c r="C135" s="20"/>
      <c r="D135" s="23" t="s">
        <v>55</v>
      </c>
      <c r="E135" s="22">
        <f>SUM(E116:E134)</f>
        <v>2.2530000000000001</v>
      </c>
      <c r="F135" s="22">
        <f>SUM(F116:F134)</f>
        <v>2.2530000000000001</v>
      </c>
    </row>
    <row r="136" spans="1:6" x14ac:dyDescent="0.3">
      <c r="A136" s="20"/>
      <c r="B136" s="21"/>
      <c r="C136" s="20"/>
      <c r="D136" s="19" t="s">
        <v>54</v>
      </c>
      <c r="E136" s="18">
        <f>SUM(E100+E106+E114+E135)</f>
        <v>8.8049999999999997</v>
      </c>
      <c r="F136" s="18">
        <f>SUM(F100+F106+F114+F135)</f>
        <v>8.8130000000000006</v>
      </c>
    </row>
    <row r="137" spans="1:6" x14ac:dyDescent="0.3">
      <c r="A137" s="16"/>
      <c r="B137" s="17"/>
      <c r="C137" s="16"/>
      <c r="D137" s="16" t="s">
        <v>53</v>
      </c>
      <c r="E137" s="15">
        <f>SUM(E70+E81+E96+E136)</f>
        <v>84.58299999999997</v>
      </c>
      <c r="F137" s="15">
        <f>SUM(F70+F81+F96+F136)</f>
        <v>84.311999999999969</v>
      </c>
    </row>
    <row r="139" spans="1:6" s="107" customFormat="1" ht="14.25" x14ac:dyDescent="0.3">
      <c r="A139" s="107" t="s">
        <v>1</v>
      </c>
    </row>
    <row r="140" spans="1:6" s="105" customFormat="1" ht="35.25" customHeight="1" x14ac:dyDescent="0.3">
      <c r="A140" s="106" t="s">
        <v>52</v>
      </c>
    </row>
  </sheetData>
  <mergeCells count="16">
    <mergeCell ref="A1:XFD1"/>
    <mergeCell ref="A2:XFD2"/>
    <mergeCell ref="A140:XFD140"/>
    <mergeCell ref="A139:XFD139"/>
    <mergeCell ref="A3:XFD3"/>
    <mergeCell ref="B4:C4"/>
    <mergeCell ref="A97:XFD97"/>
    <mergeCell ref="A101:XFD101"/>
    <mergeCell ref="A107:XFD107"/>
    <mergeCell ref="A115:XFD115"/>
    <mergeCell ref="A6:XFD6"/>
    <mergeCell ref="A71:XFD71"/>
    <mergeCell ref="A76:XFD76"/>
    <mergeCell ref="A82:XFD82"/>
    <mergeCell ref="A88:XFD88"/>
    <mergeCell ref="A91:XFD91"/>
  </mergeCells>
  <pageMargins left="0.70866141732283472" right="0.70866141732283472" top="0.78740157480314965" bottom="0.78740157480314965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6"/>
  <sheetViews>
    <sheetView workbookViewId="0">
      <selection sqref="A1:XFD1"/>
    </sheetView>
  </sheetViews>
  <sheetFormatPr baseColWidth="10" defaultRowHeight="15" x14ac:dyDescent="0.3"/>
  <cols>
    <col min="1" max="1" width="9.28515625" style="13" bestFit="1" customWidth="1"/>
    <col min="2" max="2" width="5" style="14" bestFit="1" customWidth="1"/>
    <col min="3" max="3" width="4.7109375" style="13" bestFit="1" customWidth="1"/>
    <col min="4" max="4" width="82.7109375" style="13" bestFit="1" customWidth="1"/>
    <col min="5" max="6" width="11.5703125" style="13" customWidth="1"/>
    <col min="7" max="16384" width="11.42578125" style="13"/>
  </cols>
  <sheetData>
    <row r="1" spans="1:6" s="116" customFormat="1" ht="33.75" customHeight="1" x14ac:dyDescent="0.2">
      <c r="A1" s="115" t="s">
        <v>202</v>
      </c>
    </row>
    <row r="2" spans="1:6" s="105" customFormat="1" x14ac:dyDescent="0.3">
      <c r="A2" s="105" t="s">
        <v>30</v>
      </c>
    </row>
    <row r="3" spans="1:6" s="108" customFormat="1" x14ac:dyDescent="0.3"/>
    <row r="4" spans="1:6" ht="16.5" x14ac:dyDescent="0.3">
      <c r="A4" s="63"/>
      <c r="B4" s="109" t="s">
        <v>177</v>
      </c>
      <c r="C4" s="109"/>
      <c r="D4" s="63"/>
      <c r="E4" s="62" t="s">
        <v>176</v>
      </c>
      <c r="F4" s="62" t="s">
        <v>201</v>
      </c>
    </row>
    <row r="5" spans="1:6" x14ac:dyDescent="0.3">
      <c r="A5" s="60" t="s">
        <v>174</v>
      </c>
      <c r="B5" s="61" t="s">
        <v>173</v>
      </c>
      <c r="C5" s="59" t="s">
        <v>172</v>
      </c>
      <c r="D5" s="60" t="s">
        <v>28</v>
      </c>
      <c r="E5" s="59"/>
    </row>
    <row r="6" spans="1:6" s="113" customFormat="1" x14ac:dyDescent="0.3"/>
    <row r="7" spans="1:6" s="57" customFormat="1" x14ac:dyDescent="0.3">
      <c r="D7" s="58" t="s">
        <v>171</v>
      </c>
    </row>
    <row r="8" spans="1:6" x14ac:dyDescent="0.3">
      <c r="A8" s="14">
        <v>10010100</v>
      </c>
      <c r="B8" s="14">
        <v>7800</v>
      </c>
      <c r="C8" s="14">
        <v>101</v>
      </c>
      <c r="D8" s="46" t="s">
        <v>200</v>
      </c>
      <c r="E8" s="24">
        <v>2.702</v>
      </c>
      <c r="F8" s="24">
        <v>3.0619999999999998</v>
      </c>
    </row>
    <row r="9" spans="1:6" x14ac:dyDescent="0.3">
      <c r="B9" s="14">
        <v>7800</v>
      </c>
      <c r="C9" s="14">
        <v>102</v>
      </c>
      <c r="D9" s="13" t="s">
        <v>199</v>
      </c>
      <c r="E9" s="24">
        <v>0.24</v>
      </c>
      <c r="F9" s="24">
        <v>0.24</v>
      </c>
    </row>
    <row r="10" spans="1:6" x14ac:dyDescent="0.3">
      <c r="B10" s="14">
        <v>7800</v>
      </c>
      <c r="C10" s="14">
        <v>103</v>
      </c>
      <c r="D10" s="13" t="s">
        <v>198</v>
      </c>
      <c r="E10" s="24">
        <v>0.01</v>
      </c>
      <c r="F10" s="24">
        <v>0.01</v>
      </c>
    </row>
    <row r="11" spans="1:6" x14ac:dyDescent="0.3">
      <c r="A11" s="36"/>
      <c r="B11" s="37"/>
      <c r="C11" s="37"/>
      <c r="D11" s="35" t="s">
        <v>197</v>
      </c>
      <c r="E11" s="34">
        <f>SUM(E8:E10)</f>
        <v>2.952</v>
      </c>
      <c r="F11" s="34">
        <f>SUM(F8:F10)</f>
        <v>3.3119999999999994</v>
      </c>
    </row>
    <row r="12" spans="1:6" s="110" customFormat="1" x14ac:dyDescent="0.3"/>
    <row r="13" spans="1:6" x14ac:dyDescent="0.3">
      <c r="A13" s="14">
        <v>15010100</v>
      </c>
      <c r="B13" s="14">
        <v>7800</v>
      </c>
      <c r="C13" s="39">
        <v>0</v>
      </c>
      <c r="D13" s="13" t="s">
        <v>196</v>
      </c>
      <c r="E13" s="24">
        <v>1.4999999999999999E-2</v>
      </c>
      <c r="F13" s="24">
        <v>1.4999999999999999E-2</v>
      </c>
    </row>
    <row r="14" spans="1:6" x14ac:dyDescent="0.3">
      <c r="A14" s="14"/>
      <c r="C14" s="39"/>
      <c r="D14" s="13" t="s">
        <v>195</v>
      </c>
      <c r="E14" s="24">
        <v>2.1000000000000001E-2</v>
      </c>
      <c r="F14" s="24">
        <v>2.1000000000000001E-2</v>
      </c>
    </row>
    <row r="15" spans="1:6" x14ac:dyDescent="0.3">
      <c r="A15" s="14"/>
      <c r="C15" s="39"/>
      <c r="D15" s="13" t="s">
        <v>194</v>
      </c>
      <c r="E15" s="24">
        <v>0.01</v>
      </c>
      <c r="F15" s="24">
        <v>0.01</v>
      </c>
    </row>
    <row r="16" spans="1:6" x14ac:dyDescent="0.3">
      <c r="A16" s="14"/>
      <c r="C16" s="39"/>
      <c r="D16" s="51" t="s">
        <v>193</v>
      </c>
      <c r="E16" s="50">
        <f>SUM(E13:E15)</f>
        <v>4.6000000000000006E-2</v>
      </c>
      <c r="F16" s="50">
        <f>SUM(F13:F15)</f>
        <v>4.6000000000000006E-2</v>
      </c>
    </row>
    <row r="17" spans="1:6" x14ac:dyDescent="0.3">
      <c r="A17" s="37"/>
      <c r="B17" s="37"/>
      <c r="C17" s="37"/>
      <c r="D17" s="16" t="s">
        <v>108</v>
      </c>
      <c r="E17" s="15">
        <f>SUM(E11+E16)</f>
        <v>2.9979999999999998</v>
      </c>
      <c r="F17" s="15">
        <f>SUM(F11+F16)</f>
        <v>3.3579999999999992</v>
      </c>
    </row>
    <row r="18" spans="1:6" s="110" customFormat="1" x14ac:dyDescent="0.3"/>
    <row r="19" spans="1:6" x14ac:dyDescent="0.3">
      <c r="A19" s="14"/>
      <c r="C19" s="14"/>
      <c r="D19" s="49" t="s">
        <v>107</v>
      </c>
      <c r="E19" s="24"/>
    </row>
    <row r="20" spans="1:6" x14ac:dyDescent="0.3">
      <c r="A20" s="14">
        <v>21010100</v>
      </c>
      <c r="B20" s="14">
        <v>7800</v>
      </c>
      <c r="C20" s="39">
        <v>0</v>
      </c>
      <c r="D20" s="32" t="s">
        <v>192</v>
      </c>
      <c r="E20" s="24">
        <v>2.7E-2</v>
      </c>
      <c r="F20" s="13">
        <v>2.7E-2</v>
      </c>
    </row>
    <row r="21" spans="1:6" x14ac:dyDescent="0.3">
      <c r="A21" s="37"/>
      <c r="B21" s="37"/>
      <c r="C21" s="37"/>
      <c r="D21" s="35" t="s">
        <v>104</v>
      </c>
      <c r="E21" s="34">
        <f>SUM(E20)</f>
        <v>2.7E-2</v>
      </c>
      <c r="F21" s="34">
        <f>SUM(F20)</f>
        <v>2.7E-2</v>
      </c>
    </row>
    <row r="22" spans="1:6" s="114" customFormat="1" x14ac:dyDescent="0.3"/>
    <row r="23" spans="1:6" x14ac:dyDescent="0.3">
      <c r="A23" s="21">
        <v>24010100</v>
      </c>
      <c r="B23" s="21">
        <v>7800</v>
      </c>
      <c r="C23" s="44">
        <v>0</v>
      </c>
      <c r="D23" s="31" t="s">
        <v>191</v>
      </c>
      <c r="E23" s="45">
        <v>0.02</v>
      </c>
      <c r="F23" s="45">
        <v>0.02</v>
      </c>
    </row>
    <row r="24" spans="1:6" x14ac:dyDescent="0.3">
      <c r="A24" s="21"/>
      <c r="B24" s="21"/>
      <c r="C24" s="44"/>
      <c r="D24" s="31" t="s">
        <v>190</v>
      </c>
      <c r="E24" s="45">
        <v>1.2999999999999999E-2</v>
      </c>
      <c r="F24" s="45">
        <v>1.2999999999999999E-2</v>
      </c>
    </row>
    <row r="25" spans="1:6" x14ac:dyDescent="0.3">
      <c r="A25" s="21"/>
      <c r="B25" s="21"/>
      <c r="C25" s="44"/>
      <c r="D25" s="51" t="s">
        <v>100</v>
      </c>
      <c r="E25" s="22">
        <f>SUM(E23:E24)</f>
        <v>3.3000000000000002E-2</v>
      </c>
      <c r="F25" s="22">
        <f>SUM(F23:F24)</f>
        <v>3.3000000000000002E-2</v>
      </c>
    </row>
    <row r="26" spans="1:6" x14ac:dyDescent="0.3">
      <c r="A26" s="37"/>
      <c r="B26" s="37"/>
      <c r="C26" s="41"/>
      <c r="D26" s="16" t="s">
        <v>99</v>
      </c>
      <c r="E26" s="15">
        <f>SUM(E21+E25)</f>
        <v>0.06</v>
      </c>
      <c r="F26" s="15">
        <f>SUM(F21+F25)</f>
        <v>0.06</v>
      </c>
    </row>
    <row r="27" spans="1:6" s="110" customFormat="1" x14ac:dyDescent="0.3"/>
    <row r="28" spans="1:6" x14ac:dyDescent="0.3">
      <c r="D28" s="42" t="s">
        <v>98</v>
      </c>
      <c r="E28" s="24"/>
    </row>
    <row r="29" spans="1:6" x14ac:dyDescent="0.3">
      <c r="A29" s="14">
        <v>30010300</v>
      </c>
      <c r="B29" s="14">
        <v>7800</v>
      </c>
      <c r="C29" s="14">
        <v>104</v>
      </c>
      <c r="D29" s="13" t="s">
        <v>189</v>
      </c>
      <c r="E29" s="24">
        <v>3.1E-2</v>
      </c>
      <c r="F29" s="13">
        <v>3.1E-2</v>
      </c>
    </row>
    <row r="30" spans="1:6" x14ac:dyDescent="0.3">
      <c r="A30" s="14">
        <v>30020600</v>
      </c>
      <c r="B30" s="14">
        <v>7800</v>
      </c>
      <c r="C30" s="14">
        <v>100</v>
      </c>
      <c r="D30" s="28" t="s">
        <v>188</v>
      </c>
      <c r="E30" s="24">
        <v>1E-3</v>
      </c>
      <c r="F30" s="13">
        <v>1E-3</v>
      </c>
    </row>
    <row r="31" spans="1:6" x14ac:dyDescent="0.3">
      <c r="A31" s="36"/>
      <c r="B31" s="37"/>
      <c r="C31" s="36"/>
      <c r="D31" s="35" t="s">
        <v>97</v>
      </c>
      <c r="E31" s="34">
        <f>SUM(E29:E30)</f>
        <v>3.2000000000000001E-2</v>
      </c>
      <c r="F31" s="34">
        <f>SUM(F29:F30)</f>
        <v>3.2000000000000001E-2</v>
      </c>
    </row>
    <row r="32" spans="1:6" s="110" customFormat="1" x14ac:dyDescent="0.3"/>
    <row r="33" spans="1:6" x14ac:dyDescent="0.3">
      <c r="A33" s="14">
        <v>31030100</v>
      </c>
      <c r="B33" s="14">
        <v>7800</v>
      </c>
      <c r="C33" s="14">
        <v>200</v>
      </c>
      <c r="D33" s="13" t="s">
        <v>187</v>
      </c>
      <c r="E33" s="24">
        <v>6.0000000000000001E-3</v>
      </c>
      <c r="F33" s="24">
        <v>6.0000000000000001E-3</v>
      </c>
    </row>
    <row r="34" spans="1:6" x14ac:dyDescent="0.3">
      <c r="A34" s="36"/>
      <c r="B34" s="37"/>
      <c r="C34" s="36"/>
      <c r="D34" s="35" t="s">
        <v>95</v>
      </c>
      <c r="E34" s="34">
        <f>SUM(E33)</f>
        <v>6.0000000000000001E-3</v>
      </c>
      <c r="F34" s="34">
        <f>SUM(F33)</f>
        <v>6.0000000000000001E-3</v>
      </c>
    </row>
    <row r="35" spans="1:6" s="110" customFormat="1" x14ac:dyDescent="0.3"/>
    <row r="36" spans="1:6" x14ac:dyDescent="0.3">
      <c r="A36" s="14">
        <v>34010100</v>
      </c>
      <c r="B36" s="14">
        <v>7800</v>
      </c>
      <c r="C36" s="14">
        <v>602</v>
      </c>
      <c r="D36" s="13" t="s">
        <v>186</v>
      </c>
      <c r="E36" s="24">
        <v>6.9000000000000006E-2</v>
      </c>
      <c r="F36" s="13">
        <v>6.9000000000000006E-2</v>
      </c>
    </row>
    <row r="37" spans="1:6" x14ac:dyDescent="0.3">
      <c r="A37" s="20"/>
      <c r="B37" s="21"/>
      <c r="C37" s="20"/>
      <c r="D37" s="23" t="s">
        <v>185</v>
      </c>
      <c r="E37" s="22">
        <f>SUM(E36:E36)</f>
        <v>6.9000000000000006E-2</v>
      </c>
      <c r="F37" s="22">
        <f>SUM(F36:F36)</f>
        <v>6.9000000000000006E-2</v>
      </c>
    </row>
    <row r="38" spans="1:6" x14ac:dyDescent="0.3">
      <c r="A38" s="36"/>
      <c r="B38" s="37"/>
      <c r="C38" s="36"/>
      <c r="D38" s="16" t="s">
        <v>90</v>
      </c>
      <c r="E38" s="15">
        <f>SUM(E31+E34+E37)</f>
        <v>0.10700000000000001</v>
      </c>
      <c r="F38" s="15">
        <f>SUM(F31+F34+F37)</f>
        <v>0.10700000000000001</v>
      </c>
    </row>
    <row r="39" spans="1:6" s="110" customFormat="1" x14ac:dyDescent="0.3"/>
    <row r="40" spans="1:6" x14ac:dyDescent="0.3">
      <c r="D40" s="42" t="s">
        <v>89</v>
      </c>
      <c r="E40" s="24"/>
    </row>
    <row r="41" spans="1:6" x14ac:dyDescent="0.3">
      <c r="A41" s="14">
        <v>40020100</v>
      </c>
      <c r="B41" s="14">
        <v>7800</v>
      </c>
      <c r="C41" s="14">
        <v>100</v>
      </c>
      <c r="D41" s="68" t="s">
        <v>184</v>
      </c>
      <c r="E41" s="24">
        <v>1.4999999999999999E-2</v>
      </c>
      <c r="F41" s="13">
        <v>1.4999999999999999E-2</v>
      </c>
    </row>
    <row r="42" spans="1:6" x14ac:dyDescent="0.3">
      <c r="A42" s="36"/>
      <c r="B42" s="37"/>
      <c r="C42" s="36"/>
      <c r="D42" s="35" t="s">
        <v>87</v>
      </c>
      <c r="E42" s="34">
        <f>SUM(E41)</f>
        <v>1.4999999999999999E-2</v>
      </c>
      <c r="F42" s="34">
        <f>SUM(F41)</f>
        <v>1.4999999999999999E-2</v>
      </c>
    </row>
    <row r="43" spans="1:6" s="112" customFormat="1" x14ac:dyDescent="0.3">
      <c r="A43" s="111"/>
    </row>
    <row r="44" spans="1:6" x14ac:dyDescent="0.3">
      <c r="A44" s="14">
        <v>41010100</v>
      </c>
      <c r="B44" s="14">
        <v>7800</v>
      </c>
      <c r="C44" s="14">
        <v>200</v>
      </c>
      <c r="D44" s="13" t="s">
        <v>183</v>
      </c>
      <c r="E44" s="24">
        <v>0.17</v>
      </c>
      <c r="F44" s="24">
        <v>0.17</v>
      </c>
    </row>
    <row r="45" spans="1:6" x14ac:dyDescent="0.3">
      <c r="A45" s="36"/>
      <c r="B45" s="37"/>
      <c r="C45" s="36"/>
      <c r="D45" s="35" t="s">
        <v>82</v>
      </c>
      <c r="E45" s="34">
        <f>SUM(E44:E44)</f>
        <v>0.17</v>
      </c>
      <c r="F45" s="34">
        <f>SUM(F44:F44)</f>
        <v>0.17</v>
      </c>
    </row>
    <row r="46" spans="1:6" s="110" customFormat="1" x14ac:dyDescent="0.3"/>
    <row r="47" spans="1:6" x14ac:dyDescent="0.3">
      <c r="A47" s="14">
        <v>42020202</v>
      </c>
      <c r="B47" s="14">
        <v>7800</v>
      </c>
      <c r="C47" s="14">
        <v>100</v>
      </c>
      <c r="D47" s="13" t="s">
        <v>182</v>
      </c>
      <c r="E47" s="38">
        <v>2.1000000000000001E-2</v>
      </c>
      <c r="F47" s="31">
        <v>2.1000000000000001E-2</v>
      </c>
    </row>
    <row r="48" spans="1:6" x14ac:dyDescent="0.3">
      <c r="A48" s="36"/>
      <c r="B48" s="37"/>
      <c r="C48" s="36"/>
      <c r="D48" s="35" t="s">
        <v>75</v>
      </c>
      <c r="E48" s="34">
        <f>SUM(E47:E47)</f>
        <v>2.1000000000000001E-2</v>
      </c>
      <c r="F48" s="34">
        <f>SUM(F47:F47)</f>
        <v>2.1000000000000001E-2</v>
      </c>
    </row>
    <row r="49" spans="1:6" s="110" customFormat="1" x14ac:dyDescent="0.3"/>
    <row r="50" spans="1:6" x14ac:dyDescent="0.3">
      <c r="A50" s="26">
        <v>43020100</v>
      </c>
      <c r="B50" s="26">
        <v>7800</v>
      </c>
      <c r="C50" s="67">
        <v>0</v>
      </c>
      <c r="D50" s="13" t="s">
        <v>181</v>
      </c>
      <c r="E50" s="24">
        <v>1.9E-2</v>
      </c>
      <c r="F50" s="13">
        <v>1.9E-2</v>
      </c>
    </row>
    <row r="51" spans="1:6" x14ac:dyDescent="0.3">
      <c r="A51" s="66"/>
      <c r="B51" s="53"/>
      <c r="C51" s="65"/>
      <c r="D51" s="23" t="s">
        <v>55</v>
      </c>
      <c r="E51" s="22">
        <f>SUM(E50:E50)</f>
        <v>1.9E-2</v>
      </c>
      <c r="F51" s="22">
        <f>SUM(F50:F50)</f>
        <v>1.9E-2</v>
      </c>
    </row>
    <row r="52" spans="1:6" x14ac:dyDescent="0.3">
      <c r="A52" s="20"/>
      <c r="B52" s="21"/>
      <c r="C52" s="48"/>
      <c r="D52" s="19" t="s">
        <v>54</v>
      </c>
      <c r="E52" s="18">
        <f>SUM(E42+E45+E48+E51)</f>
        <v>0.22499999999999998</v>
      </c>
      <c r="F52" s="18">
        <f>SUM(F42+F45+F48+F51)</f>
        <v>0.22499999999999998</v>
      </c>
    </row>
    <row r="53" spans="1:6" x14ac:dyDescent="0.3">
      <c r="A53" s="16"/>
      <c r="B53" s="17"/>
      <c r="C53" s="64"/>
      <c r="D53" s="16" t="s">
        <v>180</v>
      </c>
      <c r="E53" s="15">
        <f>SUM(E17+E26+E38+E52)</f>
        <v>3.39</v>
      </c>
      <c r="F53" s="15">
        <f>SUM(F17+F26+F38+F52)</f>
        <v>3.7499999999999996</v>
      </c>
    </row>
    <row r="55" spans="1:6" s="107" customFormat="1" ht="14.25" x14ac:dyDescent="0.3">
      <c r="A55" s="107" t="s">
        <v>1</v>
      </c>
    </row>
    <row r="56" spans="1:6" s="105" customFormat="1" ht="16.5" x14ac:dyDescent="0.3">
      <c r="A56" s="117" t="s">
        <v>179</v>
      </c>
    </row>
  </sheetData>
  <mergeCells count="17">
    <mergeCell ref="A27:XFD27"/>
    <mergeCell ref="A32:XFD32"/>
    <mergeCell ref="A1:XFD1"/>
    <mergeCell ref="A2:XFD2"/>
    <mergeCell ref="A56:XFD56"/>
    <mergeCell ref="A55:XFD55"/>
    <mergeCell ref="A3:XFD3"/>
    <mergeCell ref="B4:C4"/>
    <mergeCell ref="A35:XFD35"/>
    <mergeCell ref="A39:XFD39"/>
    <mergeCell ref="A43:XFD43"/>
    <mergeCell ref="A46:XFD46"/>
    <mergeCell ref="A49:XFD49"/>
    <mergeCell ref="A6:XFD6"/>
    <mergeCell ref="A12:XFD12"/>
    <mergeCell ref="A18:XFD18"/>
    <mergeCell ref="A22:XFD22"/>
  </mergeCells>
  <pageMargins left="0.70866141732283472" right="0.70866141732283472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8"/>
  <sheetViews>
    <sheetView workbookViewId="0">
      <selection sqref="A1:XFD1"/>
    </sheetView>
  </sheetViews>
  <sheetFormatPr baseColWidth="10" defaultRowHeight="15" x14ac:dyDescent="0.3"/>
  <cols>
    <col min="1" max="1" width="9.28515625" style="13" bestFit="1" customWidth="1"/>
    <col min="2" max="2" width="5" style="14" bestFit="1" customWidth="1"/>
    <col min="3" max="3" width="4.7109375" style="13" bestFit="1" customWidth="1"/>
    <col min="4" max="4" width="85.42578125" style="13" bestFit="1" customWidth="1"/>
    <col min="5" max="6" width="11.5703125" style="13" customWidth="1"/>
    <col min="7" max="16384" width="11.42578125" style="13"/>
  </cols>
  <sheetData>
    <row r="1" spans="1:6" s="116" customFormat="1" ht="33.75" customHeight="1" x14ac:dyDescent="0.2">
      <c r="A1" s="115" t="s">
        <v>388</v>
      </c>
    </row>
    <row r="2" spans="1:6" s="105" customFormat="1" x14ac:dyDescent="0.3">
      <c r="A2" s="105" t="s">
        <v>30</v>
      </c>
    </row>
    <row r="3" spans="1:6" s="108" customFormat="1" x14ac:dyDescent="0.3"/>
    <row r="4" spans="1:6" ht="16.5" x14ac:dyDescent="0.3">
      <c r="A4" s="63"/>
      <c r="B4" s="109" t="s">
        <v>177</v>
      </c>
      <c r="C4" s="109"/>
      <c r="D4" s="63"/>
      <c r="E4" s="62" t="s">
        <v>176</v>
      </c>
      <c r="F4" s="62" t="s">
        <v>201</v>
      </c>
    </row>
    <row r="5" spans="1:6" x14ac:dyDescent="0.3">
      <c r="A5" s="60" t="s">
        <v>174</v>
      </c>
      <c r="B5" s="61" t="s">
        <v>173</v>
      </c>
      <c r="C5" s="59" t="s">
        <v>172</v>
      </c>
      <c r="D5" s="60" t="s">
        <v>28</v>
      </c>
      <c r="E5" s="59"/>
    </row>
    <row r="6" spans="1:6" s="113" customFormat="1" x14ac:dyDescent="0.3"/>
    <row r="7" spans="1:6" s="57" customFormat="1" x14ac:dyDescent="0.3">
      <c r="D7" s="58" t="s">
        <v>171</v>
      </c>
    </row>
    <row r="8" spans="1:6" x14ac:dyDescent="0.3">
      <c r="A8" s="86">
        <v>2010300</v>
      </c>
      <c r="B8" s="14">
        <v>7800</v>
      </c>
      <c r="C8" s="14">
        <v>202</v>
      </c>
      <c r="D8" s="13" t="s">
        <v>387</v>
      </c>
      <c r="E8" s="24">
        <v>0.12</v>
      </c>
      <c r="F8" s="90">
        <v>0.12</v>
      </c>
    </row>
    <row r="9" spans="1:6" x14ac:dyDescent="0.3">
      <c r="A9" s="86"/>
      <c r="B9" s="14">
        <v>7800</v>
      </c>
      <c r="C9" s="14">
        <v>203</v>
      </c>
      <c r="D9" s="13" t="s">
        <v>386</v>
      </c>
      <c r="E9" s="24">
        <v>1E-3</v>
      </c>
      <c r="F9" s="13">
        <v>1E-3</v>
      </c>
    </row>
    <row r="10" spans="1:6" x14ac:dyDescent="0.3">
      <c r="A10" s="86"/>
      <c r="B10" s="14">
        <v>7800</v>
      </c>
      <c r="C10" s="14">
        <v>204</v>
      </c>
      <c r="D10" s="13" t="s">
        <v>385</v>
      </c>
      <c r="E10" s="24">
        <v>7.5999999999999998E-2</v>
      </c>
      <c r="F10" s="13">
        <v>7.5999999999999998E-2</v>
      </c>
    </row>
    <row r="11" spans="1:6" x14ac:dyDescent="0.3">
      <c r="A11" s="89">
        <v>2010400</v>
      </c>
      <c r="B11" s="26">
        <v>7800</v>
      </c>
      <c r="C11" s="26">
        <v>100</v>
      </c>
      <c r="D11" s="31" t="s">
        <v>384</v>
      </c>
      <c r="E11" s="38">
        <v>1E-3</v>
      </c>
      <c r="F11" s="31">
        <v>1E-3</v>
      </c>
    </row>
    <row r="12" spans="1:6" x14ac:dyDescent="0.3">
      <c r="A12" s="87"/>
      <c r="B12" s="37"/>
      <c r="C12" s="37"/>
      <c r="D12" s="35" t="s">
        <v>383</v>
      </c>
      <c r="E12" s="34">
        <f>SUM(E8:E11)</f>
        <v>0.19800000000000001</v>
      </c>
      <c r="F12" s="34">
        <f>SUM(F8:F11)</f>
        <v>0.19800000000000001</v>
      </c>
    </row>
    <row r="13" spans="1:6" s="110" customFormat="1" x14ac:dyDescent="0.3"/>
    <row r="14" spans="1:6" s="14" customFormat="1" x14ac:dyDescent="0.3">
      <c r="A14" s="89" t="s">
        <v>382</v>
      </c>
      <c r="B14" s="14">
        <v>7800</v>
      </c>
      <c r="C14" s="13">
        <v>100</v>
      </c>
      <c r="D14" s="28" t="s">
        <v>381</v>
      </c>
      <c r="E14" s="68">
        <v>2E-3</v>
      </c>
      <c r="F14" s="68">
        <v>2E-3</v>
      </c>
    </row>
    <row r="15" spans="1:6" s="14" customFormat="1" x14ac:dyDescent="0.3">
      <c r="A15" s="37"/>
      <c r="B15" s="37"/>
      <c r="C15" s="37"/>
      <c r="D15" s="35" t="s">
        <v>380</v>
      </c>
      <c r="E15" s="34">
        <f>SUM(E14)</f>
        <v>2E-3</v>
      </c>
      <c r="F15" s="34">
        <f>SUM(F14)</f>
        <v>2E-3</v>
      </c>
    </row>
    <row r="16" spans="1:6" s="110" customFormat="1" x14ac:dyDescent="0.3"/>
    <row r="17" spans="1:6" x14ac:dyDescent="0.3">
      <c r="A17" s="86">
        <v>4010100</v>
      </c>
      <c r="B17" s="14">
        <v>7800</v>
      </c>
      <c r="C17" s="14">
        <v>100</v>
      </c>
      <c r="D17" s="28" t="s">
        <v>379</v>
      </c>
      <c r="E17" s="24">
        <v>1E-3</v>
      </c>
      <c r="F17" s="13">
        <v>1E-3</v>
      </c>
    </row>
    <row r="18" spans="1:6" ht="30" x14ac:dyDescent="0.3">
      <c r="A18" s="88"/>
      <c r="B18" s="74"/>
      <c r="C18" s="74"/>
      <c r="D18" s="28" t="s">
        <v>378</v>
      </c>
      <c r="E18" s="27">
        <v>2E-3</v>
      </c>
      <c r="F18" s="68">
        <v>3.0000000000000001E-3</v>
      </c>
    </row>
    <row r="19" spans="1:6" x14ac:dyDescent="0.3">
      <c r="A19" s="87"/>
      <c r="B19" s="37"/>
      <c r="C19" s="37"/>
      <c r="D19" s="35" t="s">
        <v>377</v>
      </c>
      <c r="E19" s="34">
        <f>SUM(E17:E18)</f>
        <v>3.0000000000000001E-3</v>
      </c>
      <c r="F19" s="34">
        <f>SUM(F17:F18)</f>
        <v>4.0000000000000001E-3</v>
      </c>
    </row>
    <row r="20" spans="1:6" s="110" customFormat="1" x14ac:dyDescent="0.3"/>
    <row r="21" spans="1:6" x14ac:dyDescent="0.3">
      <c r="A21" s="86">
        <v>5010100</v>
      </c>
      <c r="B21" s="14">
        <v>7800</v>
      </c>
      <c r="C21" s="14">
        <v>200</v>
      </c>
      <c r="D21" s="13" t="s">
        <v>376</v>
      </c>
      <c r="E21" s="24">
        <v>3.0000000000000001E-3</v>
      </c>
      <c r="F21" s="13">
        <v>3.0000000000000001E-3</v>
      </c>
    </row>
    <row r="22" spans="1:6" x14ac:dyDescent="0.3">
      <c r="A22" s="36"/>
      <c r="B22" s="37"/>
      <c r="C22" s="36"/>
      <c r="D22" s="35" t="s">
        <v>375</v>
      </c>
      <c r="E22" s="34">
        <f>SUM(E21)</f>
        <v>3.0000000000000001E-3</v>
      </c>
      <c r="F22" s="34">
        <f>SUM(F21)</f>
        <v>3.0000000000000001E-3</v>
      </c>
    </row>
    <row r="23" spans="1:6" s="110" customFormat="1" x14ac:dyDescent="0.3"/>
    <row r="24" spans="1:6" s="14" customFormat="1" x14ac:dyDescent="0.3">
      <c r="A24" s="86">
        <v>6010100</v>
      </c>
      <c r="B24" s="14">
        <v>7800</v>
      </c>
      <c r="C24" s="14">
        <v>100</v>
      </c>
      <c r="D24" s="28" t="s">
        <v>374</v>
      </c>
      <c r="E24" s="85">
        <v>1E-3</v>
      </c>
      <c r="F24" s="85">
        <v>1E-3</v>
      </c>
    </row>
    <row r="25" spans="1:6" s="14" customFormat="1" x14ac:dyDescent="0.3">
      <c r="A25" s="84"/>
      <c r="B25" s="37"/>
      <c r="C25" s="36"/>
      <c r="D25" s="35" t="s">
        <v>373</v>
      </c>
      <c r="E25" s="34">
        <f>SUM(E24)</f>
        <v>1E-3</v>
      </c>
      <c r="F25" s="34">
        <f>SUM(F24)</f>
        <v>1E-3</v>
      </c>
    </row>
    <row r="26" spans="1:6" s="110" customFormat="1" x14ac:dyDescent="0.3"/>
    <row r="27" spans="1:6" s="14" customFormat="1" x14ac:dyDescent="0.3">
      <c r="A27" s="14">
        <v>10010100</v>
      </c>
      <c r="B27" s="14">
        <v>7800</v>
      </c>
      <c r="C27" s="14">
        <v>100</v>
      </c>
      <c r="D27" s="13" t="s">
        <v>372</v>
      </c>
      <c r="E27" s="27">
        <v>5.5E-2</v>
      </c>
      <c r="F27" s="27">
        <v>5.5E-2</v>
      </c>
    </row>
    <row r="28" spans="1:6" s="14" customFormat="1" x14ac:dyDescent="0.3">
      <c r="D28" s="13" t="s">
        <v>371</v>
      </c>
      <c r="E28" s="27">
        <v>2.5000000000000001E-2</v>
      </c>
      <c r="F28" s="27">
        <v>2.5000000000000001E-2</v>
      </c>
    </row>
    <row r="29" spans="1:6" s="14" customFormat="1" x14ac:dyDescent="0.3">
      <c r="D29" s="13" t="s">
        <v>355</v>
      </c>
      <c r="E29" s="27">
        <v>2.5000000000000001E-2</v>
      </c>
      <c r="F29" s="27">
        <v>2.5000000000000001E-2</v>
      </c>
    </row>
    <row r="30" spans="1:6" s="14" customFormat="1" x14ac:dyDescent="0.3">
      <c r="D30" s="13" t="s">
        <v>370</v>
      </c>
      <c r="E30" s="27">
        <v>7.9000000000000001E-2</v>
      </c>
      <c r="F30" s="27">
        <v>7.9000000000000001E-2</v>
      </c>
    </row>
    <row r="31" spans="1:6" s="14" customFormat="1" x14ac:dyDescent="0.3">
      <c r="B31" s="14">
        <v>7800</v>
      </c>
      <c r="C31" s="14">
        <v>110</v>
      </c>
      <c r="D31" s="13" t="s">
        <v>369</v>
      </c>
      <c r="E31" s="27">
        <v>2.9000000000000001E-2</v>
      </c>
      <c r="F31" s="27">
        <v>2.9000000000000001E-2</v>
      </c>
    </row>
    <row r="32" spans="1:6" s="14" customFormat="1" x14ac:dyDescent="0.3">
      <c r="A32" s="14">
        <v>10010200</v>
      </c>
      <c r="B32" s="14">
        <v>7800</v>
      </c>
      <c r="C32" s="14">
        <v>100</v>
      </c>
      <c r="D32" s="13" t="s">
        <v>368</v>
      </c>
      <c r="E32" s="27">
        <v>6.0000000000000001E-3</v>
      </c>
      <c r="F32" s="27">
        <v>6.0000000000000001E-3</v>
      </c>
    </row>
    <row r="33" spans="1:6" s="14" customFormat="1" x14ac:dyDescent="0.3">
      <c r="A33" s="14">
        <v>10020100</v>
      </c>
      <c r="B33" s="14">
        <v>7800</v>
      </c>
      <c r="C33" s="39" t="s">
        <v>367</v>
      </c>
      <c r="D33" s="13" t="s">
        <v>366</v>
      </c>
      <c r="E33" s="27">
        <v>1E-3</v>
      </c>
      <c r="F33" s="83">
        <v>0</v>
      </c>
    </row>
    <row r="34" spans="1:6" x14ac:dyDescent="0.3">
      <c r="A34" s="14">
        <v>10010402</v>
      </c>
      <c r="B34" s="14">
        <v>7800</v>
      </c>
      <c r="C34" s="14">
        <v>100</v>
      </c>
      <c r="D34" s="13" t="s">
        <v>365</v>
      </c>
      <c r="E34" s="27">
        <v>0.01</v>
      </c>
      <c r="F34" s="27">
        <v>0.01</v>
      </c>
    </row>
    <row r="35" spans="1:6" s="14" customFormat="1" x14ac:dyDescent="0.3">
      <c r="A35" s="37"/>
      <c r="B35" s="37"/>
      <c r="C35" s="37"/>
      <c r="D35" s="35" t="s">
        <v>197</v>
      </c>
      <c r="E35" s="81">
        <f>SUM(E27:E34)</f>
        <v>0.23</v>
      </c>
      <c r="F35" s="81">
        <f>SUM(F27:F34)</f>
        <v>0.22900000000000001</v>
      </c>
    </row>
    <row r="36" spans="1:6" s="110" customFormat="1" x14ac:dyDescent="0.3"/>
    <row r="37" spans="1:6" s="14" customFormat="1" x14ac:dyDescent="0.3">
      <c r="A37" s="82" t="s">
        <v>364</v>
      </c>
      <c r="B37" s="14">
        <v>7800</v>
      </c>
      <c r="C37" s="25">
        <v>216</v>
      </c>
      <c r="D37" s="31" t="s">
        <v>363</v>
      </c>
      <c r="E37" s="27">
        <v>4.9000000000000002E-2</v>
      </c>
      <c r="F37" s="27">
        <v>4.9000000000000002E-2</v>
      </c>
    </row>
    <row r="38" spans="1:6" s="14" customFormat="1" x14ac:dyDescent="0.3">
      <c r="A38" s="82" t="s">
        <v>362</v>
      </c>
      <c r="B38" s="14">
        <v>7800</v>
      </c>
      <c r="C38" s="25">
        <v>221</v>
      </c>
      <c r="D38" s="31" t="s">
        <v>361</v>
      </c>
      <c r="E38" s="27">
        <v>0.74</v>
      </c>
      <c r="F38" s="27">
        <v>0.74</v>
      </c>
    </row>
    <row r="39" spans="1:6" s="14" customFormat="1" x14ac:dyDescent="0.3">
      <c r="A39" s="82"/>
      <c r="B39" s="14">
        <v>7800</v>
      </c>
      <c r="C39" s="25">
        <v>223</v>
      </c>
      <c r="D39" s="31" t="s">
        <v>360</v>
      </c>
      <c r="E39" s="27">
        <v>4.0000000000000001E-3</v>
      </c>
      <c r="F39" s="27">
        <v>4.0000000000000001E-3</v>
      </c>
    </row>
    <row r="40" spans="1:6" s="14" customFormat="1" x14ac:dyDescent="0.3">
      <c r="A40" s="82"/>
      <c r="B40" s="14">
        <v>7800</v>
      </c>
      <c r="C40" s="25">
        <v>224</v>
      </c>
      <c r="D40" s="31" t="s">
        <v>359</v>
      </c>
      <c r="E40" s="27">
        <v>8.9999999999999993E-3</v>
      </c>
      <c r="F40" s="27">
        <v>8.9999999999999993E-3</v>
      </c>
    </row>
    <row r="41" spans="1:6" s="14" customFormat="1" x14ac:dyDescent="0.3">
      <c r="A41" s="82" t="s">
        <v>358</v>
      </c>
      <c r="B41" s="14">
        <v>7800</v>
      </c>
      <c r="C41" s="25">
        <v>210</v>
      </c>
      <c r="D41" s="31" t="s">
        <v>357</v>
      </c>
      <c r="E41" s="27">
        <v>0.04</v>
      </c>
      <c r="F41" s="27">
        <v>0.04</v>
      </c>
    </row>
    <row r="42" spans="1:6" s="14" customFormat="1" x14ac:dyDescent="0.3">
      <c r="A42" s="82"/>
      <c r="B42" s="14">
        <v>7800</v>
      </c>
      <c r="C42" s="25">
        <v>217</v>
      </c>
      <c r="D42" s="31" t="s">
        <v>356</v>
      </c>
      <c r="E42" s="27">
        <v>7.0000000000000007E-2</v>
      </c>
      <c r="F42" s="27">
        <v>7.0000000000000007E-2</v>
      </c>
    </row>
    <row r="43" spans="1:6" s="14" customFormat="1" x14ac:dyDescent="0.3">
      <c r="A43" s="82"/>
      <c r="B43" s="14">
        <v>7800</v>
      </c>
      <c r="C43" s="25">
        <v>219</v>
      </c>
      <c r="D43" s="31" t="s">
        <v>355</v>
      </c>
      <c r="E43" s="27">
        <v>2.4E-2</v>
      </c>
      <c r="F43" s="27">
        <v>2.4E-2</v>
      </c>
    </row>
    <row r="44" spans="1:6" x14ac:dyDescent="0.3">
      <c r="A44" s="82" t="s">
        <v>354</v>
      </c>
      <c r="B44" s="14">
        <v>7261</v>
      </c>
      <c r="C44" s="25">
        <v>0</v>
      </c>
      <c r="D44" s="31" t="s">
        <v>353</v>
      </c>
      <c r="E44" s="24">
        <v>0.3</v>
      </c>
      <c r="F44" s="24">
        <v>0.3</v>
      </c>
    </row>
    <row r="45" spans="1:6" x14ac:dyDescent="0.3">
      <c r="A45" s="82"/>
      <c r="B45" s="14">
        <v>7800</v>
      </c>
      <c r="C45" s="25">
        <v>213</v>
      </c>
      <c r="D45" s="31" t="s">
        <v>352</v>
      </c>
      <c r="E45" s="24">
        <v>0.66500000000000004</v>
      </c>
      <c r="F45" s="24">
        <v>0.66500000000000004</v>
      </c>
    </row>
    <row r="46" spans="1:6" x14ac:dyDescent="0.3">
      <c r="A46" s="82"/>
      <c r="B46" s="14">
        <v>7800</v>
      </c>
      <c r="C46" s="25">
        <v>214</v>
      </c>
      <c r="D46" s="31" t="s">
        <v>351</v>
      </c>
      <c r="E46" s="24">
        <v>0.03</v>
      </c>
      <c r="F46" s="24">
        <v>0.03</v>
      </c>
    </row>
    <row r="47" spans="1:6" s="14" customFormat="1" x14ac:dyDescent="0.3">
      <c r="A47" s="82" t="s">
        <v>350</v>
      </c>
      <c r="B47" s="14">
        <v>7800</v>
      </c>
      <c r="C47" s="25">
        <v>218</v>
      </c>
      <c r="D47" s="75" t="s">
        <v>349</v>
      </c>
      <c r="E47" s="27">
        <v>2E-3</v>
      </c>
      <c r="F47" s="27">
        <v>2E-3</v>
      </c>
    </row>
    <row r="48" spans="1:6" s="14" customFormat="1" x14ac:dyDescent="0.3">
      <c r="A48" s="37"/>
      <c r="B48" s="37"/>
      <c r="C48" s="37"/>
      <c r="D48" s="35" t="s">
        <v>348</v>
      </c>
      <c r="E48" s="81">
        <f>SUM(E37:E47)</f>
        <v>1.9330000000000003</v>
      </c>
      <c r="F48" s="81">
        <f>SUM(F37:F47)</f>
        <v>1.9330000000000003</v>
      </c>
    </row>
    <row r="49" spans="1:6" s="110" customFormat="1" x14ac:dyDescent="0.3"/>
    <row r="50" spans="1:6" s="14" customFormat="1" x14ac:dyDescent="0.3">
      <c r="A50" s="14">
        <v>12020200</v>
      </c>
      <c r="B50" s="14">
        <v>7800</v>
      </c>
      <c r="C50" s="39">
        <v>520</v>
      </c>
      <c r="D50" s="13" t="s">
        <v>347</v>
      </c>
      <c r="E50" s="27">
        <v>1E-3</v>
      </c>
      <c r="F50" s="27">
        <v>1E-3</v>
      </c>
    </row>
    <row r="51" spans="1:6" s="14" customFormat="1" x14ac:dyDescent="0.3">
      <c r="B51" s="14">
        <v>7800</v>
      </c>
      <c r="C51" s="39">
        <v>522</v>
      </c>
      <c r="D51" s="13" t="s">
        <v>346</v>
      </c>
      <c r="E51" s="27">
        <v>0.18</v>
      </c>
      <c r="F51" s="27">
        <v>0.18</v>
      </c>
    </row>
    <row r="52" spans="1:6" s="14" customFormat="1" x14ac:dyDescent="0.3">
      <c r="B52" s="14">
        <v>7810</v>
      </c>
      <c r="C52" s="39">
        <v>1</v>
      </c>
      <c r="D52" s="13" t="s">
        <v>345</v>
      </c>
      <c r="E52" s="27">
        <v>6.0000000000000001E-3</v>
      </c>
      <c r="F52" s="27">
        <v>6.0000000000000001E-3</v>
      </c>
    </row>
    <row r="53" spans="1:6" s="14" customFormat="1" x14ac:dyDescent="0.3">
      <c r="B53" s="14">
        <v>7810</v>
      </c>
      <c r="C53" s="39">
        <v>2</v>
      </c>
      <c r="D53" s="13" t="s">
        <v>344</v>
      </c>
      <c r="E53" s="27">
        <v>0.15</v>
      </c>
      <c r="F53" s="27">
        <v>0.15</v>
      </c>
    </row>
    <row r="54" spans="1:6" s="14" customFormat="1" x14ac:dyDescent="0.3">
      <c r="B54" s="14">
        <v>7810</v>
      </c>
      <c r="C54" s="39">
        <v>3</v>
      </c>
      <c r="D54" s="13" t="s">
        <v>343</v>
      </c>
      <c r="E54" s="27">
        <v>0.53200000000000003</v>
      </c>
      <c r="F54" s="27">
        <v>0.53200000000000003</v>
      </c>
    </row>
    <row r="55" spans="1:6" s="14" customFormat="1" x14ac:dyDescent="0.3">
      <c r="B55" s="14">
        <v>7810</v>
      </c>
      <c r="C55" s="39">
        <v>5</v>
      </c>
      <c r="D55" s="13" t="s">
        <v>342</v>
      </c>
      <c r="E55" s="27">
        <v>1E-3</v>
      </c>
      <c r="F55" s="27">
        <v>1E-3</v>
      </c>
    </row>
    <row r="56" spans="1:6" s="14" customFormat="1" x14ac:dyDescent="0.3">
      <c r="B56" s="14">
        <v>7810</v>
      </c>
      <c r="C56" s="39">
        <v>6</v>
      </c>
      <c r="D56" s="13" t="s">
        <v>341</v>
      </c>
      <c r="E56" s="27">
        <v>1E-3</v>
      </c>
      <c r="F56" s="27">
        <v>1E-3</v>
      </c>
    </row>
    <row r="57" spans="1:6" s="14" customFormat="1" x14ac:dyDescent="0.3">
      <c r="B57" s="14">
        <v>7810</v>
      </c>
      <c r="C57" s="39">
        <v>7</v>
      </c>
      <c r="D57" s="13" t="s">
        <v>340</v>
      </c>
      <c r="E57" s="27">
        <v>1E-3</v>
      </c>
      <c r="F57" s="27">
        <v>1E-3</v>
      </c>
    </row>
    <row r="58" spans="1:6" s="14" customFormat="1" x14ac:dyDescent="0.3">
      <c r="B58" s="14">
        <v>7810</v>
      </c>
      <c r="C58" s="39">
        <v>8</v>
      </c>
      <c r="D58" s="28" t="s">
        <v>339</v>
      </c>
      <c r="E58" s="27">
        <v>0.111</v>
      </c>
      <c r="F58" s="27">
        <v>0.111</v>
      </c>
    </row>
    <row r="59" spans="1:6" s="14" customFormat="1" x14ac:dyDescent="0.3">
      <c r="B59" s="14">
        <v>7810</v>
      </c>
      <c r="C59" s="39">
        <v>9</v>
      </c>
      <c r="D59" s="13" t="s">
        <v>338</v>
      </c>
      <c r="E59" s="27">
        <v>4.5999999999999996</v>
      </c>
      <c r="F59" s="27">
        <v>4.7699999999999996</v>
      </c>
    </row>
    <row r="60" spans="1:6" s="14" customFormat="1" x14ac:dyDescent="0.3">
      <c r="B60" s="14">
        <v>7810</v>
      </c>
      <c r="C60" s="39">
        <v>11</v>
      </c>
      <c r="D60" s="13" t="s">
        <v>39</v>
      </c>
      <c r="E60" s="27">
        <v>3.7450000000000001</v>
      </c>
      <c r="F60" s="27">
        <v>3.7450000000000001</v>
      </c>
    </row>
    <row r="61" spans="1:6" s="14" customFormat="1" x14ac:dyDescent="0.3">
      <c r="B61" s="14">
        <v>7810</v>
      </c>
      <c r="C61" s="39">
        <v>12</v>
      </c>
      <c r="D61" s="28" t="s">
        <v>337</v>
      </c>
      <c r="E61" s="27">
        <v>0.09</v>
      </c>
      <c r="F61" s="27">
        <v>0.09</v>
      </c>
    </row>
    <row r="62" spans="1:6" s="14" customFormat="1" x14ac:dyDescent="0.3">
      <c r="B62" s="14">
        <v>7810</v>
      </c>
      <c r="C62" s="39">
        <v>13</v>
      </c>
      <c r="D62" s="28" t="s">
        <v>336</v>
      </c>
      <c r="E62" s="27">
        <v>0.94199999999999995</v>
      </c>
      <c r="F62" s="27">
        <v>0.94199999999999995</v>
      </c>
    </row>
    <row r="63" spans="1:6" s="14" customFormat="1" x14ac:dyDescent="0.3">
      <c r="B63" s="14">
        <v>7810</v>
      </c>
      <c r="C63" s="39">
        <v>14</v>
      </c>
      <c r="D63" s="13" t="s">
        <v>335</v>
      </c>
      <c r="E63" s="27">
        <v>1E-3</v>
      </c>
      <c r="F63" s="27">
        <v>1E-3</v>
      </c>
    </row>
    <row r="64" spans="1:6" s="14" customFormat="1" x14ac:dyDescent="0.3">
      <c r="B64" s="14">
        <v>7810</v>
      </c>
      <c r="C64" s="39">
        <v>15</v>
      </c>
      <c r="D64" s="13" t="s">
        <v>334</v>
      </c>
      <c r="E64" s="27">
        <v>0.125</v>
      </c>
      <c r="F64" s="27">
        <v>0.125</v>
      </c>
    </row>
    <row r="65" spans="1:6" s="14" customFormat="1" x14ac:dyDescent="0.3">
      <c r="B65" s="14">
        <v>7810</v>
      </c>
      <c r="C65" s="39">
        <v>16</v>
      </c>
      <c r="D65" s="13" t="s">
        <v>333</v>
      </c>
      <c r="E65" s="27">
        <v>1.9E-2</v>
      </c>
      <c r="F65" s="27">
        <v>1.9E-2</v>
      </c>
    </row>
    <row r="66" spans="1:6" s="14" customFormat="1" x14ac:dyDescent="0.3">
      <c r="B66" s="14">
        <v>7810</v>
      </c>
      <c r="C66" s="39">
        <v>17</v>
      </c>
      <c r="D66" s="13" t="s">
        <v>332</v>
      </c>
      <c r="E66" s="27">
        <v>0.77200000000000002</v>
      </c>
      <c r="F66" s="27">
        <v>0.77200000000000002</v>
      </c>
    </row>
    <row r="67" spans="1:6" s="14" customFormat="1" x14ac:dyDescent="0.3">
      <c r="B67" s="14">
        <v>7810</v>
      </c>
      <c r="C67" s="39">
        <v>19</v>
      </c>
      <c r="D67" s="13" t="s">
        <v>331</v>
      </c>
      <c r="E67" s="27">
        <v>1E-3</v>
      </c>
      <c r="F67" s="27">
        <v>1E-3</v>
      </c>
    </row>
    <row r="68" spans="1:6" s="14" customFormat="1" x14ac:dyDescent="0.3">
      <c r="B68" s="14">
        <v>7840</v>
      </c>
      <c r="C68" s="39">
        <v>18</v>
      </c>
      <c r="D68" s="13" t="s">
        <v>330</v>
      </c>
      <c r="E68" s="27">
        <v>3.0000000000000001E-3</v>
      </c>
      <c r="F68" s="27">
        <v>3.0000000000000001E-3</v>
      </c>
    </row>
    <row r="69" spans="1:6" s="14" customFormat="1" x14ac:dyDescent="0.3">
      <c r="B69" s="14">
        <v>7840</v>
      </c>
      <c r="C69" s="39">
        <v>54</v>
      </c>
      <c r="D69" s="13" t="s">
        <v>329</v>
      </c>
      <c r="E69" s="27">
        <v>1E-3</v>
      </c>
      <c r="F69" s="27">
        <v>1E-3</v>
      </c>
    </row>
    <row r="70" spans="1:6" s="14" customFormat="1" x14ac:dyDescent="0.3">
      <c r="B70" s="14">
        <v>7840</v>
      </c>
      <c r="C70" s="39">
        <v>55</v>
      </c>
      <c r="D70" s="13" t="s">
        <v>328</v>
      </c>
      <c r="E70" s="27">
        <v>0.6</v>
      </c>
      <c r="F70" s="27">
        <v>0.6</v>
      </c>
    </row>
    <row r="71" spans="1:6" s="14" customFormat="1" x14ac:dyDescent="0.3">
      <c r="B71" s="14">
        <v>7840</v>
      </c>
      <c r="C71" s="39">
        <v>57</v>
      </c>
      <c r="D71" s="13" t="s">
        <v>327</v>
      </c>
      <c r="E71" s="27">
        <v>0.03</v>
      </c>
      <c r="F71" s="27">
        <v>0.03</v>
      </c>
    </row>
    <row r="72" spans="1:6" s="14" customFormat="1" x14ac:dyDescent="0.3">
      <c r="B72" s="14">
        <v>7840</v>
      </c>
      <c r="C72" s="39">
        <v>62</v>
      </c>
      <c r="D72" s="13" t="s">
        <v>326</v>
      </c>
      <c r="E72" s="27">
        <v>1E-3</v>
      </c>
      <c r="F72" s="27">
        <v>1E-3</v>
      </c>
    </row>
    <row r="73" spans="1:6" s="14" customFormat="1" x14ac:dyDescent="0.3">
      <c r="B73" s="14">
        <v>7840</v>
      </c>
      <c r="C73" s="39">
        <v>63</v>
      </c>
      <c r="D73" s="28" t="s">
        <v>325</v>
      </c>
      <c r="E73" s="27">
        <v>1E-3</v>
      </c>
      <c r="F73" s="27">
        <v>1E-3</v>
      </c>
    </row>
    <row r="74" spans="1:6" s="14" customFormat="1" x14ac:dyDescent="0.3">
      <c r="B74" s="14">
        <v>7840</v>
      </c>
      <c r="C74" s="39">
        <v>64</v>
      </c>
      <c r="D74" s="13" t="s">
        <v>324</v>
      </c>
      <c r="E74" s="27">
        <v>1E-3</v>
      </c>
      <c r="F74" s="27">
        <v>1E-3</v>
      </c>
    </row>
    <row r="75" spans="1:6" s="14" customFormat="1" x14ac:dyDescent="0.3">
      <c r="B75" s="14">
        <v>7840</v>
      </c>
      <c r="C75" s="39">
        <v>65</v>
      </c>
      <c r="D75" s="13" t="s">
        <v>323</v>
      </c>
      <c r="E75" s="27">
        <v>1E-3</v>
      </c>
      <c r="F75" s="27">
        <v>1E-3</v>
      </c>
    </row>
    <row r="76" spans="1:6" s="14" customFormat="1" x14ac:dyDescent="0.3">
      <c r="B76" s="14">
        <v>7840</v>
      </c>
      <c r="C76" s="39">
        <v>66</v>
      </c>
      <c r="D76" s="13" t="s">
        <v>322</v>
      </c>
      <c r="E76" s="27">
        <v>1.2999999999999999E-2</v>
      </c>
      <c r="F76" s="27">
        <v>1.2999999999999999E-2</v>
      </c>
    </row>
    <row r="77" spans="1:6" s="14" customFormat="1" x14ac:dyDescent="0.3">
      <c r="B77" s="14">
        <v>7840</v>
      </c>
      <c r="C77" s="39">
        <v>72</v>
      </c>
      <c r="D77" s="28" t="s">
        <v>321</v>
      </c>
      <c r="E77" s="27">
        <v>1E-3</v>
      </c>
      <c r="F77" s="27">
        <v>1E-3</v>
      </c>
    </row>
    <row r="78" spans="1:6" s="14" customFormat="1" x14ac:dyDescent="0.3">
      <c r="A78" s="37"/>
      <c r="B78" s="37"/>
      <c r="C78" s="37"/>
      <c r="D78" s="35" t="s">
        <v>109</v>
      </c>
      <c r="E78" s="81">
        <f>SUM(E50:E77)</f>
        <v>11.929999999999994</v>
      </c>
      <c r="F78" s="81">
        <f>SUM(F50:F77)</f>
        <v>12.099999999999994</v>
      </c>
    </row>
    <row r="79" spans="1:6" s="110" customFormat="1" x14ac:dyDescent="0.3"/>
    <row r="80" spans="1:6" s="14" customFormat="1" x14ac:dyDescent="0.3">
      <c r="A80" s="14">
        <v>13010100</v>
      </c>
      <c r="B80" s="14">
        <v>7800</v>
      </c>
      <c r="C80" s="14">
        <v>201</v>
      </c>
      <c r="D80" s="13" t="s">
        <v>320</v>
      </c>
      <c r="E80" s="24">
        <v>2.4E-2</v>
      </c>
      <c r="F80" s="24">
        <v>2.4E-2</v>
      </c>
    </row>
    <row r="81" spans="1:6" s="14" customFormat="1" x14ac:dyDescent="0.3">
      <c r="D81" s="28" t="s">
        <v>319</v>
      </c>
      <c r="E81" s="24">
        <v>1.7999999999999999E-2</v>
      </c>
      <c r="F81" s="13">
        <v>1.7999999999999999E-2</v>
      </c>
    </row>
    <row r="82" spans="1:6" s="14" customFormat="1" x14ac:dyDescent="0.3">
      <c r="D82" s="13" t="s">
        <v>318</v>
      </c>
      <c r="E82" s="24">
        <v>2.5999999999999999E-2</v>
      </c>
      <c r="F82" s="13">
        <v>2.5999999999999999E-2</v>
      </c>
    </row>
    <row r="83" spans="1:6" s="14" customFormat="1" x14ac:dyDescent="0.3">
      <c r="D83" s="13" t="s">
        <v>317</v>
      </c>
      <c r="E83" s="24">
        <v>1.0999999999999999E-2</v>
      </c>
      <c r="F83" s="13">
        <v>1.0999999999999999E-2</v>
      </c>
    </row>
    <row r="84" spans="1:6" s="14" customFormat="1" x14ac:dyDescent="0.3">
      <c r="D84" s="13" t="s">
        <v>316</v>
      </c>
      <c r="E84" s="24">
        <v>3.0000000000000001E-3</v>
      </c>
      <c r="F84" s="13">
        <v>3.0000000000000001E-3</v>
      </c>
    </row>
    <row r="85" spans="1:6" s="14" customFormat="1" x14ac:dyDescent="0.3">
      <c r="A85" s="14">
        <v>13030101</v>
      </c>
      <c r="B85" s="14">
        <v>7800</v>
      </c>
      <c r="C85" s="14">
        <v>201</v>
      </c>
      <c r="D85" s="13" t="s">
        <v>315</v>
      </c>
      <c r="E85" s="24">
        <v>6.0000000000000001E-3</v>
      </c>
      <c r="F85" s="13">
        <v>6.0000000000000001E-3</v>
      </c>
    </row>
    <row r="86" spans="1:6" s="14" customFormat="1" x14ac:dyDescent="0.3">
      <c r="A86" s="37"/>
      <c r="B86" s="37"/>
      <c r="C86" s="37"/>
      <c r="D86" s="35" t="s">
        <v>314</v>
      </c>
      <c r="E86" s="81">
        <f>SUM(E80:E85)</f>
        <v>8.7999999999999995E-2</v>
      </c>
      <c r="F86" s="81">
        <f>SUM(F80:F85)</f>
        <v>8.7999999999999995E-2</v>
      </c>
    </row>
    <row r="87" spans="1:6" s="110" customFormat="1" x14ac:dyDescent="0.3"/>
    <row r="88" spans="1:6" x14ac:dyDescent="0.3">
      <c r="A88" s="14">
        <v>14010100</v>
      </c>
      <c r="B88" s="14">
        <v>7800</v>
      </c>
      <c r="C88" s="14">
        <v>200</v>
      </c>
      <c r="D88" s="13" t="s">
        <v>313</v>
      </c>
      <c r="E88" s="24">
        <v>0.74</v>
      </c>
      <c r="F88" s="24">
        <v>0.74</v>
      </c>
    </row>
    <row r="89" spans="1:6" x14ac:dyDescent="0.3">
      <c r="A89" s="14"/>
      <c r="C89" s="14"/>
      <c r="D89" s="13" t="s">
        <v>312</v>
      </c>
      <c r="E89" s="24">
        <v>1E-3</v>
      </c>
      <c r="F89" s="13">
        <v>1E-3</v>
      </c>
    </row>
    <row r="90" spans="1:6" x14ac:dyDescent="0.3">
      <c r="A90" s="14"/>
      <c r="C90" s="14"/>
      <c r="D90" s="13" t="s">
        <v>311</v>
      </c>
      <c r="E90" s="24">
        <v>1.4999999999999999E-2</v>
      </c>
      <c r="F90" s="13">
        <v>1.4999999999999999E-2</v>
      </c>
    </row>
    <row r="91" spans="1:6" x14ac:dyDescent="0.3">
      <c r="A91" s="14"/>
      <c r="C91" s="14"/>
      <c r="D91" s="13" t="s">
        <v>310</v>
      </c>
      <c r="E91" s="24">
        <v>2E-3</v>
      </c>
      <c r="F91" s="13">
        <v>2E-3</v>
      </c>
    </row>
    <row r="92" spans="1:6" x14ac:dyDescent="0.3">
      <c r="A92" s="14"/>
      <c r="C92" s="14"/>
      <c r="D92" s="13" t="s">
        <v>309</v>
      </c>
      <c r="E92" s="24">
        <v>1E-3</v>
      </c>
      <c r="F92" s="13">
        <v>1E-3</v>
      </c>
    </row>
    <row r="93" spans="1:6" x14ac:dyDescent="0.3">
      <c r="A93" s="14"/>
      <c r="C93" s="14"/>
      <c r="D93" s="13" t="s">
        <v>308</v>
      </c>
      <c r="E93" s="24">
        <v>2E-3</v>
      </c>
      <c r="F93" s="13">
        <v>2E-3</v>
      </c>
    </row>
    <row r="94" spans="1:6" x14ac:dyDescent="0.3">
      <c r="A94" s="14">
        <v>14020100</v>
      </c>
      <c r="B94" s="14">
        <v>7800</v>
      </c>
      <c r="C94" s="39">
        <v>20</v>
      </c>
      <c r="D94" s="32" t="s">
        <v>307</v>
      </c>
      <c r="E94" s="24">
        <v>1.268</v>
      </c>
      <c r="F94" s="13">
        <v>1.4370000000000001</v>
      </c>
    </row>
    <row r="95" spans="1:6" x14ac:dyDescent="0.3">
      <c r="A95" s="37"/>
      <c r="B95" s="37"/>
      <c r="C95" s="37"/>
      <c r="D95" s="35" t="s">
        <v>306</v>
      </c>
      <c r="E95" s="34">
        <f>SUM(E88:E94)</f>
        <v>2.0289999999999999</v>
      </c>
      <c r="F95" s="34">
        <f>SUM(F88:F94)</f>
        <v>2.198</v>
      </c>
    </row>
    <row r="96" spans="1:6" s="110" customFormat="1" x14ac:dyDescent="0.3"/>
    <row r="97" spans="1:6" s="14" customFormat="1" x14ac:dyDescent="0.3">
      <c r="A97" s="26">
        <v>15010100</v>
      </c>
      <c r="B97" s="26">
        <v>7260</v>
      </c>
      <c r="C97" s="25">
        <v>0</v>
      </c>
      <c r="D97" s="68" t="s">
        <v>305</v>
      </c>
      <c r="E97" s="27">
        <v>0.69199999999999995</v>
      </c>
      <c r="F97" s="27">
        <v>0.69199999999999995</v>
      </c>
    </row>
    <row r="98" spans="1:6" s="14" customFormat="1" x14ac:dyDescent="0.3">
      <c r="A98" s="26">
        <v>15010100</v>
      </c>
      <c r="B98" s="26">
        <v>7800</v>
      </c>
      <c r="C98" s="25">
        <v>0</v>
      </c>
      <c r="D98" s="13" t="s">
        <v>304</v>
      </c>
      <c r="E98" s="27">
        <v>0.10199999999999999</v>
      </c>
      <c r="F98" s="27">
        <v>0.10199999999999999</v>
      </c>
    </row>
    <row r="99" spans="1:6" s="14" customFormat="1" x14ac:dyDescent="0.3">
      <c r="A99" s="26"/>
      <c r="B99" s="26"/>
      <c r="C99" s="25"/>
      <c r="D99" s="13" t="s">
        <v>303</v>
      </c>
      <c r="E99" s="27">
        <v>3.3000000000000002E-2</v>
      </c>
      <c r="F99" s="27">
        <v>3.3000000000000002E-2</v>
      </c>
    </row>
    <row r="100" spans="1:6" s="14" customFormat="1" x14ac:dyDescent="0.3">
      <c r="A100" s="26"/>
      <c r="B100" s="26"/>
      <c r="C100" s="25"/>
      <c r="D100" s="13" t="s">
        <v>302</v>
      </c>
      <c r="E100" s="27">
        <v>1E-3</v>
      </c>
      <c r="F100" s="27">
        <v>1E-3</v>
      </c>
    </row>
    <row r="101" spans="1:6" s="14" customFormat="1" x14ac:dyDescent="0.3">
      <c r="A101" s="26"/>
      <c r="B101" s="26"/>
      <c r="C101" s="25"/>
      <c r="D101" s="13" t="s">
        <v>301</v>
      </c>
      <c r="E101" s="27">
        <v>0.10100000000000001</v>
      </c>
      <c r="F101" s="27">
        <v>0.10100000000000001</v>
      </c>
    </row>
    <row r="102" spans="1:6" s="14" customFormat="1" x14ac:dyDescent="0.3">
      <c r="A102" s="26"/>
      <c r="B102" s="26"/>
      <c r="C102" s="25"/>
      <c r="D102" s="13" t="s">
        <v>300</v>
      </c>
      <c r="E102" s="27">
        <v>3.5000000000000003E-2</v>
      </c>
      <c r="F102" s="27">
        <v>3.6999999999999998E-2</v>
      </c>
    </row>
    <row r="103" spans="1:6" s="14" customFormat="1" x14ac:dyDescent="0.3">
      <c r="A103" s="26"/>
      <c r="B103" s="26"/>
      <c r="C103" s="25"/>
      <c r="D103" s="13" t="s">
        <v>299</v>
      </c>
      <c r="E103" s="27">
        <v>1.4E-2</v>
      </c>
      <c r="F103" s="27">
        <v>1.4999999999999999E-2</v>
      </c>
    </row>
    <row r="104" spans="1:6" s="14" customFormat="1" x14ac:dyDescent="0.3">
      <c r="A104" s="26"/>
      <c r="B104" s="26"/>
      <c r="C104" s="25"/>
      <c r="D104" s="13" t="s">
        <v>298</v>
      </c>
      <c r="E104" s="27">
        <v>1E-3</v>
      </c>
      <c r="F104" s="27">
        <v>1E-3</v>
      </c>
    </row>
    <row r="105" spans="1:6" s="14" customFormat="1" x14ac:dyDescent="0.3">
      <c r="A105" s="26"/>
      <c r="B105" s="26"/>
      <c r="C105" s="25"/>
      <c r="D105" s="13" t="s">
        <v>297</v>
      </c>
      <c r="E105" s="27">
        <v>1E-3</v>
      </c>
      <c r="F105" s="27">
        <v>1E-3</v>
      </c>
    </row>
    <row r="106" spans="1:6" s="14" customFormat="1" x14ac:dyDescent="0.3">
      <c r="A106" s="26"/>
      <c r="B106" s="26"/>
      <c r="C106" s="25"/>
      <c r="D106" s="13" t="s">
        <v>296</v>
      </c>
      <c r="E106" s="27">
        <v>1E-3</v>
      </c>
      <c r="F106" s="27">
        <v>1E-3</v>
      </c>
    </row>
    <row r="107" spans="1:6" s="14" customFormat="1" x14ac:dyDescent="0.3">
      <c r="A107" s="26"/>
      <c r="B107" s="26"/>
      <c r="C107" s="25"/>
      <c r="D107" s="13" t="s">
        <v>295</v>
      </c>
      <c r="E107" s="27">
        <v>3.0000000000000001E-3</v>
      </c>
      <c r="F107" s="27">
        <v>3.0000000000000001E-3</v>
      </c>
    </row>
    <row r="108" spans="1:6" s="14" customFormat="1" x14ac:dyDescent="0.3">
      <c r="A108" s="26"/>
      <c r="B108" s="26"/>
      <c r="C108" s="25"/>
      <c r="D108" s="13" t="s">
        <v>294</v>
      </c>
      <c r="E108" s="27">
        <v>1E-3</v>
      </c>
      <c r="F108" s="27">
        <v>1E-3</v>
      </c>
    </row>
    <row r="109" spans="1:6" s="14" customFormat="1" x14ac:dyDescent="0.3">
      <c r="A109" s="26">
        <v>15020115</v>
      </c>
      <c r="B109" s="26">
        <v>7260</v>
      </c>
      <c r="C109" s="25">
        <v>0</v>
      </c>
      <c r="D109" s="13" t="s">
        <v>293</v>
      </c>
      <c r="E109" s="27">
        <v>7.0000000000000001E-3</v>
      </c>
      <c r="F109" s="27">
        <v>7.0000000000000001E-3</v>
      </c>
    </row>
    <row r="110" spans="1:6" s="14" customFormat="1" x14ac:dyDescent="0.3">
      <c r="A110" s="26">
        <v>15020180</v>
      </c>
      <c r="B110" s="26">
        <v>7260</v>
      </c>
      <c r="C110" s="25">
        <v>0</v>
      </c>
      <c r="D110" s="68" t="s">
        <v>292</v>
      </c>
      <c r="E110" s="27">
        <v>1E-3</v>
      </c>
      <c r="F110" s="27">
        <v>1E-3</v>
      </c>
    </row>
    <row r="111" spans="1:6" x14ac:dyDescent="0.3">
      <c r="A111" s="20"/>
      <c r="B111" s="21"/>
      <c r="C111" s="48"/>
      <c r="D111" s="23" t="s">
        <v>193</v>
      </c>
      <c r="E111" s="80">
        <f>SUM(E97:E110)</f>
        <v>0.99299999999999999</v>
      </c>
      <c r="F111" s="80">
        <f>SUM(F97:F110)</f>
        <v>0.996</v>
      </c>
    </row>
    <row r="112" spans="1:6" x14ac:dyDescent="0.3">
      <c r="A112" s="36"/>
      <c r="B112" s="37"/>
      <c r="C112" s="36"/>
      <c r="D112" s="16" t="s">
        <v>108</v>
      </c>
      <c r="E112" s="15">
        <f>SUM(E12+E15+E19+E22+E25+E35+E48+E78+E86+E95+E111)</f>
        <v>17.409999999999993</v>
      </c>
      <c r="F112" s="15">
        <f>SUM(F12+F15+F19+F22+F25+F35+F48+F78+F86+F95+F111)</f>
        <v>17.751999999999992</v>
      </c>
    </row>
    <row r="113" spans="1:6" s="110" customFormat="1" x14ac:dyDescent="0.3"/>
    <row r="114" spans="1:6" x14ac:dyDescent="0.3">
      <c r="D114" s="49" t="s">
        <v>107</v>
      </c>
      <c r="E114" s="24"/>
    </row>
    <row r="115" spans="1:6" ht="30" x14ac:dyDescent="0.3">
      <c r="A115" s="74">
        <v>21010100</v>
      </c>
      <c r="B115" s="74">
        <v>7800</v>
      </c>
      <c r="C115" s="73">
        <v>0</v>
      </c>
      <c r="D115" s="32" t="s">
        <v>291</v>
      </c>
      <c r="E115" s="27">
        <v>1E-3</v>
      </c>
      <c r="F115" s="68">
        <v>1E-3</v>
      </c>
    </row>
    <row r="116" spans="1:6" x14ac:dyDescent="0.3">
      <c r="A116" s="14"/>
      <c r="C116" s="39"/>
      <c r="D116" s="13" t="s">
        <v>290</v>
      </c>
      <c r="E116" s="24">
        <v>1E-3</v>
      </c>
      <c r="F116" s="13">
        <v>1E-3</v>
      </c>
    </row>
    <row r="117" spans="1:6" x14ac:dyDescent="0.3">
      <c r="A117" s="14"/>
      <c r="B117" s="14">
        <v>7800</v>
      </c>
      <c r="C117" s="39">
        <v>31</v>
      </c>
      <c r="D117" s="13" t="s">
        <v>289</v>
      </c>
      <c r="E117" s="24">
        <v>1.2E-2</v>
      </c>
      <c r="F117" s="13">
        <v>1.2E-2</v>
      </c>
    </row>
    <row r="118" spans="1:6" x14ac:dyDescent="0.3">
      <c r="A118" s="36"/>
      <c r="B118" s="37"/>
      <c r="C118" s="36"/>
      <c r="D118" s="35" t="s">
        <v>104</v>
      </c>
      <c r="E118" s="34">
        <f>SUM(E115:E117)</f>
        <v>1.4E-2</v>
      </c>
      <c r="F118" s="34">
        <f>SUM(F115:F117)</f>
        <v>1.4E-2</v>
      </c>
    </row>
    <row r="119" spans="1:6" s="114" customFormat="1" x14ac:dyDescent="0.3"/>
    <row r="120" spans="1:6" s="53" customFormat="1" x14ac:dyDescent="0.3">
      <c r="A120" s="53">
        <v>24010100</v>
      </c>
      <c r="B120" s="53">
        <v>7800</v>
      </c>
      <c r="C120" s="52">
        <v>0</v>
      </c>
      <c r="D120" s="75" t="s">
        <v>288</v>
      </c>
      <c r="E120" s="79">
        <v>1.7999999999999999E-2</v>
      </c>
      <c r="F120" s="79">
        <v>1.7999999999999999E-2</v>
      </c>
    </row>
    <row r="121" spans="1:6" s="53" customFormat="1" x14ac:dyDescent="0.3">
      <c r="C121" s="52"/>
      <c r="D121" s="31" t="s">
        <v>287</v>
      </c>
      <c r="E121" s="79">
        <v>1.2E-2</v>
      </c>
      <c r="F121" s="79">
        <v>1.2E-2</v>
      </c>
    </row>
    <row r="122" spans="1:6" s="53" customFormat="1" x14ac:dyDescent="0.3">
      <c r="C122" s="52"/>
      <c r="D122" s="31" t="s">
        <v>286</v>
      </c>
      <c r="E122" s="79">
        <v>4.0000000000000001E-3</v>
      </c>
      <c r="F122" s="79">
        <v>4.0000000000000001E-3</v>
      </c>
    </row>
    <row r="123" spans="1:6" s="53" customFormat="1" x14ac:dyDescent="0.3">
      <c r="B123" s="53">
        <v>7800</v>
      </c>
      <c r="C123" s="52">
        <v>40</v>
      </c>
      <c r="D123" s="69" t="s">
        <v>285</v>
      </c>
      <c r="E123" s="79">
        <v>1.2E-2</v>
      </c>
      <c r="F123" s="79">
        <v>1.2E-2</v>
      </c>
    </row>
    <row r="124" spans="1:6" s="53" customFormat="1" x14ac:dyDescent="0.3">
      <c r="B124" s="53">
        <v>7800</v>
      </c>
      <c r="C124" s="52">
        <v>43</v>
      </c>
      <c r="D124" s="31" t="s">
        <v>284</v>
      </c>
      <c r="E124" s="79">
        <v>8.0000000000000002E-3</v>
      </c>
      <c r="F124" s="79">
        <v>8.0000000000000002E-3</v>
      </c>
    </row>
    <row r="125" spans="1:6" s="53" customFormat="1" x14ac:dyDescent="0.3">
      <c r="C125" s="52"/>
      <c r="D125" s="31" t="s">
        <v>283</v>
      </c>
      <c r="E125" s="79">
        <v>2E-3</v>
      </c>
      <c r="F125" s="79">
        <v>2E-3</v>
      </c>
    </row>
    <row r="126" spans="1:6" s="31" customFormat="1" x14ac:dyDescent="0.3">
      <c r="A126" s="53"/>
      <c r="B126" s="53">
        <v>7840</v>
      </c>
      <c r="C126" s="52">
        <v>82</v>
      </c>
      <c r="D126" s="31" t="s">
        <v>282</v>
      </c>
      <c r="E126" s="56">
        <v>0.13</v>
      </c>
      <c r="F126" s="56">
        <v>0.13</v>
      </c>
    </row>
    <row r="127" spans="1:6" x14ac:dyDescent="0.3">
      <c r="A127" s="36"/>
      <c r="B127" s="37"/>
      <c r="C127" s="47"/>
      <c r="D127" s="35" t="s">
        <v>100</v>
      </c>
      <c r="E127" s="34">
        <f>SUM(E120:E126)</f>
        <v>0.186</v>
      </c>
      <c r="F127" s="34">
        <f>SUM(F120:F126)</f>
        <v>0.186</v>
      </c>
    </row>
    <row r="128" spans="1:6" s="114" customFormat="1" x14ac:dyDescent="0.3"/>
    <row r="129" spans="1:6" ht="45" x14ac:dyDescent="0.3">
      <c r="A129" s="55">
        <v>25020200</v>
      </c>
      <c r="B129" s="55">
        <v>7800</v>
      </c>
      <c r="C129" s="54">
        <v>0</v>
      </c>
      <c r="D129" s="28" t="s">
        <v>281</v>
      </c>
      <c r="E129" s="78">
        <v>1.2999999999999999E-2</v>
      </c>
      <c r="F129" s="68">
        <v>1.2999999999999999E-2</v>
      </c>
    </row>
    <row r="130" spans="1:6" x14ac:dyDescent="0.3">
      <c r="A130" s="20"/>
      <c r="B130" s="21"/>
      <c r="C130" s="20"/>
      <c r="D130" s="23" t="s">
        <v>280</v>
      </c>
      <c r="E130" s="22">
        <f>SUM(E129)</f>
        <v>1.2999999999999999E-2</v>
      </c>
      <c r="F130" s="22">
        <f>SUM(F129)</f>
        <v>1.2999999999999999E-2</v>
      </c>
    </row>
    <row r="131" spans="1:6" x14ac:dyDescent="0.3">
      <c r="A131" s="36"/>
      <c r="B131" s="37"/>
      <c r="C131" s="36"/>
      <c r="D131" s="16" t="s">
        <v>99</v>
      </c>
      <c r="E131" s="15">
        <f>SUM(E118+E127+E130)</f>
        <v>0.21300000000000002</v>
      </c>
      <c r="F131" s="15">
        <f>SUM(F118+F127+F130)</f>
        <v>0.21300000000000002</v>
      </c>
    </row>
    <row r="132" spans="1:6" s="110" customFormat="1" x14ac:dyDescent="0.3"/>
    <row r="133" spans="1:6" x14ac:dyDescent="0.3">
      <c r="C133" s="77"/>
      <c r="D133" s="42" t="s">
        <v>98</v>
      </c>
      <c r="E133" s="24"/>
    </row>
    <row r="134" spans="1:6" x14ac:dyDescent="0.3">
      <c r="A134" s="14">
        <v>30010100</v>
      </c>
      <c r="B134" s="14">
        <v>7800</v>
      </c>
      <c r="C134" s="39">
        <v>0</v>
      </c>
      <c r="D134" s="31" t="s">
        <v>279</v>
      </c>
      <c r="E134" s="24">
        <v>1E-3</v>
      </c>
      <c r="F134" s="13">
        <v>1E-3</v>
      </c>
    </row>
    <row r="135" spans="1:6" x14ac:dyDescent="0.3">
      <c r="A135" s="14">
        <v>30010400</v>
      </c>
      <c r="B135" s="14">
        <v>7800</v>
      </c>
      <c r="C135" s="39">
        <v>0</v>
      </c>
      <c r="D135" s="13" t="s">
        <v>278</v>
      </c>
      <c r="E135" s="24">
        <v>3.2000000000000001E-2</v>
      </c>
      <c r="F135" s="13">
        <v>3.2000000000000001E-2</v>
      </c>
    </row>
    <row r="136" spans="1:6" x14ac:dyDescent="0.3">
      <c r="A136" s="14"/>
      <c r="C136" s="39"/>
      <c r="D136" s="13" t="s">
        <v>277</v>
      </c>
      <c r="E136" s="24">
        <v>2.4E-2</v>
      </c>
      <c r="F136" s="13">
        <v>2.4E-2</v>
      </c>
    </row>
    <row r="137" spans="1:6" x14ac:dyDescent="0.3">
      <c r="A137" s="14"/>
      <c r="C137" s="39"/>
      <c r="D137" s="31" t="s">
        <v>276</v>
      </c>
      <c r="E137" s="24">
        <v>3.0000000000000001E-3</v>
      </c>
      <c r="F137" s="13">
        <v>3.0000000000000001E-3</v>
      </c>
    </row>
    <row r="138" spans="1:6" x14ac:dyDescent="0.3">
      <c r="A138" s="14">
        <v>30010500</v>
      </c>
      <c r="B138" s="14">
        <v>7260</v>
      </c>
      <c r="C138" s="39">
        <v>0</v>
      </c>
      <c r="D138" s="13" t="s">
        <v>275</v>
      </c>
      <c r="E138" s="24">
        <v>1E-3</v>
      </c>
      <c r="F138" s="13">
        <v>1E-3</v>
      </c>
    </row>
    <row r="139" spans="1:6" x14ac:dyDescent="0.3">
      <c r="A139" s="14"/>
      <c r="C139" s="39"/>
      <c r="D139" s="13" t="s">
        <v>274</v>
      </c>
      <c r="E139" s="24">
        <v>1.0999999999999999E-2</v>
      </c>
      <c r="F139" s="13">
        <v>1.0999999999999999E-2</v>
      </c>
    </row>
    <row r="140" spans="1:6" x14ac:dyDescent="0.3">
      <c r="A140" s="14"/>
      <c r="B140" s="14">
        <v>7800</v>
      </c>
      <c r="C140" s="39">
        <v>100</v>
      </c>
      <c r="D140" s="13" t="s">
        <v>273</v>
      </c>
      <c r="E140" s="24">
        <v>1E-3</v>
      </c>
      <c r="F140" s="13">
        <v>1E-3</v>
      </c>
    </row>
    <row r="141" spans="1:6" x14ac:dyDescent="0.3">
      <c r="A141" s="14">
        <v>30020900</v>
      </c>
      <c r="B141" s="14">
        <v>7800</v>
      </c>
      <c r="C141" s="39">
        <v>0</v>
      </c>
      <c r="D141" s="13" t="s">
        <v>272</v>
      </c>
      <c r="E141" s="24">
        <v>1E-3</v>
      </c>
      <c r="F141" s="13">
        <v>1E-3</v>
      </c>
    </row>
    <row r="142" spans="1:6" x14ac:dyDescent="0.3">
      <c r="A142" s="36"/>
      <c r="B142" s="37"/>
      <c r="C142" s="36"/>
      <c r="D142" s="35" t="s">
        <v>97</v>
      </c>
      <c r="E142" s="34">
        <f>SUM(E134:E141)</f>
        <v>7.400000000000001E-2</v>
      </c>
      <c r="F142" s="34">
        <f>SUM(F134:F141)</f>
        <v>7.400000000000001E-2</v>
      </c>
    </row>
    <row r="143" spans="1:6" s="110" customFormat="1" x14ac:dyDescent="0.3"/>
    <row r="144" spans="1:6" s="14" customFormat="1" x14ac:dyDescent="0.3">
      <c r="A144" s="14">
        <v>31030100</v>
      </c>
      <c r="B144" s="14">
        <v>7679</v>
      </c>
      <c r="C144" s="14">
        <v>120</v>
      </c>
      <c r="D144" s="46" t="s">
        <v>271</v>
      </c>
      <c r="E144" s="27">
        <v>0.34499999999999997</v>
      </c>
      <c r="F144" s="27">
        <v>0.35</v>
      </c>
    </row>
    <row r="145" spans="1:6" s="14" customFormat="1" x14ac:dyDescent="0.3">
      <c r="D145" s="13" t="s">
        <v>270</v>
      </c>
      <c r="E145" s="27">
        <v>0.08</v>
      </c>
      <c r="F145" s="27">
        <v>0.08</v>
      </c>
    </row>
    <row r="146" spans="1:6" s="14" customFormat="1" x14ac:dyDescent="0.3">
      <c r="D146" s="13" t="s">
        <v>269</v>
      </c>
      <c r="E146" s="27">
        <v>0.16900000000000001</v>
      </c>
      <c r="F146" s="27">
        <v>0.186</v>
      </c>
    </row>
    <row r="147" spans="1:6" s="14" customFormat="1" x14ac:dyDescent="0.3">
      <c r="B147" s="74">
        <v>7800</v>
      </c>
      <c r="C147" s="74">
        <v>200</v>
      </c>
      <c r="D147" s="13" t="s">
        <v>268</v>
      </c>
      <c r="E147" s="27">
        <v>0.74399999999999999</v>
      </c>
      <c r="F147" s="27">
        <v>0.76100000000000001</v>
      </c>
    </row>
    <row r="148" spans="1:6" s="14" customFormat="1" ht="47.25" customHeight="1" x14ac:dyDescent="0.3">
      <c r="A148" s="74"/>
      <c r="D148" s="28" t="s">
        <v>267</v>
      </c>
      <c r="E148" s="27">
        <v>0.04</v>
      </c>
      <c r="F148" s="27">
        <v>4.4999999999999998E-2</v>
      </c>
    </row>
    <row r="149" spans="1:6" s="14" customFormat="1" x14ac:dyDescent="0.3">
      <c r="A149" s="74">
        <v>31030201</v>
      </c>
      <c r="B149" s="74">
        <v>7800</v>
      </c>
      <c r="C149" s="74">
        <v>100</v>
      </c>
      <c r="D149" s="46" t="s">
        <v>266</v>
      </c>
      <c r="E149" s="76">
        <v>8.9999999999999993E-3</v>
      </c>
      <c r="F149" s="76">
        <v>8.9999999999999993E-3</v>
      </c>
    </row>
    <row r="150" spans="1:6" s="14" customFormat="1" x14ac:dyDescent="0.3">
      <c r="A150" s="14">
        <v>31030204</v>
      </c>
      <c r="B150" s="14">
        <v>7340</v>
      </c>
      <c r="C150" s="39">
        <v>10</v>
      </c>
      <c r="D150" s="13" t="s">
        <v>265</v>
      </c>
      <c r="E150" s="27">
        <v>0.7</v>
      </c>
      <c r="F150" s="27">
        <v>0.7</v>
      </c>
    </row>
    <row r="151" spans="1:6" s="14" customFormat="1" x14ac:dyDescent="0.3">
      <c r="C151" s="39"/>
      <c r="D151" s="13" t="s">
        <v>264</v>
      </c>
      <c r="E151" s="27">
        <v>1.2</v>
      </c>
      <c r="F151" s="27">
        <v>1.2</v>
      </c>
    </row>
    <row r="152" spans="1:6" s="14" customFormat="1" x14ac:dyDescent="0.3">
      <c r="C152" s="39"/>
      <c r="D152" s="13" t="s">
        <v>263</v>
      </c>
      <c r="E152" s="27">
        <v>1.85</v>
      </c>
      <c r="F152" s="27">
        <v>1.85</v>
      </c>
    </row>
    <row r="153" spans="1:6" s="14" customFormat="1" x14ac:dyDescent="0.3">
      <c r="C153" s="39"/>
      <c r="D153" s="13" t="s">
        <v>262</v>
      </c>
      <c r="E153" s="27">
        <v>0.35</v>
      </c>
      <c r="F153" s="27">
        <v>0.35</v>
      </c>
    </row>
    <row r="154" spans="1:6" s="14" customFormat="1" x14ac:dyDescent="0.3">
      <c r="B154" s="14">
        <v>7800</v>
      </c>
      <c r="C154" s="39">
        <v>62</v>
      </c>
      <c r="D154" s="28" t="s">
        <v>261</v>
      </c>
      <c r="E154" s="27">
        <v>5.9</v>
      </c>
      <c r="F154" s="27">
        <v>6.1840000000000002</v>
      </c>
    </row>
    <row r="155" spans="1:6" s="14" customFormat="1" x14ac:dyDescent="0.3">
      <c r="B155" s="14">
        <v>7800</v>
      </c>
      <c r="C155" s="39">
        <v>63</v>
      </c>
      <c r="D155" s="32" t="s">
        <v>260</v>
      </c>
      <c r="E155" s="27">
        <v>1.1000000000000001</v>
      </c>
      <c r="F155" s="27">
        <v>1.1499999999999999</v>
      </c>
    </row>
    <row r="156" spans="1:6" s="14" customFormat="1" ht="30" x14ac:dyDescent="0.3">
      <c r="A156" s="74"/>
      <c r="B156" s="74">
        <v>7800</v>
      </c>
      <c r="C156" s="73">
        <v>64</v>
      </c>
      <c r="D156" s="28" t="s">
        <v>259</v>
      </c>
      <c r="E156" s="27">
        <v>2.7130000000000001</v>
      </c>
      <c r="F156" s="27">
        <v>2.899</v>
      </c>
    </row>
    <row r="157" spans="1:6" s="14" customFormat="1" x14ac:dyDescent="0.3">
      <c r="B157" s="14">
        <v>7800</v>
      </c>
      <c r="C157" s="14">
        <v>200</v>
      </c>
      <c r="D157" s="68" t="s">
        <v>258</v>
      </c>
      <c r="E157" s="76">
        <v>0.77</v>
      </c>
      <c r="F157" s="76">
        <v>0.77</v>
      </c>
    </row>
    <row r="158" spans="1:6" s="14" customFormat="1" x14ac:dyDescent="0.3">
      <c r="B158" s="14">
        <v>7800</v>
      </c>
      <c r="C158" s="14">
        <v>242</v>
      </c>
      <c r="D158" s="13" t="s">
        <v>257</v>
      </c>
      <c r="E158" s="27">
        <v>20.34</v>
      </c>
      <c r="F158" s="27">
        <v>20.34</v>
      </c>
    </row>
    <row r="159" spans="1:6" x14ac:dyDescent="0.3">
      <c r="A159" s="36"/>
      <c r="B159" s="37"/>
      <c r="C159" s="36"/>
      <c r="D159" s="35" t="s">
        <v>95</v>
      </c>
      <c r="E159" s="34">
        <f>SUM(E144:E158)</f>
        <v>36.31</v>
      </c>
      <c r="F159" s="34">
        <f>SUM(F144:F158)</f>
        <v>36.873999999999995</v>
      </c>
    </row>
    <row r="160" spans="1:6" s="110" customFormat="1" x14ac:dyDescent="0.3"/>
    <row r="161" spans="1:6" x14ac:dyDescent="0.3">
      <c r="A161" s="14">
        <v>34010100</v>
      </c>
      <c r="B161" s="14">
        <v>7800</v>
      </c>
      <c r="C161" s="14">
        <v>600</v>
      </c>
      <c r="D161" s="13" t="s">
        <v>256</v>
      </c>
      <c r="E161" s="24">
        <v>17.399999999999999</v>
      </c>
      <c r="F161" s="24">
        <v>17.399999999999999</v>
      </c>
    </row>
    <row r="162" spans="1:6" x14ac:dyDescent="0.3">
      <c r="A162" s="14"/>
      <c r="B162" s="14">
        <v>7800</v>
      </c>
      <c r="C162" s="14">
        <v>601</v>
      </c>
      <c r="D162" s="28" t="s">
        <v>255</v>
      </c>
      <c r="E162" s="24">
        <v>5.35</v>
      </c>
      <c r="F162" s="24">
        <v>5.35</v>
      </c>
    </row>
    <row r="163" spans="1:6" x14ac:dyDescent="0.3">
      <c r="A163" s="14"/>
      <c r="B163" s="14">
        <v>7800</v>
      </c>
      <c r="C163" s="14">
        <v>603</v>
      </c>
      <c r="D163" s="28" t="s">
        <v>254</v>
      </c>
      <c r="E163" s="24">
        <v>35.622999999999998</v>
      </c>
      <c r="F163" s="24">
        <v>36.222999999999999</v>
      </c>
    </row>
    <row r="164" spans="1:6" x14ac:dyDescent="0.3">
      <c r="A164" s="14"/>
      <c r="B164" s="14">
        <v>7830</v>
      </c>
      <c r="C164" s="39">
        <v>0</v>
      </c>
      <c r="D164" s="28" t="s">
        <v>253</v>
      </c>
      <c r="E164" s="24">
        <v>0.08</v>
      </c>
      <c r="F164" s="24">
        <v>0.08</v>
      </c>
    </row>
    <row r="165" spans="1:6" x14ac:dyDescent="0.3">
      <c r="A165" s="21"/>
      <c r="B165" s="21"/>
      <c r="C165" s="21"/>
      <c r="D165" s="23" t="s">
        <v>185</v>
      </c>
      <c r="E165" s="22">
        <f>SUM(E161:E164)</f>
        <v>58.452999999999996</v>
      </c>
      <c r="F165" s="22">
        <f>SUM(F161:F164)</f>
        <v>59.052999999999997</v>
      </c>
    </row>
    <row r="166" spans="1:6" x14ac:dyDescent="0.3">
      <c r="A166" s="37"/>
      <c r="B166" s="37"/>
      <c r="C166" s="37"/>
      <c r="D166" s="16" t="s">
        <v>90</v>
      </c>
      <c r="E166" s="15">
        <f>SUM(E142+E159+E165)</f>
        <v>94.836999999999989</v>
      </c>
      <c r="F166" s="15">
        <f>SUM(F142+F159+F165)</f>
        <v>96.000999999999991</v>
      </c>
    </row>
    <row r="167" spans="1:6" s="110" customFormat="1" x14ac:dyDescent="0.3"/>
    <row r="168" spans="1:6" x14ac:dyDescent="0.3">
      <c r="D168" s="42" t="s">
        <v>89</v>
      </c>
      <c r="E168" s="24"/>
    </row>
    <row r="169" spans="1:6" x14ac:dyDescent="0.3">
      <c r="A169" s="14">
        <v>40020100</v>
      </c>
      <c r="B169" s="14">
        <v>7260</v>
      </c>
      <c r="C169" s="39" t="s">
        <v>252</v>
      </c>
      <c r="D169" s="31" t="s">
        <v>251</v>
      </c>
      <c r="E169" s="24">
        <v>7.8E-2</v>
      </c>
      <c r="F169" s="24">
        <v>7.8E-2</v>
      </c>
    </row>
    <row r="170" spans="1:6" x14ac:dyDescent="0.3">
      <c r="A170" s="14"/>
      <c r="C170" s="39"/>
      <c r="D170" s="31" t="s">
        <v>250</v>
      </c>
      <c r="E170" s="24">
        <v>8.5000000000000006E-2</v>
      </c>
      <c r="F170" s="24">
        <v>8.5000000000000006E-2</v>
      </c>
    </row>
    <row r="171" spans="1:6" x14ac:dyDescent="0.3">
      <c r="A171" s="14"/>
      <c r="C171" s="39"/>
      <c r="D171" s="31" t="s">
        <v>249</v>
      </c>
      <c r="E171" s="24">
        <v>0.02</v>
      </c>
      <c r="F171" s="24">
        <v>0.02</v>
      </c>
    </row>
    <row r="172" spans="1:6" x14ac:dyDescent="0.3">
      <c r="A172" s="14">
        <v>40020100</v>
      </c>
      <c r="B172" s="14">
        <v>7800</v>
      </c>
      <c r="C172" s="39">
        <v>100</v>
      </c>
      <c r="D172" s="31" t="s">
        <v>248</v>
      </c>
      <c r="E172" s="24">
        <v>0.2</v>
      </c>
      <c r="F172" s="24">
        <v>0.2</v>
      </c>
    </row>
    <row r="173" spans="1:6" x14ac:dyDescent="0.3">
      <c r="A173" s="14"/>
      <c r="C173" s="39"/>
      <c r="D173" s="31" t="s">
        <v>247</v>
      </c>
      <c r="E173" s="24">
        <v>0.20200000000000001</v>
      </c>
      <c r="F173" s="24">
        <v>0.20200000000000001</v>
      </c>
    </row>
    <row r="174" spans="1:6" x14ac:dyDescent="0.3">
      <c r="A174" s="14"/>
      <c r="C174" s="39"/>
      <c r="D174" s="31" t="s">
        <v>246</v>
      </c>
      <c r="E174" s="24">
        <v>0.01</v>
      </c>
      <c r="F174" s="24">
        <v>0.01</v>
      </c>
    </row>
    <row r="175" spans="1:6" x14ac:dyDescent="0.3">
      <c r="A175" s="14"/>
      <c r="C175" s="39"/>
      <c r="D175" s="31" t="s">
        <v>245</v>
      </c>
      <c r="E175" s="24">
        <v>5.0000000000000001E-3</v>
      </c>
      <c r="F175" s="24">
        <v>5.0000000000000001E-3</v>
      </c>
    </row>
    <row r="176" spans="1:6" x14ac:dyDescent="0.3">
      <c r="A176" s="14"/>
      <c r="C176" s="39"/>
      <c r="D176" s="31" t="s">
        <v>244</v>
      </c>
      <c r="E176" s="24">
        <v>0.12</v>
      </c>
      <c r="F176" s="24">
        <v>0.12</v>
      </c>
    </row>
    <row r="177" spans="1:6" x14ac:dyDescent="0.3">
      <c r="A177" s="14"/>
      <c r="C177" s="39"/>
      <c r="D177" s="31" t="s">
        <v>243</v>
      </c>
      <c r="E177" s="24">
        <v>1.4E-2</v>
      </c>
      <c r="F177" s="24">
        <v>1.4E-2</v>
      </c>
    </row>
    <row r="178" spans="1:6" x14ac:dyDescent="0.3">
      <c r="A178" s="14"/>
      <c r="C178" s="39"/>
      <c r="D178" s="75" t="s">
        <v>242</v>
      </c>
      <c r="E178" s="24">
        <v>7.0000000000000001E-3</v>
      </c>
      <c r="F178" s="24">
        <v>7.0000000000000001E-3</v>
      </c>
    </row>
    <row r="179" spans="1:6" x14ac:dyDescent="0.3">
      <c r="A179" s="14"/>
      <c r="C179" s="39"/>
      <c r="D179" s="75" t="s">
        <v>241</v>
      </c>
      <c r="E179" s="24">
        <v>7.0000000000000001E-3</v>
      </c>
      <c r="F179" s="24">
        <v>7.0000000000000001E-3</v>
      </c>
    </row>
    <row r="180" spans="1:6" x14ac:dyDescent="0.3">
      <c r="A180" s="14"/>
      <c r="C180" s="39"/>
      <c r="D180" s="31" t="s">
        <v>240</v>
      </c>
      <c r="E180" s="24">
        <v>8.9999999999999993E-3</v>
      </c>
      <c r="F180" s="24">
        <v>8.9999999999999993E-3</v>
      </c>
    </row>
    <row r="181" spans="1:6" x14ac:dyDescent="0.3">
      <c r="A181" s="14"/>
      <c r="C181" s="39"/>
      <c r="D181" s="75" t="s">
        <v>239</v>
      </c>
      <c r="E181" s="24">
        <v>0.01</v>
      </c>
      <c r="F181" s="24">
        <v>0.01</v>
      </c>
    </row>
    <row r="182" spans="1:6" x14ac:dyDescent="0.3">
      <c r="A182" s="14"/>
      <c r="C182" s="39"/>
      <c r="D182" s="31" t="s">
        <v>238</v>
      </c>
      <c r="E182" s="24">
        <v>6.5000000000000002E-2</v>
      </c>
      <c r="F182" s="24">
        <v>6.5000000000000002E-2</v>
      </c>
    </row>
    <row r="183" spans="1:6" x14ac:dyDescent="0.3">
      <c r="A183" s="14"/>
      <c r="C183" s="39"/>
      <c r="D183" s="31" t="s">
        <v>237</v>
      </c>
      <c r="E183" s="24">
        <v>0.1</v>
      </c>
      <c r="F183" s="24">
        <v>0.1</v>
      </c>
    </row>
    <row r="184" spans="1:6" x14ac:dyDescent="0.3">
      <c r="A184" s="14"/>
      <c r="C184" s="39"/>
      <c r="D184" s="13" t="s">
        <v>236</v>
      </c>
      <c r="E184" s="24">
        <v>5.5E-2</v>
      </c>
      <c r="F184" s="24">
        <v>5.5E-2</v>
      </c>
    </row>
    <row r="185" spans="1:6" x14ac:dyDescent="0.3">
      <c r="A185" s="14"/>
      <c r="C185" s="39"/>
      <c r="D185" s="31" t="s">
        <v>235</v>
      </c>
      <c r="E185" s="24">
        <v>5.0000000000000001E-3</v>
      </c>
      <c r="F185" s="24">
        <v>5.0000000000000001E-3</v>
      </c>
    </row>
    <row r="186" spans="1:6" x14ac:dyDescent="0.3">
      <c r="A186" s="14"/>
      <c r="C186" s="39"/>
      <c r="D186" s="31" t="s">
        <v>234</v>
      </c>
      <c r="E186" s="24">
        <v>3.0000000000000001E-3</v>
      </c>
      <c r="F186" s="24">
        <v>3.0000000000000001E-3</v>
      </c>
    </row>
    <row r="187" spans="1:6" x14ac:dyDescent="0.3">
      <c r="A187" s="14"/>
      <c r="D187" s="13" t="s">
        <v>233</v>
      </c>
      <c r="E187" s="13">
        <v>8.9999999999999993E-3</v>
      </c>
      <c r="F187" s="13">
        <v>8.9999999999999993E-3</v>
      </c>
    </row>
    <row r="188" spans="1:6" x14ac:dyDescent="0.3">
      <c r="A188" s="37"/>
      <c r="B188" s="37"/>
      <c r="C188" s="41"/>
      <c r="D188" s="35" t="s">
        <v>87</v>
      </c>
      <c r="E188" s="34">
        <f>SUM(E168:E187)</f>
        <v>1.004</v>
      </c>
      <c r="F188" s="34">
        <f>SUM(F168:F187)</f>
        <v>1.004</v>
      </c>
    </row>
    <row r="189" spans="1:6" s="112" customFormat="1" x14ac:dyDescent="0.3">
      <c r="A189" s="111"/>
    </row>
    <row r="190" spans="1:6" s="72" customFormat="1" ht="30" x14ac:dyDescent="0.3">
      <c r="A190" s="74">
        <v>41020100</v>
      </c>
      <c r="B190" s="74">
        <v>7800</v>
      </c>
      <c r="C190" s="73">
        <v>200</v>
      </c>
      <c r="D190" s="32" t="s">
        <v>232</v>
      </c>
      <c r="E190" s="27">
        <v>2.1000000000000001E-2</v>
      </c>
      <c r="F190" s="27">
        <v>2.1000000000000001E-2</v>
      </c>
    </row>
    <row r="191" spans="1:6" s="72" customFormat="1" x14ac:dyDescent="0.3">
      <c r="A191" s="26">
        <v>41020200</v>
      </c>
      <c r="B191" s="26">
        <v>7800</v>
      </c>
      <c r="C191" s="25">
        <v>200</v>
      </c>
      <c r="D191" s="13" t="s">
        <v>231</v>
      </c>
      <c r="E191" s="27">
        <v>3.0000000000000001E-3</v>
      </c>
      <c r="F191" s="27">
        <v>3.0000000000000001E-3</v>
      </c>
    </row>
    <row r="192" spans="1:6" s="72" customFormat="1" x14ac:dyDescent="0.3">
      <c r="A192" s="26"/>
      <c r="B192" s="26">
        <v>7830</v>
      </c>
      <c r="C192" s="25">
        <v>0</v>
      </c>
      <c r="D192" s="32" t="s">
        <v>230</v>
      </c>
      <c r="E192" s="27">
        <v>6.8000000000000005E-2</v>
      </c>
      <c r="F192" s="27">
        <v>6.8000000000000005E-2</v>
      </c>
    </row>
    <row r="193" spans="1:6" s="72" customFormat="1" x14ac:dyDescent="0.3">
      <c r="A193" s="14">
        <v>41020401</v>
      </c>
      <c r="B193" s="14">
        <v>7800</v>
      </c>
      <c r="C193" s="39">
        <v>200</v>
      </c>
      <c r="D193" s="28" t="s">
        <v>229</v>
      </c>
      <c r="E193" s="27">
        <v>5.0000000000000001E-3</v>
      </c>
      <c r="F193" s="27">
        <v>5.0000000000000001E-3</v>
      </c>
    </row>
    <row r="194" spans="1:6" s="72" customFormat="1" x14ac:dyDescent="0.3">
      <c r="A194" s="14">
        <v>41020402</v>
      </c>
      <c r="B194" s="14">
        <v>7800</v>
      </c>
      <c r="C194" s="39">
        <v>200</v>
      </c>
      <c r="D194" s="13" t="s">
        <v>228</v>
      </c>
      <c r="E194" s="27">
        <v>0.02</v>
      </c>
      <c r="F194" s="27">
        <v>0.02</v>
      </c>
    </row>
    <row r="195" spans="1:6" s="72" customFormat="1" x14ac:dyDescent="0.3">
      <c r="A195" s="14"/>
      <c r="B195" s="14"/>
      <c r="C195" s="39"/>
      <c r="D195" s="13" t="s">
        <v>227</v>
      </c>
      <c r="E195" s="27">
        <v>7.0000000000000001E-3</v>
      </c>
      <c r="F195" s="27">
        <v>7.0000000000000001E-3</v>
      </c>
    </row>
    <row r="196" spans="1:6" s="72" customFormat="1" x14ac:dyDescent="0.3">
      <c r="A196" s="14"/>
      <c r="B196" s="14"/>
      <c r="C196" s="39"/>
      <c r="D196" s="13" t="s">
        <v>226</v>
      </c>
      <c r="E196" s="27">
        <v>8.0000000000000002E-3</v>
      </c>
      <c r="F196" s="27">
        <v>8.0000000000000002E-3</v>
      </c>
    </row>
    <row r="197" spans="1:6" s="72" customFormat="1" x14ac:dyDescent="0.3">
      <c r="A197" s="14"/>
      <c r="B197" s="14"/>
      <c r="C197" s="39"/>
      <c r="D197" s="13" t="s">
        <v>225</v>
      </c>
      <c r="E197" s="27">
        <v>1.2E-2</v>
      </c>
      <c r="F197" s="27">
        <v>1.2E-2</v>
      </c>
    </row>
    <row r="198" spans="1:6" s="72" customFormat="1" x14ac:dyDescent="0.3">
      <c r="A198" s="14">
        <v>41020500</v>
      </c>
      <c r="B198" s="14">
        <v>7800</v>
      </c>
      <c r="C198" s="39">
        <v>200</v>
      </c>
      <c r="D198" s="13" t="s">
        <v>224</v>
      </c>
      <c r="E198" s="27">
        <v>0.02</v>
      </c>
      <c r="F198" s="27">
        <v>0.02</v>
      </c>
    </row>
    <row r="199" spans="1:6" s="72" customFormat="1" x14ac:dyDescent="0.3">
      <c r="A199" s="14">
        <v>41020601</v>
      </c>
      <c r="B199" s="14">
        <v>7800</v>
      </c>
      <c r="C199" s="39">
        <v>200</v>
      </c>
      <c r="D199" s="28" t="s">
        <v>223</v>
      </c>
      <c r="E199" s="27">
        <v>2E-3</v>
      </c>
      <c r="F199" s="27">
        <v>2E-3</v>
      </c>
    </row>
    <row r="200" spans="1:6" s="72" customFormat="1" x14ac:dyDescent="0.3">
      <c r="A200" s="14">
        <v>41020700</v>
      </c>
      <c r="B200" s="14">
        <v>7800</v>
      </c>
      <c r="C200" s="39">
        <v>200</v>
      </c>
      <c r="D200" s="13" t="s">
        <v>222</v>
      </c>
      <c r="E200" s="27">
        <v>8.4000000000000005E-2</v>
      </c>
      <c r="F200" s="27">
        <v>8.4000000000000005E-2</v>
      </c>
    </row>
    <row r="201" spans="1:6" s="72" customFormat="1" x14ac:dyDescent="0.3">
      <c r="A201" s="14"/>
      <c r="B201" s="14"/>
      <c r="C201" s="39"/>
      <c r="D201" s="13" t="s">
        <v>221</v>
      </c>
      <c r="E201" s="27">
        <v>0.09</v>
      </c>
      <c r="F201" s="27">
        <v>0.09</v>
      </c>
    </row>
    <row r="202" spans="1:6" s="72" customFormat="1" x14ac:dyDescent="0.3">
      <c r="A202" s="14"/>
      <c r="B202" s="14"/>
      <c r="C202" s="39"/>
      <c r="D202" s="13" t="s">
        <v>220</v>
      </c>
      <c r="E202" s="27">
        <v>0.26600000000000001</v>
      </c>
      <c r="F202" s="27">
        <v>0.26600000000000001</v>
      </c>
    </row>
    <row r="203" spans="1:6" s="72" customFormat="1" x14ac:dyDescent="0.3">
      <c r="A203" s="14"/>
      <c r="B203" s="14"/>
      <c r="C203" s="39"/>
      <c r="D203" s="68" t="s">
        <v>219</v>
      </c>
      <c r="E203" s="27">
        <v>0.09</v>
      </c>
      <c r="F203" s="27">
        <v>0.09</v>
      </c>
    </row>
    <row r="204" spans="1:6" x14ac:dyDescent="0.3">
      <c r="A204" s="36"/>
      <c r="B204" s="37"/>
      <c r="C204" s="36"/>
      <c r="D204" s="35" t="s">
        <v>82</v>
      </c>
      <c r="E204" s="34">
        <f>SUM(E190:E203)</f>
        <v>0.69599999999999995</v>
      </c>
      <c r="F204" s="34">
        <f>SUM(F190:F203)</f>
        <v>0.69599999999999995</v>
      </c>
    </row>
    <row r="205" spans="1:6" s="110" customFormat="1" x14ac:dyDescent="0.3"/>
    <row r="206" spans="1:6" s="14" customFormat="1" x14ac:dyDescent="0.3">
      <c r="A206" s="71">
        <v>42010100</v>
      </c>
      <c r="B206" s="71">
        <v>7800</v>
      </c>
      <c r="C206" s="70">
        <v>100</v>
      </c>
      <c r="D206" s="13" t="s">
        <v>218</v>
      </c>
      <c r="E206" s="69">
        <v>3.0000000000000001E-3</v>
      </c>
      <c r="F206" s="69">
        <v>3.0000000000000001E-3</v>
      </c>
    </row>
    <row r="207" spans="1:6" s="14" customFormat="1" x14ac:dyDescent="0.3">
      <c r="A207" s="71">
        <v>42020202</v>
      </c>
      <c r="B207" s="71">
        <v>7800</v>
      </c>
      <c r="C207" s="70">
        <v>100</v>
      </c>
      <c r="D207" s="28" t="s">
        <v>217</v>
      </c>
      <c r="E207" s="69">
        <v>4.4999999999999998E-2</v>
      </c>
      <c r="F207" s="69">
        <v>4.4999999999999998E-2</v>
      </c>
    </row>
    <row r="208" spans="1:6" s="14" customFormat="1" x14ac:dyDescent="0.3">
      <c r="A208" s="71"/>
      <c r="B208" s="71"/>
      <c r="C208" s="70"/>
      <c r="D208" s="13" t="s">
        <v>216</v>
      </c>
      <c r="E208" s="69">
        <v>2.4E-2</v>
      </c>
      <c r="F208" s="69">
        <v>2.4E-2</v>
      </c>
    </row>
    <row r="209" spans="1:6" s="14" customFormat="1" x14ac:dyDescent="0.3">
      <c r="A209" s="71"/>
      <c r="B209" s="71"/>
      <c r="C209" s="70"/>
      <c r="D209" s="28" t="s">
        <v>215</v>
      </c>
      <c r="E209" s="69">
        <v>1E-3</v>
      </c>
      <c r="F209" s="69">
        <v>1E-3</v>
      </c>
    </row>
    <row r="210" spans="1:6" s="14" customFormat="1" x14ac:dyDescent="0.3">
      <c r="A210" s="71"/>
      <c r="B210" s="71"/>
      <c r="C210" s="70"/>
      <c r="D210" s="13" t="s">
        <v>214</v>
      </c>
      <c r="E210" s="69">
        <v>1.2999999999999999E-2</v>
      </c>
      <c r="F210" s="69">
        <v>1.2999999999999999E-2</v>
      </c>
    </row>
    <row r="211" spans="1:6" s="14" customFormat="1" x14ac:dyDescent="0.3">
      <c r="A211" s="71"/>
      <c r="B211" s="71"/>
      <c r="C211" s="70"/>
      <c r="D211" s="28" t="s">
        <v>213</v>
      </c>
      <c r="E211" s="69">
        <v>3.2000000000000001E-2</v>
      </c>
      <c r="F211" s="69">
        <v>3.2000000000000001E-2</v>
      </c>
    </row>
    <row r="212" spans="1:6" s="14" customFormat="1" x14ac:dyDescent="0.3">
      <c r="A212" s="71">
        <v>42030104</v>
      </c>
      <c r="B212" s="71">
        <v>7800</v>
      </c>
      <c r="C212" s="70">
        <v>89</v>
      </c>
      <c r="D212" s="13" t="s">
        <v>212</v>
      </c>
      <c r="E212" s="69">
        <v>1E-3</v>
      </c>
      <c r="F212" s="69">
        <v>1E-3</v>
      </c>
    </row>
    <row r="213" spans="1:6" s="14" customFormat="1" x14ac:dyDescent="0.3">
      <c r="A213" s="71">
        <v>42030204</v>
      </c>
      <c r="B213" s="71">
        <v>7800</v>
      </c>
      <c r="C213" s="70">
        <v>100</v>
      </c>
      <c r="D213" s="13" t="s">
        <v>211</v>
      </c>
      <c r="E213" s="69">
        <v>3.0000000000000001E-3</v>
      </c>
      <c r="F213" s="69">
        <v>3.0000000000000001E-3</v>
      </c>
    </row>
    <row r="214" spans="1:6" s="14" customFormat="1" x14ac:dyDescent="0.3">
      <c r="A214" s="71"/>
      <c r="B214" s="71"/>
      <c r="C214" s="70"/>
      <c r="D214" s="13" t="s">
        <v>210</v>
      </c>
      <c r="E214" s="69">
        <v>1E-3</v>
      </c>
      <c r="F214" s="69">
        <v>1E-3</v>
      </c>
    </row>
    <row r="215" spans="1:6" s="14" customFormat="1" x14ac:dyDescent="0.3">
      <c r="A215" s="71"/>
      <c r="B215" s="71"/>
      <c r="C215" s="70"/>
      <c r="D215" s="46" t="s">
        <v>209</v>
      </c>
      <c r="E215" s="69">
        <v>8.0000000000000002E-3</v>
      </c>
      <c r="F215" s="69">
        <v>8.0000000000000002E-3</v>
      </c>
    </row>
    <row r="216" spans="1:6" x14ac:dyDescent="0.3">
      <c r="A216" s="36"/>
      <c r="B216" s="37"/>
      <c r="C216" s="36"/>
      <c r="D216" s="35" t="s">
        <v>75</v>
      </c>
      <c r="E216" s="34">
        <f>SUM(E206:E215)</f>
        <v>0.13100000000000001</v>
      </c>
      <c r="F216" s="34">
        <f>SUM(F206:F215)</f>
        <v>0.13100000000000001</v>
      </c>
    </row>
    <row r="217" spans="1:6" s="110" customFormat="1" x14ac:dyDescent="0.3"/>
    <row r="218" spans="1:6" s="14" customFormat="1" ht="30" x14ac:dyDescent="0.3">
      <c r="A218" s="30">
        <v>43010500</v>
      </c>
      <c r="B218" s="30">
        <v>7800</v>
      </c>
      <c r="C218" s="29">
        <v>0</v>
      </c>
      <c r="D218" s="28" t="s">
        <v>208</v>
      </c>
      <c r="E218" s="27">
        <v>3.5999999999999997E-2</v>
      </c>
      <c r="F218" s="27">
        <v>3.5999999999999997E-2</v>
      </c>
    </row>
    <row r="219" spans="1:6" s="14" customFormat="1" ht="30" x14ac:dyDescent="0.3">
      <c r="A219" s="26"/>
      <c r="B219" s="26"/>
      <c r="C219" s="25"/>
      <c r="D219" s="32" t="s">
        <v>207</v>
      </c>
      <c r="E219" s="27">
        <v>3.2000000000000001E-2</v>
      </c>
      <c r="F219" s="27">
        <v>3.5999999999999997E-2</v>
      </c>
    </row>
    <row r="220" spans="1:6" s="14" customFormat="1" x14ac:dyDescent="0.3">
      <c r="A220" s="26"/>
      <c r="B220" s="26"/>
      <c r="C220" s="25"/>
      <c r="D220" s="13" t="s">
        <v>206</v>
      </c>
      <c r="E220" s="27">
        <v>5.0999999999999997E-2</v>
      </c>
      <c r="F220" s="27">
        <v>5.0999999999999997E-2</v>
      </c>
    </row>
    <row r="221" spans="1:6" s="14" customFormat="1" x14ac:dyDescent="0.3">
      <c r="A221" s="26"/>
      <c r="B221" s="26"/>
      <c r="C221" s="25"/>
      <c r="D221" s="13" t="s">
        <v>205</v>
      </c>
      <c r="E221" s="27">
        <v>3.1E-2</v>
      </c>
      <c r="F221" s="27">
        <v>3.1E-2</v>
      </c>
    </row>
    <row r="222" spans="1:6" s="14" customFormat="1" x14ac:dyDescent="0.3">
      <c r="A222" s="26"/>
      <c r="B222" s="26"/>
      <c r="C222" s="25"/>
      <c r="D222" s="13" t="s">
        <v>204</v>
      </c>
      <c r="E222" s="27">
        <v>6.0000000000000001E-3</v>
      </c>
      <c r="F222" s="27">
        <v>6.0000000000000001E-3</v>
      </c>
    </row>
    <row r="223" spans="1:6" x14ac:dyDescent="0.3">
      <c r="A223" s="20"/>
      <c r="B223" s="21"/>
      <c r="C223" s="48"/>
      <c r="D223" s="23" t="s">
        <v>55</v>
      </c>
      <c r="E223" s="22">
        <f>SUM(E218:E222)</f>
        <v>0.156</v>
      </c>
      <c r="F223" s="22">
        <f>SUM(F218:F222)</f>
        <v>0.16</v>
      </c>
    </row>
    <row r="224" spans="1:6" x14ac:dyDescent="0.3">
      <c r="A224" s="20"/>
      <c r="B224" s="21"/>
      <c r="C224" s="48"/>
      <c r="D224" s="19" t="s">
        <v>54</v>
      </c>
      <c r="E224" s="18">
        <f>SUM(E188+E204+E216+E223)</f>
        <v>1.9869999999999999</v>
      </c>
      <c r="F224" s="18">
        <f>SUM(F188+F204+F216+F223)</f>
        <v>1.9909999999999999</v>
      </c>
    </row>
    <row r="225" spans="1:6" x14ac:dyDescent="0.3">
      <c r="A225" s="16"/>
      <c r="B225" s="17"/>
      <c r="C225" s="64"/>
      <c r="D225" s="16" t="s">
        <v>203</v>
      </c>
      <c r="E225" s="15">
        <f>SUM(E112+E131+E166+E224)</f>
        <v>114.44699999999997</v>
      </c>
      <c r="F225" s="15">
        <f>SUM(F112+F131+F166+F224)</f>
        <v>115.95699999999998</v>
      </c>
    </row>
    <row r="227" spans="1:6" s="107" customFormat="1" ht="14.25" x14ac:dyDescent="0.3">
      <c r="A227" s="107" t="s">
        <v>1</v>
      </c>
    </row>
    <row r="228" spans="1:6" s="105" customFormat="1" ht="16.5" x14ac:dyDescent="0.3">
      <c r="A228" s="117" t="s">
        <v>179</v>
      </c>
    </row>
  </sheetData>
  <mergeCells count="27">
    <mergeCell ref="A96:XFD96"/>
    <mergeCell ref="A113:XFD113"/>
    <mergeCell ref="A189:XFD189"/>
    <mergeCell ref="A205:XFD205"/>
    <mergeCell ref="A217:XFD217"/>
    <mergeCell ref="A119:XFD119"/>
    <mergeCell ref="A128:XFD128"/>
    <mergeCell ref="A132:XFD132"/>
    <mergeCell ref="A143:XFD143"/>
    <mergeCell ref="A160:XFD160"/>
    <mergeCell ref="A167:XFD167"/>
    <mergeCell ref="A1:XFD1"/>
    <mergeCell ref="A2:XFD2"/>
    <mergeCell ref="A228:XFD228"/>
    <mergeCell ref="A227:XFD227"/>
    <mergeCell ref="A3:XFD3"/>
    <mergeCell ref="B4:C4"/>
    <mergeCell ref="A6:XFD6"/>
    <mergeCell ref="A13:XFD13"/>
    <mergeCell ref="A16:XFD16"/>
    <mergeCell ref="A20:XFD20"/>
    <mergeCell ref="A23:XFD23"/>
    <mergeCell ref="A26:XFD26"/>
    <mergeCell ref="A36:XFD36"/>
    <mergeCell ref="A49:XFD49"/>
    <mergeCell ref="A79:XFD79"/>
    <mergeCell ref="A87:XFD87"/>
  </mergeCells>
  <pageMargins left="0.70866141732283472" right="0.70866141732283472" top="0.78740157480314965" bottom="0.78740157480314965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workbookViewId="0">
      <selection sqref="A1:XFD1"/>
    </sheetView>
  </sheetViews>
  <sheetFormatPr baseColWidth="10" defaultRowHeight="15" x14ac:dyDescent="0.3"/>
  <cols>
    <col min="1" max="1" width="9.28515625" style="13" bestFit="1" customWidth="1"/>
    <col min="2" max="2" width="5" style="14" bestFit="1" customWidth="1"/>
    <col min="3" max="3" width="4.7109375" style="13" bestFit="1" customWidth="1"/>
    <col min="4" max="4" width="59.42578125" style="13" bestFit="1" customWidth="1"/>
    <col min="5" max="8" width="11.5703125" style="13" customWidth="1"/>
    <col min="9" max="16384" width="11.42578125" style="13"/>
  </cols>
  <sheetData>
    <row r="1" spans="1:8" s="116" customFormat="1" x14ac:dyDescent="0.2">
      <c r="A1" s="115" t="s">
        <v>413</v>
      </c>
    </row>
    <row r="2" spans="1:8" s="105" customFormat="1" x14ac:dyDescent="0.3">
      <c r="A2" s="105" t="s">
        <v>30</v>
      </c>
    </row>
    <row r="3" spans="1:8" s="108" customFormat="1" x14ac:dyDescent="0.3"/>
    <row r="4" spans="1:8" x14ac:dyDescent="0.3">
      <c r="A4" s="63"/>
      <c r="B4" s="109" t="s">
        <v>177</v>
      </c>
      <c r="C4" s="109"/>
      <c r="D4" s="63"/>
      <c r="E4" s="62" t="s">
        <v>412</v>
      </c>
      <c r="F4" s="62" t="s">
        <v>411</v>
      </c>
      <c r="G4" s="62" t="s">
        <v>410</v>
      </c>
      <c r="H4" s="62" t="s">
        <v>409</v>
      </c>
    </row>
    <row r="5" spans="1:8" x14ac:dyDescent="0.3">
      <c r="A5" s="60" t="s">
        <v>174</v>
      </c>
      <c r="B5" s="61" t="s">
        <v>173</v>
      </c>
      <c r="C5" s="59" t="s">
        <v>172</v>
      </c>
      <c r="D5" s="60" t="s">
        <v>28</v>
      </c>
      <c r="E5" s="59"/>
    </row>
    <row r="6" spans="1:8" s="113" customFormat="1" x14ac:dyDescent="0.3"/>
    <row r="7" spans="1:8" s="57" customFormat="1" x14ac:dyDescent="0.3">
      <c r="D7" s="58" t="s">
        <v>89</v>
      </c>
    </row>
    <row r="8" spans="1:8" x14ac:dyDescent="0.3">
      <c r="A8" s="14">
        <v>45020100</v>
      </c>
      <c r="B8" s="82" t="s">
        <v>393</v>
      </c>
      <c r="C8" s="14">
        <v>150</v>
      </c>
      <c r="D8" s="28" t="s">
        <v>408</v>
      </c>
      <c r="E8" s="24">
        <v>1.7</v>
      </c>
      <c r="F8" s="24"/>
      <c r="G8" s="24">
        <v>1.7</v>
      </c>
      <c r="H8" s="24"/>
    </row>
    <row r="9" spans="1:8" x14ac:dyDescent="0.3">
      <c r="A9" s="14"/>
      <c r="B9" s="82" t="s">
        <v>393</v>
      </c>
      <c r="C9" s="14">
        <v>151</v>
      </c>
      <c r="D9" s="28" t="s">
        <v>407</v>
      </c>
      <c r="E9" s="24">
        <v>1E-3</v>
      </c>
      <c r="F9" s="24"/>
      <c r="G9" s="24">
        <v>1E-3</v>
      </c>
      <c r="H9" s="24"/>
    </row>
    <row r="10" spans="1:8" x14ac:dyDescent="0.3">
      <c r="A10" s="14"/>
      <c r="B10" s="82" t="s">
        <v>393</v>
      </c>
      <c r="C10" s="14">
        <v>200</v>
      </c>
      <c r="D10" s="28" t="s">
        <v>406</v>
      </c>
      <c r="E10" s="24">
        <v>5</v>
      </c>
      <c r="F10" s="24"/>
      <c r="G10" s="24">
        <v>5</v>
      </c>
      <c r="H10" s="24"/>
    </row>
    <row r="11" spans="1:8" x14ac:dyDescent="0.3">
      <c r="A11" s="14"/>
      <c r="B11" s="82" t="s">
        <v>393</v>
      </c>
      <c r="C11" s="14">
        <v>201</v>
      </c>
      <c r="D11" s="28" t="s">
        <v>405</v>
      </c>
      <c r="E11" s="24">
        <v>1E-3</v>
      </c>
      <c r="F11" s="24"/>
      <c r="G11" s="24">
        <v>1E-3</v>
      </c>
      <c r="H11" s="24"/>
    </row>
    <row r="12" spans="1:8" x14ac:dyDescent="0.3">
      <c r="A12" s="14"/>
      <c r="B12" s="82" t="s">
        <v>393</v>
      </c>
      <c r="C12" s="14">
        <v>400</v>
      </c>
      <c r="D12" s="28" t="s">
        <v>404</v>
      </c>
      <c r="E12" s="24">
        <v>0.9</v>
      </c>
      <c r="F12" s="24"/>
      <c r="G12" s="24">
        <v>1E-3</v>
      </c>
      <c r="H12" s="24"/>
    </row>
    <row r="13" spans="1:8" x14ac:dyDescent="0.3">
      <c r="A13" s="14"/>
      <c r="B13" s="82" t="s">
        <v>393</v>
      </c>
      <c r="C13" s="14">
        <v>401</v>
      </c>
      <c r="D13" s="28" t="s">
        <v>403</v>
      </c>
      <c r="E13" s="24">
        <v>0</v>
      </c>
      <c r="F13" s="24"/>
      <c r="G13" s="24">
        <v>1.4</v>
      </c>
      <c r="H13" s="24"/>
    </row>
    <row r="14" spans="1:8" x14ac:dyDescent="0.3">
      <c r="A14" s="14"/>
      <c r="B14" s="82" t="s">
        <v>393</v>
      </c>
      <c r="C14" s="14">
        <v>500</v>
      </c>
      <c r="D14" s="28" t="s">
        <v>402</v>
      </c>
      <c r="E14" s="24">
        <v>0.75</v>
      </c>
      <c r="F14" s="24"/>
      <c r="G14" s="24">
        <v>0.75</v>
      </c>
      <c r="H14" s="24"/>
    </row>
    <row r="15" spans="1:8" x14ac:dyDescent="0.3">
      <c r="A15" s="14"/>
      <c r="B15" s="82" t="s">
        <v>393</v>
      </c>
      <c r="C15" s="14">
        <v>501</v>
      </c>
      <c r="D15" s="28" t="s">
        <v>401</v>
      </c>
      <c r="E15" s="24">
        <v>1E-3</v>
      </c>
      <c r="F15" s="24"/>
      <c r="G15" s="24">
        <v>1E-3</v>
      </c>
      <c r="H15" s="24"/>
    </row>
    <row r="16" spans="1:8" x14ac:dyDescent="0.3">
      <c r="A16" s="14"/>
      <c r="B16" s="82" t="s">
        <v>393</v>
      </c>
      <c r="C16" s="14">
        <v>550</v>
      </c>
      <c r="D16" s="28" t="s">
        <v>400</v>
      </c>
      <c r="E16" s="24">
        <v>1E-3</v>
      </c>
      <c r="F16" s="24"/>
      <c r="G16" s="24">
        <v>1E-3</v>
      </c>
      <c r="H16" s="24"/>
    </row>
    <row r="17" spans="1:8" x14ac:dyDescent="0.3">
      <c r="A17" s="14"/>
      <c r="B17" s="82" t="s">
        <v>393</v>
      </c>
      <c r="C17" s="14">
        <v>600</v>
      </c>
      <c r="D17" s="28" t="s">
        <v>399</v>
      </c>
      <c r="E17" s="24">
        <v>1E-3</v>
      </c>
      <c r="F17" s="24"/>
      <c r="G17" s="24">
        <v>1E-3</v>
      </c>
      <c r="H17" s="24"/>
    </row>
    <row r="18" spans="1:8" x14ac:dyDescent="0.3">
      <c r="A18" s="14"/>
      <c r="B18" s="82" t="s">
        <v>393</v>
      </c>
      <c r="C18" s="14">
        <v>800</v>
      </c>
      <c r="D18" s="28" t="s">
        <v>398</v>
      </c>
      <c r="E18" s="24">
        <v>1E-3</v>
      </c>
      <c r="F18" s="24"/>
      <c r="G18" s="24">
        <v>1E-3</v>
      </c>
      <c r="H18" s="24"/>
    </row>
    <row r="19" spans="1:8" x14ac:dyDescent="0.3">
      <c r="A19" s="14"/>
      <c r="B19" s="82" t="s">
        <v>393</v>
      </c>
      <c r="C19" s="14">
        <v>850</v>
      </c>
      <c r="D19" s="28" t="s">
        <v>397</v>
      </c>
      <c r="E19" s="24">
        <v>1E-3</v>
      </c>
      <c r="F19" s="24"/>
      <c r="G19" s="24">
        <v>1E-3</v>
      </c>
      <c r="H19" s="24"/>
    </row>
    <row r="20" spans="1:8" x14ac:dyDescent="0.3">
      <c r="A20" s="14"/>
      <c r="B20" s="82" t="s">
        <v>393</v>
      </c>
      <c r="C20" s="14">
        <v>851</v>
      </c>
      <c r="D20" s="28" t="s">
        <v>396</v>
      </c>
      <c r="E20" s="24">
        <v>1E-3</v>
      </c>
      <c r="F20" s="24"/>
      <c r="G20" s="24">
        <v>1E-3</v>
      </c>
      <c r="H20" s="24"/>
    </row>
    <row r="21" spans="1:8" x14ac:dyDescent="0.3">
      <c r="A21" s="14"/>
      <c r="B21" s="82" t="s">
        <v>393</v>
      </c>
      <c r="C21" s="14">
        <v>852</v>
      </c>
      <c r="D21" s="28" t="s">
        <v>395</v>
      </c>
      <c r="E21" s="24">
        <v>1E-3</v>
      </c>
      <c r="F21" s="24"/>
      <c r="G21" s="24">
        <v>1E-3</v>
      </c>
      <c r="H21" s="24"/>
    </row>
    <row r="22" spans="1:8" x14ac:dyDescent="0.3">
      <c r="A22" s="14"/>
      <c r="B22" s="82" t="s">
        <v>393</v>
      </c>
      <c r="C22" s="14">
        <v>855</v>
      </c>
      <c r="D22" s="28" t="s">
        <v>394</v>
      </c>
      <c r="E22" s="24">
        <v>1E-3</v>
      </c>
      <c r="F22" s="24"/>
      <c r="G22" s="24">
        <v>1E-3</v>
      </c>
      <c r="H22" s="24"/>
    </row>
    <row r="23" spans="1:8" x14ac:dyDescent="0.3">
      <c r="A23" s="14"/>
      <c r="B23" s="82" t="s">
        <v>393</v>
      </c>
      <c r="C23" s="14">
        <v>856</v>
      </c>
      <c r="D23" s="28" t="s">
        <v>392</v>
      </c>
      <c r="E23" s="24">
        <v>1E-3</v>
      </c>
      <c r="F23" s="24"/>
      <c r="G23" s="24">
        <v>1E-3</v>
      </c>
      <c r="H23" s="24"/>
    </row>
    <row r="24" spans="1:8" x14ac:dyDescent="0.3">
      <c r="A24" s="14">
        <v>45020400</v>
      </c>
      <c r="B24" s="82">
        <v>7880</v>
      </c>
      <c r="C24" s="14">
        <v>900</v>
      </c>
      <c r="D24" s="28" t="s">
        <v>391</v>
      </c>
      <c r="E24" s="24">
        <v>293.274</v>
      </c>
      <c r="F24" s="24">
        <v>307.75299999999999</v>
      </c>
      <c r="G24" s="24">
        <v>262.20999999999998</v>
      </c>
      <c r="H24" s="24">
        <v>311.40199999999999</v>
      </c>
    </row>
    <row r="25" spans="1:8" x14ac:dyDescent="0.3">
      <c r="A25" s="36"/>
      <c r="B25" s="37"/>
      <c r="C25" s="37"/>
      <c r="D25" s="35" t="s">
        <v>390</v>
      </c>
      <c r="E25" s="34">
        <f>SUM(E8:E24)</f>
        <v>301.63499999999999</v>
      </c>
      <c r="F25" s="34">
        <f>SUM(F8:F24)</f>
        <v>307.75299999999999</v>
      </c>
      <c r="G25" s="34">
        <f>SUM(G8:G24)</f>
        <v>271.072</v>
      </c>
      <c r="H25" s="34">
        <f>SUM(H8:H24)</f>
        <v>311.40199999999999</v>
      </c>
    </row>
    <row r="26" spans="1:8" s="118" customFormat="1" x14ac:dyDescent="0.3"/>
    <row r="27" spans="1:8" x14ac:dyDescent="0.3">
      <c r="A27" s="36"/>
      <c r="B27" s="37"/>
      <c r="C27" s="36"/>
      <c r="D27" s="16" t="s">
        <v>389</v>
      </c>
      <c r="E27" s="15">
        <f>84.583+3.39+114.447+301.635</f>
        <v>504.05500000000001</v>
      </c>
      <c r="F27" s="15">
        <f>84.583+3.39+114.447+307.753+0.006</f>
        <v>510.17899999999997</v>
      </c>
      <c r="G27" s="15">
        <f>84.312+3.75+115.957+271.072</f>
        <v>475.09100000000001</v>
      </c>
      <c r="H27" s="15">
        <f>84.312+3.75+115.957+311.402</f>
        <v>515.42100000000005</v>
      </c>
    </row>
    <row r="29" spans="1:8" s="107" customFormat="1" ht="14.25" x14ac:dyDescent="0.3">
      <c r="A29" s="107" t="s">
        <v>1</v>
      </c>
    </row>
    <row r="30" spans="1:8" s="105" customFormat="1" x14ac:dyDescent="0.3"/>
  </sheetData>
  <mergeCells count="8">
    <mergeCell ref="A6:XFD6"/>
    <mergeCell ref="A26:XFD26"/>
    <mergeCell ref="A1:XFD1"/>
    <mergeCell ref="A2:XFD2"/>
    <mergeCell ref="A30:XFD30"/>
    <mergeCell ref="A29:XFD29"/>
    <mergeCell ref="A3:XFD3"/>
    <mergeCell ref="B4:C4"/>
  </mergeCells>
  <pageMargins left="0.70866141732283472" right="0.70866141732283472" top="0.78740157480314965" bottom="0.78740157480314965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</vt:i4>
      </vt:variant>
    </vt:vector>
  </HeadingPairs>
  <TitlesOfParts>
    <vt:vector size="7" baseType="lpstr">
      <vt:lpstr>Tabelle1</vt:lpstr>
      <vt:lpstr>Tabellenteil_Tab.1</vt:lpstr>
      <vt:lpstr>Tabellenteil_Tab.2</vt:lpstr>
      <vt:lpstr>Tabellenteil_Tab.3</vt:lpstr>
      <vt:lpstr>Tabellenteil_Tab.4</vt:lpstr>
      <vt:lpstr>Tabellenteil_Tab.5</vt:lpstr>
      <vt:lpstr>Tabelle1!Druckbereich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Beiträge an internationale Organisationen - Tabellen 2014/2015</dc:title>
  <cp:lastModifiedBy>Leicher</cp:lastModifiedBy>
  <cp:lastPrinted>2014-08-20T12:47:42Z</cp:lastPrinted>
  <dcterms:created xsi:type="dcterms:W3CDTF">2014-08-20T12:22:27Z</dcterms:created>
  <dcterms:modified xsi:type="dcterms:W3CDTF">2014-08-20T12:54:05Z</dcterms:modified>
</cp:coreProperties>
</file>