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28515" windowHeight="12585"/>
  </bookViews>
  <sheets>
    <sheet name="Tabelle1" sheetId="1" r:id="rId1"/>
    <sheet name="Tabelle2" sheetId="2" r:id="rId2"/>
    <sheet name="Tabelle3" sheetId="3" r:id="rId3"/>
    <sheet name="Tabelle4" sheetId="4" r:id="rId4"/>
    <sheet name="Tabelle5" sheetId="5" r:id="rId5"/>
    <sheet name="Tabelle6" sheetId="6" r:id="rId6"/>
    <sheet name="Tabelle7" sheetId="7" r:id="rId7"/>
    <sheet name="Tabelle8" sheetId="8" r:id="rId8"/>
  </sheets>
  <calcPr calcId="145621"/>
</workbook>
</file>

<file path=xl/calcChain.xml><?xml version="1.0" encoding="utf-8"?>
<calcChain xmlns="http://schemas.openxmlformats.org/spreadsheetml/2006/main">
  <c r="B7" i="8" l="1"/>
  <c r="C7" i="8"/>
  <c r="D7" i="8"/>
  <c r="E7" i="8"/>
  <c r="B16" i="8"/>
  <c r="C16" i="8"/>
  <c r="B17" i="8"/>
  <c r="C17" i="8"/>
  <c r="D17" i="8"/>
  <c r="E17" i="8"/>
  <c r="E16" i="8" s="1"/>
  <c r="L9" i="7"/>
  <c r="M9" i="7"/>
  <c r="M73" i="7" s="1"/>
  <c r="L11" i="7"/>
  <c r="M11" i="7"/>
  <c r="L13" i="7"/>
  <c r="M13" i="7"/>
  <c r="L15" i="7"/>
  <c r="M15" i="7"/>
  <c r="L17" i="7"/>
  <c r="M17" i="7"/>
  <c r="L19" i="7"/>
  <c r="M19" i="7"/>
  <c r="L21" i="7"/>
  <c r="M21" i="7"/>
  <c r="L23" i="7"/>
  <c r="M23" i="7"/>
  <c r="L25" i="7"/>
  <c r="M25" i="7"/>
  <c r="L27" i="7"/>
  <c r="M27" i="7"/>
  <c r="L29" i="7"/>
  <c r="M29" i="7"/>
  <c r="L31" i="7"/>
  <c r="M31" i="7"/>
  <c r="L33" i="7"/>
  <c r="M33" i="7"/>
  <c r="L35" i="7"/>
  <c r="M35" i="7"/>
  <c r="L37" i="7"/>
  <c r="M37" i="7"/>
  <c r="L39" i="7"/>
  <c r="M39" i="7"/>
  <c r="L41" i="7"/>
  <c r="M41" i="7"/>
  <c r="L43" i="7"/>
  <c r="M43" i="7"/>
  <c r="L45" i="7"/>
  <c r="M45" i="7"/>
  <c r="L47" i="7"/>
  <c r="M47" i="7"/>
  <c r="L49" i="7"/>
  <c r="M49" i="7"/>
  <c r="L51" i="7"/>
  <c r="M51" i="7"/>
  <c r="L53" i="7"/>
  <c r="M53" i="7"/>
  <c r="L55" i="7"/>
  <c r="M55" i="7"/>
  <c r="L57" i="7"/>
  <c r="M57" i="7"/>
  <c r="L59" i="7"/>
  <c r="M59" i="7"/>
  <c r="L61" i="7"/>
  <c r="M61" i="7"/>
  <c r="L63" i="7"/>
  <c r="M63" i="7"/>
  <c r="L65" i="7"/>
  <c r="M65" i="7"/>
  <c r="L67" i="7"/>
  <c r="M67" i="7"/>
  <c r="L69" i="7"/>
  <c r="M69" i="7"/>
  <c r="L71" i="7"/>
  <c r="M71" i="7"/>
  <c r="C73" i="7"/>
  <c r="D73" i="7"/>
  <c r="E73" i="7"/>
  <c r="F73" i="7"/>
  <c r="G73" i="7"/>
  <c r="H73" i="7"/>
  <c r="I73" i="7"/>
  <c r="J73" i="7"/>
  <c r="K73" i="7"/>
  <c r="L73" i="7"/>
  <c r="L9" i="6"/>
  <c r="M9" i="6" s="1"/>
  <c r="L11" i="6"/>
  <c r="M11" i="6"/>
  <c r="L13" i="6"/>
  <c r="M13" i="6"/>
  <c r="L15" i="6"/>
  <c r="M15" i="6"/>
  <c r="L17" i="6"/>
  <c r="M17" i="6"/>
  <c r="L19" i="6"/>
  <c r="M19" i="6"/>
  <c r="L21" i="6"/>
  <c r="M21" i="6"/>
  <c r="L23" i="6"/>
  <c r="M23" i="6"/>
  <c r="L25" i="6"/>
  <c r="M25" i="6"/>
  <c r="L27" i="6"/>
  <c r="M27" i="6"/>
  <c r="L29" i="6"/>
  <c r="M29" i="6" s="1"/>
  <c r="L31" i="6"/>
  <c r="M31" i="6"/>
  <c r="L33" i="6"/>
  <c r="M33" i="6" s="1"/>
  <c r="L35" i="6"/>
  <c r="M35" i="6"/>
  <c r="L37" i="6"/>
  <c r="M37" i="6" s="1"/>
  <c r="L39" i="6"/>
  <c r="M39" i="6"/>
  <c r="L41" i="6"/>
  <c r="M41" i="6" s="1"/>
  <c r="L43" i="6"/>
  <c r="M43" i="6"/>
  <c r="L45" i="6"/>
  <c r="M45" i="6" s="1"/>
  <c r="L47" i="6"/>
  <c r="M47" i="6"/>
  <c r="L49" i="6"/>
  <c r="M49" i="6" s="1"/>
  <c r="L51" i="6"/>
  <c r="M51" i="6"/>
  <c r="L53" i="6"/>
  <c r="M53" i="6" s="1"/>
  <c r="L55" i="6"/>
  <c r="M55" i="6"/>
  <c r="L57" i="6"/>
  <c r="M57" i="6" s="1"/>
  <c r="L59" i="6"/>
  <c r="M59" i="6"/>
  <c r="L61" i="6"/>
  <c r="M61" i="6" s="1"/>
  <c r="L63" i="6"/>
  <c r="M63" i="6"/>
  <c r="L65" i="6"/>
  <c r="M65" i="6" s="1"/>
  <c r="L67" i="6"/>
  <c r="M67" i="6"/>
  <c r="L69" i="6"/>
  <c r="M69" i="6" s="1"/>
  <c r="L71" i="6"/>
  <c r="M71" i="6"/>
  <c r="C73" i="6"/>
  <c r="D73" i="6"/>
  <c r="E73" i="6"/>
  <c r="F73" i="6"/>
  <c r="G73" i="6"/>
  <c r="H73" i="6"/>
  <c r="I73" i="6"/>
  <c r="J73" i="6"/>
  <c r="K73" i="6"/>
  <c r="L73" i="6"/>
  <c r="L9" i="5"/>
  <c r="L75" i="5" s="1"/>
  <c r="M9" i="5"/>
  <c r="M75" i="5" s="1"/>
  <c r="L11" i="5"/>
  <c r="M11" i="5"/>
  <c r="L13" i="5"/>
  <c r="M13" i="5"/>
  <c r="L15" i="5"/>
  <c r="M15" i="5"/>
  <c r="L17" i="5"/>
  <c r="M17" i="5"/>
  <c r="L19" i="5"/>
  <c r="M19" i="5"/>
  <c r="L21" i="5"/>
  <c r="M21" i="5"/>
  <c r="L23" i="5"/>
  <c r="M23" i="5"/>
  <c r="L25" i="5"/>
  <c r="M25" i="5"/>
  <c r="L27" i="5"/>
  <c r="M27" i="5"/>
  <c r="L29" i="5"/>
  <c r="M29" i="5"/>
  <c r="L31" i="5"/>
  <c r="M31" i="5"/>
  <c r="L33" i="5"/>
  <c r="M33" i="5"/>
  <c r="L35" i="5"/>
  <c r="M35" i="5"/>
  <c r="L37" i="5"/>
  <c r="M37" i="5"/>
  <c r="L39" i="5"/>
  <c r="M39" i="5"/>
  <c r="L41" i="5"/>
  <c r="M41" i="5"/>
  <c r="L43" i="5"/>
  <c r="M43" i="5"/>
  <c r="L45" i="5"/>
  <c r="M45" i="5"/>
  <c r="L47" i="5"/>
  <c r="M47" i="5"/>
  <c r="L49" i="5"/>
  <c r="M49" i="5"/>
  <c r="L51" i="5"/>
  <c r="M51" i="5"/>
  <c r="L53" i="5"/>
  <c r="M53" i="5"/>
  <c r="L55" i="5"/>
  <c r="M55" i="5"/>
  <c r="L57" i="5"/>
  <c r="M57" i="5"/>
  <c r="L59" i="5"/>
  <c r="M59" i="5"/>
  <c r="L61" i="5"/>
  <c r="M61" i="5"/>
  <c r="L63" i="5"/>
  <c r="M63" i="5"/>
  <c r="L65" i="5"/>
  <c r="M65" i="5"/>
  <c r="L67" i="5"/>
  <c r="M67" i="5"/>
  <c r="L69" i="5"/>
  <c r="M69" i="5"/>
  <c r="L71" i="5"/>
  <c r="M71" i="5"/>
  <c r="L73" i="5"/>
  <c r="M73" i="5"/>
  <c r="C75" i="5"/>
  <c r="D75" i="5"/>
  <c r="E75" i="5"/>
  <c r="F75" i="5"/>
  <c r="G75" i="5"/>
  <c r="H75" i="5"/>
  <c r="I75" i="5"/>
  <c r="J75" i="5"/>
  <c r="K75" i="5"/>
  <c r="L9" i="4"/>
  <c r="M9" i="4"/>
  <c r="M75" i="4" s="1"/>
  <c r="L11" i="4"/>
  <c r="M11" i="4"/>
  <c r="L13" i="4"/>
  <c r="M13" i="4"/>
  <c r="L15" i="4"/>
  <c r="M15" i="4"/>
  <c r="L17" i="4"/>
  <c r="M17" i="4"/>
  <c r="L19" i="4"/>
  <c r="M19" i="4"/>
  <c r="L21" i="4"/>
  <c r="M21" i="4"/>
  <c r="L23" i="4"/>
  <c r="M23" i="4"/>
  <c r="L25" i="4"/>
  <c r="M25" i="4"/>
  <c r="L27" i="4"/>
  <c r="M27" i="4"/>
  <c r="L29" i="4"/>
  <c r="M29" i="4"/>
  <c r="L31" i="4"/>
  <c r="M31" i="4"/>
  <c r="L33" i="4"/>
  <c r="M33" i="4"/>
  <c r="L35" i="4"/>
  <c r="M35" i="4"/>
  <c r="L37" i="4"/>
  <c r="M37" i="4"/>
  <c r="L39" i="4"/>
  <c r="M39" i="4"/>
  <c r="L41" i="4"/>
  <c r="M41" i="4"/>
  <c r="L43" i="4"/>
  <c r="M43" i="4"/>
  <c r="L45" i="4"/>
  <c r="M45" i="4"/>
  <c r="L47" i="4"/>
  <c r="M47" i="4"/>
  <c r="L49" i="4"/>
  <c r="M49" i="4"/>
  <c r="L51" i="4"/>
  <c r="M51" i="4"/>
  <c r="L53" i="4"/>
  <c r="M53" i="4"/>
  <c r="L55" i="4"/>
  <c r="M55" i="4"/>
  <c r="L57" i="4"/>
  <c r="M57" i="4"/>
  <c r="L59" i="4"/>
  <c r="M59" i="4"/>
  <c r="L61" i="4"/>
  <c r="M61" i="4"/>
  <c r="L63" i="4"/>
  <c r="M63" i="4"/>
  <c r="L65" i="4"/>
  <c r="M65" i="4"/>
  <c r="L67" i="4"/>
  <c r="M67" i="4"/>
  <c r="L69" i="4"/>
  <c r="M69" i="4"/>
  <c r="L71" i="4"/>
  <c r="M71" i="4"/>
  <c r="L73" i="4"/>
  <c r="M73" i="4"/>
  <c r="C75" i="4"/>
  <c r="D75" i="4"/>
  <c r="E75" i="4"/>
  <c r="F75" i="4"/>
  <c r="G75" i="4"/>
  <c r="H75" i="4"/>
  <c r="I75" i="4"/>
  <c r="J75" i="4"/>
  <c r="K75" i="4"/>
  <c r="L75" i="4"/>
  <c r="B24" i="3"/>
  <c r="B29" i="3" s="1"/>
  <c r="C24" i="3"/>
  <c r="D24" i="3"/>
  <c r="E24" i="3"/>
  <c r="C29" i="3"/>
  <c r="D29" i="3"/>
  <c r="E29" i="3"/>
  <c r="B37" i="2"/>
  <c r="C37" i="2"/>
  <c r="E37" i="2"/>
  <c r="B43" i="2"/>
  <c r="C43" i="2"/>
  <c r="D43" i="2"/>
  <c r="E43" i="2"/>
  <c r="B52" i="2"/>
  <c r="C52" i="2"/>
  <c r="D52" i="2"/>
  <c r="E52" i="2"/>
  <c r="B57" i="2"/>
  <c r="C57" i="2"/>
  <c r="D57" i="2"/>
  <c r="E57" i="2"/>
  <c r="B65" i="2"/>
  <c r="C65" i="2"/>
  <c r="D65" i="2"/>
  <c r="B70" i="2"/>
  <c r="C70" i="2"/>
  <c r="D70" i="2"/>
  <c r="E70" i="2"/>
  <c r="M73" i="6" l="1"/>
</calcChain>
</file>

<file path=xl/sharedStrings.xml><?xml version="1.0" encoding="utf-8"?>
<sst xmlns="http://schemas.openxmlformats.org/spreadsheetml/2006/main" count="319" uniqueCount="166">
  <si>
    <t>Quelle: BMF</t>
  </si>
  <si>
    <t>Gesamtausgaben</t>
  </si>
  <si>
    <t>Sonstige Ausgaben des allgemeinen Haushaltes</t>
  </si>
  <si>
    <t>Zinsen und Spesen i.R. der Finanzschuldgebarung</t>
  </si>
  <si>
    <t>Transferzahlungen an Gemeinden</t>
  </si>
  <si>
    <t>Transferzahlungen an Länder</t>
  </si>
  <si>
    <t>davon</t>
  </si>
  <si>
    <t>Sonstige Transferleistungen</t>
  </si>
  <si>
    <t xml:space="preserve">     </t>
  </si>
  <si>
    <t>davon Transferzahlungen an die ÖBB</t>
  </si>
  <si>
    <t> </t>
  </si>
  <si>
    <t>an Unternehmen</t>
  </si>
  <si>
    <t>Sozialversicherung</t>
  </si>
  <si>
    <t xml:space="preserve">im Rahmen der gesetzlichen </t>
  </si>
  <si>
    <t>im Rahmen der Arbeitsmarktpolitik</t>
  </si>
  <si>
    <t>für familienpolitische Maßnahmen</t>
  </si>
  <si>
    <t>Leistungen/Transferzahlungen</t>
  </si>
  <si>
    <t>Bruttoinvestitionen</t>
  </si>
  <si>
    <t>Laufende (Verwaltungs-)Sachausgaben</t>
  </si>
  <si>
    <t>Österreichische Bundesbahnen</t>
  </si>
  <si>
    <t>Postgesellschaften</t>
  </si>
  <si>
    <t>Landeslehrerkostenersätze</t>
  </si>
  <si>
    <t>Bund</t>
  </si>
  <si>
    <t>Pensionen</t>
  </si>
  <si>
    <t>Aktives Personal</t>
  </si>
  <si>
    <t>Personalausgaben</t>
  </si>
  <si>
    <t>BVA 2012</t>
  </si>
  <si>
    <t>BVA 2011</t>
  </si>
  <si>
    <t>in Mio. €</t>
  </si>
  <si>
    <t xml:space="preserve">Ausgaben des Bundes nach ökonomischen Kriterien </t>
  </si>
  <si>
    <t>Land- und Forstwirtschaft, Umwelt und Wasserwirtschaft</t>
  </si>
  <si>
    <t>43 Umwelt</t>
  </si>
  <si>
    <t>42 Land-, Forst- und Wasserwirtschaft</t>
  </si>
  <si>
    <t>BM für Land- und Forstwirtschaft, Umwelt und Wasserwirtschaft</t>
  </si>
  <si>
    <t>Verkehr, Innovation und Technologie</t>
  </si>
  <si>
    <t>41 Verkehr, Innovation und Technologie</t>
  </si>
  <si>
    <t>34 Verkehr, Innovation und Technologie (Forschung)</t>
  </si>
  <si>
    <t>BM für Verkehr, Innovation und Technologie</t>
  </si>
  <si>
    <t>31 Wissenschaft und Forschung</t>
  </si>
  <si>
    <t>BM für Wissenschaft und Forschung</t>
  </si>
  <si>
    <t>Unterricht, Kunst und Kultur</t>
  </si>
  <si>
    <t>32 Kunst und Kultur</t>
  </si>
  <si>
    <t>30 Unterricht</t>
  </si>
  <si>
    <t>BM für Unterricht, Kunst und Kultur</t>
  </si>
  <si>
    <t>Wirtschaft, Familie und Jugend</t>
  </si>
  <si>
    <t>40 Wirtschaft</t>
  </si>
  <si>
    <t>33 Wirtschaft (Forschung)</t>
  </si>
  <si>
    <t>25 Familie und Jugend</t>
  </si>
  <si>
    <t>BM für Wirtschaft, Familie und Jugend</t>
  </si>
  <si>
    <t>24 Gesundheit</t>
  </si>
  <si>
    <t>BM für Gesundheit</t>
  </si>
  <si>
    <t>Arbeit, Soziales und Konsumentenschutz</t>
  </si>
  <si>
    <t>22 Sozialversicherung</t>
  </si>
  <si>
    <t>21 Soziales und Konsumentenschutz</t>
  </si>
  <si>
    <t>20 Arbeit</t>
  </si>
  <si>
    <t>BM für Arbeit, Soziales und Konsumentenschutz</t>
  </si>
  <si>
    <t>Finanzen</t>
  </si>
  <si>
    <t>58 Finanzierungen, Währungstauschverträge</t>
  </si>
  <si>
    <t xml:space="preserve">51 Kassenverwaltung </t>
  </si>
  <si>
    <t>46 Finanzmarktstabilität</t>
  </si>
  <si>
    <t>45 Bundesvermögen</t>
  </si>
  <si>
    <t>44 Finanzausgleich</t>
  </si>
  <si>
    <t xml:space="preserve">23 Pensionen </t>
  </si>
  <si>
    <t>16 Öffentliche Abgaben</t>
  </si>
  <si>
    <t>15 Finanzverwaltung</t>
  </si>
  <si>
    <t>BM für Finanzen</t>
  </si>
  <si>
    <t xml:space="preserve">14 Militärische Angelegenheiten </t>
  </si>
  <si>
    <t>BM für Landesverteidigung und Sport</t>
  </si>
  <si>
    <t>13 Justiz</t>
  </si>
  <si>
    <t>BM für Justiz</t>
  </si>
  <si>
    <t>12 Äußeres</t>
  </si>
  <si>
    <t>BM für europäische und internationale Angelegenheiten</t>
  </si>
  <si>
    <t>11 Inneres</t>
  </si>
  <si>
    <t>BM für Inneres</t>
  </si>
  <si>
    <t>10 Bundeskanzleramt</t>
  </si>
  <si>
    <t>Bundeskanzleramt</t>
  </si>
  <si>
    <t>06 Rechnungshof</t>
  </si>
  <si>
    <t>05 Volksanwaltschaft</t>
  </si>
  <si>
    <t>04 Verwaltungsgerichtshof</t>
  </si>
  <si>
    <t>03 Verfassungsgerichtshof</t>
  </si>
  <si>
    <t>02 Bundesgesetzgebung</t>
  </si>
  <si>
    <t>01 Präsidentschaftskanzlei</t>
  </si>
  <si>
    <t>Ressort/Untergliederung</t>
  </si>
  <si>
    <t>Beträge in Mio. €</t>
  </si>
  <si>
    <t>Gesamtausgaben des Bundes nach organorientierter Gliederung</t>
  </si>
  <si>
    <t>Summe Gesamthaushalt</t>
  </si>
  <si>
    <t>43 Übrige Hoheitsverwaltung</t>
  </si>
  <si>
    <t>Ausgleichshaushalt</t>
  </si>
  <si>
    <t>Summe Allg. Haushalt</t>
  </si>
  <si>
    <t>42 Staats- u. Rechtssicherheit</t>
  </si>
  <si>
    <t>41 Landesverteidigung</t>
  </si>
  <si>
    <t>38 Private Dienstleistungen</t>
  </si>
  <si>
    <t>37 Öffentl. Dienstleistungen</t>
  </si>
  <si>
    <t>36 Industrie u. Gewerbe</t>
  </si>
  <si>
    <t>35 Energiewirtschaft</t>
  </si>
  <si>
    <t>34 Land- u. Forstwirtschaft</t>
  </si>
  <si>
    <t>33 Sonstiger Verkehr</t>
  </si>
  <si>
    <t>32 Straßen</t>
  </si>
  <si>
    <t>23 Wohnungsbau</t>
  </si>
  <si>
    <t>22 Soziale Wohlfahrt</t>
  </si>
  <si>
    <t>21 Gesundheit</t>
  </si>
  <si>
    <t>14 Kultus</t>
  </si>
  <si>
    <t>13 Kunst</t>
  </si>
  <si>
    <t>12 Forschung und Wissenschaft</t>
  </si>
  <si>
    <t>11 Erziehung u. Unterricht</t>
  </si>
  <si>
    <t>Aufgabenbereich</t>
  </si>
  <si>
    <t>Ausgaben des Bundes nach funktioneller Gliederung</t>
  </si>
  <si>
    <t>Summe  Allg. Haushalt</t>
  </si>
  <si>
    <t>Finanzierungen, Währungstauschverträge</t>
  </si>
  <si>
    <t>Kassenverwaltung</t>
  </si>
  <si>
    <t>Finanzmarktstabilität</t>
  </si>
  <si>
    <t>Bundesvermögen</t>
  </si>
  <si>
    <t>Finanzausgleich</t>
  </si>
  <si>
    <t>Umwelt</t>
  </si>
  <si>
    <t>Land-, Forst- und Wasserwirtschaft</t>
  </si>
  <si>
    <t>Verkehr, Innvoation und Technologie</t>
  </si>
  <si>
    <t>Wirtschaft</t>
  </si>
  <si>
    <t>Verkehr, Innovation und Technologie (Forschung)</t>
  </si>
  <si>
    <t>Wirtschaft (Forschung)</t>
  </si>
  <si>
    <t>Kunst und Kultur</t>
  </si>
  <si>
    <t>Wissenschaft und Forschung</t>
  </si>
  <si>
    <t>Unterricht</t>
  </si>
  <si>
    <t>Familie und Jugend</t>
  </si>
  <si>
    <t>Gesundheit</t>
  </si>
  <si>
    <t>Soziales und Konsumentenschutz</t>
  </si>
  <si>
    <t>Arbeit</t>
  </si>
  <si>
    <t>Öffentliche Abgaben</t>
  </si>
  <si>
    <t>Finanzverwaltung</t>
  </si>
  <si>
    <t>Militärische Angelegenheiten und Sport</t>
  </si>
  <si>
    <t>Justiz</t>
  </si>
  <si>
    <t>Äußeres</t>
  </si>
  <si>
    <t>Inneres</t>
  </si>
  <si>
    <t>Rechnungshof</t>
  </si>
  <si>
    <t>Volksanwaltschaft</t>
  </si>
  <si>
    <t>Verwaltungsgerichtshof</t>
  </si>
  <si>
    <t>Verfassungsgerichtshof</t>
  </si>
  <si>
    <t>Bundesgesetzgebung</t>
  </si>
  <si>
    <t>Präsidentschaftskanzlei</t>
  </si>
  <si>
    <t>Summe Sachausgaben</t>
  </si>
  <si>
    <t>Aufwendungen</t>
  </si>
  <si>
    <t>Förderungen</t>
  </si>
  <si>
    <t>Anlagen</t>
  </si>
  <si>
    <t>Gesamt-
ausgaben</t>
  </si>
  <si>
    <t>Sachausgaben</t>
  </si>
  <si>
    <t>Pers. Ausg.</t>
  </si>
  <si>
    <t>Gebarungsgruppen</t>
  </si>
  <si>
    <t>Bezeichnung</t>
  </si>
  <si>
    <t>UG</t>
  </si>
  <si>
    <t>Gebarung des Bundes nach finanzwirtschaftlicher Gliederung (Erfolg 2009)</t>
  </si>
  <si>
    <t>Gebarung des Bundes nach finanzwirtschaftlicher Gliederung (Erfolg 2010)</t>
  </si>
  <si>
    <r>
      <t>1)</t>
    </r>
    <r>
      <rPr>
        <sz val="10"/>
        <rFont val="Arial"/>
        <family val="2"/>
      </rPr>
      <t xml:space="preserve"> ehem. UG 32 "Kunst und Kultur" ab 2011 in der UG 30 "Unterricht, Kunst und Kultur" enthalten</t>
    </r>
  </si>
  <si>
    <r>
      <t xml:space="preserve">Unterricht, Kunst und Kultur </t>
    </r>
    <r>
      <rPr>
        <vertAlign val="superscript"/>
        <sz val="10"/>
        <rFont val="Arial"/>
        <family val="2"/>
      </rPr>
      <t>1)</t>
    </r>
  </si>
  <si>
    <t>Gebarung des Bundes nach finanzwirtschaftlicher Gliederung (BVA 2011)</t>
  </si>
  <si>
    <t>Unterricht, Kunst u. Kultur</t>
  </si>
  <si>
    <t>Gebarung des Bundes nach finanzwirtschaftlicher Gliederung (BVA 2012)</t>
  </si>
  <si>
    <t>Summe zweckgeb. Ausgaben</t>
  </si>
  <si>
    <t>sonstige zweckgeb. Ausgaben</t>
  </si>
  <si>
    <t>Arbeitsmarktpolitik</t>
  </si>
  <si>
    <t>Siedlungswasserwirtschaft</t>
  </si>
  <si>
    <t>Haftungen gem. Ausfuhrförderungsgesetz (AFG)</t>
  </si>
  <si>
    <t>Katastrophenfonds</t>
  </si>
  <si>
    <t>Ausgleichsfonds f. Familienbeihilfen</t>
  </si>
  <si>
    <t>Die wichtigsten zweckgeb. Ausgaben</t>
  </si>
  <si>
    <t>Nicht zweckgebundene Ausgaben</t>
  </si>
  <si>
    <t>Zweckgebundene Ausgaben</t>
  </si>
  <si>
    <t>Zweckgebundene Ausgaben des Bundes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</si>
</sst>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0"/>
  </numFmts>
  <fonts count="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vertAlign val="superscript"/>
      <sz val="1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94">
    <xf numFmtId="0" fontId="0" fillId="0" borderId="0" xfId="0"/>
    <xf numFmtId="0" fontId="0" fillId="0" borderId="0" xfId="0" applyFill="1"/>
    <xf numFmtId="3" fontId="0" fillId="0" borderId="0" xfId="0" applyNumberFormat="1" applyFill="1"/>
    <xf numFmtId="3" fontId="0" fillId="0" borderId="0" xfId="0" applyNumberFormat="1"/>
    <xf numFmtId="0" fontId="0" fillId="0" borderId="0" xfId="0" applyAlignment="1"/>
    <xf numFmtId="0" fontId="0" fillId="0" borderId="0" xfId="0" applyAlignment="1">
      <alignment horizontal="left"/>
    </xf>
    <xf numFmtId="0" fontId="1" fillId="0" borderId="0" xfId="0" applyFont="1" applyFill="1" applyAlignment="1">
      <alignment horizontal="right"/>
    </xf>
    <xf numFmtId="3" fontId="0" fillId="0" borderId="0" xfId="0" applyNumberFormat="1" applyAlignment="1"/>
    <xf numFmtId="0" fontId="0" fillId="0" borderId="0" xfId="0" applyFill="1" applyAlignment="1">
      <alignment horizontal="right"/>
    </xf>
    <xf numFmtId="0" fontId="0" fillId="0" borderId="0" xfId="0" applyAlignment="1">
      <alignment horizontal="right"/>
    </xf>
    <xf numFmtId="164" fontId="3" fillId="0" borderId="0" xfId="0" applyNumberFormat="1" applyFont="1"/>
    <xf numFmtId="3" fontId="3" fillId="0" borderId="0" xfId="0" applyNumberFormat="1" applyFont="1"/>
    <xf numFmtId="3" fontId="3" fillId="0" borderId="0" xfId="0" applyNumberFormat="1" applyFont="1" applyAlignment="1">
      <alignment horizontal="left"/>
    </xf>
    <xf numFmtId="164" fontId="0" fillId="0" borderId="0" xfId="0" applyNumberFormat="1"/>
    <xf numFmtId="165" fontId="0" fillId="0" borderId="0" xfId="0" applyNumberFormat="1" applyAlignment="1">
      <alignment horizontal="left"/>
    </xf>
    <xf numFmtId="3" fontId="0" fillId="0" borderId="0" xfId="0" applyNumberFormat="1" applyAlignment="1">
      <alignment horizontal="left"/>
    </xf>
    <xf numFmtId="164" fontId="0" fillId="0" borderId="0" xfId="0" applyNumberFormat="1" applyFill="1"/>
    <xf numFmtId="0" fontId="0" fillId="0" borderId="0" xfId="0" applyBorder="1"/>
    <xf numFmtId="0" fontId="0" fillId="0" borderId="1" xfId="0" applyBorder="1" applyAlignment="1">
      <alignment vertical="top" wrapText="1"/>
    </xf>
    <xf numFmtId="3" fontId="0" fillId="0" borderId="2" xfId="0" applyNumberFormat="1" applyBorder="1" applyAlignment="1">
      <alignment wrapText="1"/>
    </xf>
    <xf numFmtId="3" fontId="0" fillId="0" borderId="2" xfId="0" applyNumberFormat="1" applyFill="1" applyBorder="1" applyAlignment="1">
      <alignment wrapText="1"/>
    </xf>
    <xf numFmtId="0" fontId="0" fillId="0" borderId="0" xfId="0" applyBorder="1" applyAlignment="1">
      <alignment horizontal="right" vertical="top" wrapText="1"/>
    </xf>
    <xf numFmtId="0" fontId="0" fillId="0" borderId="3" xfId="0" applyBorder="1" applyAlignment="1">
      <alignment horizontal="right" vertical="top" wrapText="1"/>
    </xf>
    <xf numFmtId="0" fontId="0" fillId="0" borderId="4" xfId="0" applyBorder="1" applyAlignment="1">
      <alignment vertical="center" wrapText="1"/>
    </xf>
    <xf numFmtId="0" fontId="0" fillId="0" borderId="0" xfId="0" applyBorder="1" applyAlignment="1">
      <alignment vertical="top" wrapText="1"/>
    </xf>
    <xf numFmtId="0" fontId="0" fillId="0" borderId="4" xfId="0" applyBorder="1" applyAlignment="1">
      <alignment horizontal="center" vertical="top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vertical="top" wrapText="1"/>
    </xf>
    <xf numFmtId="3" fontId="0" fillId="0" borderId="0" xfId="0" applyNumberFormat="1" applyAlignment="1">
      <alignment horizontal="center"/>
    </xf>
    <xf numFmtId="3" fontId="0" fillId="0" borderId="5" xfId="0" applyNumberFormat="1" applyBorder="1" applyAlignment="1"/>
    <xf numFmtId="0" fontId="3" fillId="0" borderId="0" xfId="0" applyFont="1"/>
    <xf numFmtId="0" fontId="0" fillId="0" borderId="6" xfId="0" applyBorder="1" applyAlignment="1">
      <alignment vertical="top" wrapText="1"/>
    </xf>
    <xf numFmtId="3" fontId="0" fillId="0" borderId="4" xfId="0" applyNumberFormat="1" applyBorder="1" applyAlignment="1">
      <alignment wrapText="1"/>
    </xf>
    <xf numFmtId="3" fontId="0" fillId="0" borderId="4" xfId="0" applyNumberFormat="1" applyFill="1" applyBorder="1" applyAlignment="1">
      <alignment wrapText="1"/>
    </xf>
    <xf numFmtId="0" fontId="0" fillId="0" borderId="4" xfId="0" applyBorder="1" applyAlignment="1">
      <alignment horizontal="right" vertical="top" wrapText="1"/>
    </xf>
    <xf numFmtId="0" fontId="1" fillId="0" borderId="0" xfId="1"/>
    <xf numFmtId="0" fontId="1" fillId="0" borderId="0" xfId="1" applyAlignment="1">
      <alignment horizontal="left"/>
    </xf>
    <xf numFmtId="0" fontId="3" fillId="0" borderId="0" xfId="1" applyFont="1"/>
    <xf numFmtId="164" fontId="3" fillId="0" borderId="0" xfId="1" applyNumberFormat="1" applyFont="1"/>
    <xf numFmtId="3" fontId="3" fillId="0" borderId="0" xfId="1" applyNumberFormat="1" applyFont="1"/>
    <xf numFmtId="3" fontId="3" fillId="0" borderId="0" xfId="1" applyNumberFormat="1" applyFont="1" applyAlignment="1">
      <alignment horizontal="left"/>
    </xf>
    <xf numFmtId="164" fontId="1" fillId="0" borderId="0" xfId="1" applyNumberFormat="1"/>
    <xf numFmtId="3" fontId="1" fillId="0" borderId="0" xfId="1" applyNumberFormat="1"/>
    <xf numFmtId="165" fontId="1" fillId="0" borderId="0" xfId="1" applyNumberFormat="1" applyAlignment="1">
      <alignment horizontal="left"/>
    </xf>
    <xf numFmtId="3" fontId="1" fillId="0" borderId="0" xfId="1" applyNumberFormat="1" applyFont="1"/>
    <xf numFmtId="3" fontId="1" fillId="0" borderId="0" xfId="1" applyNumberFormat="1" applyAlignment="1">
      <alignment horizontal="left"/>
    </xf>
    <xf numFmtId="164" fontId="1" fillId="0" borderId="0" xfId="1" applyNumberFormat="1" applyFill="1"/>
    <xf numFmtId="0" fontId="1" fillId="0" borderId="0" xfId="1" applyBorder="1"/>
    <xf numFmtId="0" fontId="1" fillId="0" borderId="6" xfId="1" applyBorder="1" applyAlignment="1">
      <alignment vertical="top" wrapText="1"/>
    </xf>
    <xf numFmtId="3" fontId="1" fillId="0" borderId="4" xfId="1" applyNumberFormat="1" applyBorder="1" applyAlignment="1">
      <alignment wrapText="1"/>
    </xf>
    <xf numFmtId="3" fontId="1" fillId="0" borderId="4" xfId="1" applyNumberFormat="1" applyFill="1" applyBorder="1" applyAlignment="1">
      <alignment wrapText="1"/>
    </xf>
    <xf numFmtId="0" fontId="1" fillId="0" borderId="0" xfId="1" applyBorder="1" applyAlignment="1">
      <alignment horizontal="right" vertical="top" wrapText="1"/>
    </xf>
    <xf numFmtId="0" fontId="1" fillId="0" borderId="3" xfId="1" applyBorder="1" applyAlignment="1">
      <alignment horizontal="right" vertical="top" wrapText="1"/>
    </xf>
    <xf numFmtId="0" fontId="1" fillId="0" borderId="4" xfId="1" applyBorder="1" applyAlignment="1">
      <alignment vertical="center" wrapText="1"/>
    </xf>
    <xf numFmtId="0" fontId="1" fillId="0" borderId="0" xfId="1" applyBorder="1" applyAlignment="1">
      <alignment vertical="top" wrapText="1"/>
    </xf>
    <xf numFmtId="0" fontId="1" fillId="0" borderId="4" xfId="1" applyBorder="1" applyAlignment="1">
      <alignment horizontal="right" vertical="top" wrapText="1"/>
    </xf>
    <xf numFmtId="0" fontId="1" fillId="0" borderId="4" xfId="1" applyBorder="1" applyAlignment="1">
      <alignment horizontal="center" wrapText="1"/>
    </xf>
    <xf numFmtId="0" fontId="1" fillId="0" borderId="3" xfId="1" applyBorder="1" applyAlignment="1">
      <alignment vertical="top" wrapText="1"/>
    </xf>
    <xf numFmtId="3" fontId="1" fillId="0" borderId="5" xfId="1" applyNumberFormat="1" applyBorder="1" applyAlignment="1"/>
    <xf numFmtId="0" fontId="1" fillId="0" borderId="0" xfId="1" applyFill="1"/>
    <xf numFmtId="3" fontId="1" fillId="0" borderId="0" xfId="1" applyNumberFormat="1" applyFill="1"/>
    <xf numFmtId="3" fontId="1" fillId="0" borderId="0" xfId="1" applyNumberFormat="1" applyFill="1" applyAlignment="1">
      <alignment horizontal="left"/>
    </xf>
    <xf numFmtId="165" fontId="1" fillId="0" borderId="0" xfId="1" applyNumberFormat="1" applyFill="1" applyAlignment="1">
      <alignment horizontal="left"/>
    </xf>
    <xf numFmtId="0" fontId="1" fillId="0" borderId="1" xfId="1" applyBorder="1" applyAlignment="1">
      <alignment vertical="top" wrapText="1"/>
    </xf>
    <xf numFmtId="3" fontId="1" fillId="0" borderId="2" xfId="1" applyNumberFormat="1" applyBorder="1" applyAlignment="1">
      <alignment wrapText="1"/>
    </xf>
    <xf numFmtId="3" fontId="1" fillId="0" borderId="2" xfId="1" applyNumberFormat="1" applyFill="1" applyBorder="1" applyAlignment="1">
      <alignment wrapText="1"/>
    </xf>
    <xf numFmtId="0" fontId="1" fillId="0" borderId="4" xfId="1" applyBorder="1" applyAlignment="1">
      <alignment horizontal="center" vertical="top" wrapText="1"/>
    </xf>
    <xf numFmtId="3" fontId="1" fillId="0" borderId="0" xfId="1" applyNumberFormat="1" applyAlignment="1">
      <alignment horizontal="center"/>
    </xf>
    <xf numFmtId="0" fontId="1" fillId="0" borderId="0" xfId="1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/>
    <xf numFmtId="0" fontId="1" fillId="0" borderId="0" xfId="0" applyFont="1" applyAlignment="1">
      <alignment horizontal="left"/>
    </xf>
    <xf numFmtId="3" fontId="2" fillId="0" borderId="0" xfId="0" applyNumberFormat="1" applyFont="1" applyAlignment="1">
      <alignment horizontal="left"/>
    </xf>
    <xf numFmtId="3" fontId="0" fillId="0" borderId="0" xfId="0" applyNumberFormat="1" applyFill="1" applyAlignment="1">
      <alignment horizontal="left"/>
    </xf>
    <xf numFmtId="3" fontId="0" fillId="0" borderId="0" xfId="0" applyNumberFormat="1" applyAlignment="1">
      <alignment horizontal="left"/>
    </xf>
    <xf numFmtId="3" fontId="0" fillId="0" borderId="0" xfId="0" applyNumberFormat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0" xfId="0" applyNumberFormat="1" applyAlignment="1">
      <alignment horizontal="left"/>
    </xf>
    <xf numFmtId="3" fontId="2" fillId="0" borderId="0" xfId="1" applyNumberFormat="1" applyFont="1" applyAlignment="1">
      <alignment horizontal="left"/>
    </xf>
    <xf numFmtId="3" fontId="1" fillId="0" borderId="0" xfId="1" applyNumberFormat="1" applyAlignment="1">
      <alignment horizontal="left"/>
    </xf>
    <xf numFmtId="3" fontId="4" fillId="0" borderId="0" xfId="1" applyNumberFormat="1" applyFont="1" applyAlignment="1">
      <alignment horizontal="left"/>
    </xf>
    <xf numFmtId="3" fontId="1" fillId="0" borderId="0" xfId="1" applyNumberFormat="1" applyFont="1" applyAlignment="1">
      <alignment horizontal="left"/>
    </xf>
    <xf numFmtId="0" fontId="1" fillId="0" borderId="4" xfId="1" applyBorder="1" applyAlignment="1">
      <alignment horizontal="center" wrapText="1"/>
    </xf>
    <xf numFmtId="0" fontId="1" fillId="0" borderId="0" xfId="1" applyAlignment="1">
      <alignment horizontal="left"/>
    </xf>
    <xf numFmtId="165" fontId="1" fillId="0" borderId="0" xfId="1" applyNumberFormat="1" applyAlignment="1">
      <alignment horizontal="left"/>
    </xf>
    <xf numFmtId="3" fontId="1" fillId="0" borderId="0" xfId="1" applyNumberFormat="1" applyFill="1" applyAlignment="1">
      <alignment horizontal="left"/>
    </xf>
    <xf numFmtId="3" fontId="1" fillId="0" borderId="0" xfId="1" applyNumberFormat="1" applyAlignment="1">
      <alignment horizontal="center"/>
    </xf>
    <xf numFmtId="0" fontId="1" fillId="0" borderId="0" xfId="1" applyAlignment="1">
      <alignment horizontal="center"/>
    </xf>
    <xf numFmtId="165" fontId="1" fillId="0" borderId="0" xfId="1" applyNumberFormat="1" applyFill="1" applyAlignment="1">
      <alignment horizontal="center"/>
    </xf>
    <xf numFmtId="165" fontId="1" fillId="0" borderId="0" xfId="1" applyNumberFormat="1" applyAlignment="1">
      <alignment horizontal="center"/>
    </xf>
    <xf numFmtId="0" fontId="2" fillId="0" borderId="0" xfId="1" applyFont="1" applyAlignment="1">
      <alignment horizontal="left"/>
    </xf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tabSelected="1" zoomScaleNormal="100" workbookViewId="0">
      <selection sqref="A1:XFD1"/>
    </sheetView>
  </sheetViews>
  <sheetFormatPr baseColWidth="10" defaultRowHeight="12.75" x14ac:dyDescent="0.2"/>
  <cols>
    <col min="1" max="1" width="3.7109375" customWidth="1"/>
    <col min="2" max="2" width="3.42578125" customWidth="1"/>
    <col min="3" max="3" width="37.28515625" customWidth="1"/>
    <col min="4" max="4" width="11.42578125" style="1"/>
    <col min="6" max="6" width="11.42578125" style="1"/>
  </cols>
  <sheetData>
    <row r="1" spans="1:7" s="69" customFormat="1" x14ac:dyDescent="0.2">
      <c r="A1" s="69" t="s">
        <v>29</v>
      </c>
    </row>
    <row r="2" spans="1:7" s="70" customFormat="1" x14ac:dyDescent="0.2">
      <c r="A2" s="70" t="s">
        <v>28</v>
      </c>
    </row>
    <row r="3" spans="1:7" s="71" customFormat="1" x14ac:dyDescent="0.2"/>
    <row r="4" spans="1:7" x14ac:dyDescent="0.2">
      <c r="A4" s="4"/>
      <c r="B4" s="4"/>
      <c r="C4" s="4"/>
      <c r="D4" s="1">
        <v>2009</v>
      </c>
      <c r="E4" s="1">
        <v>2010</v>
      </c>
      <c r="F4" s="6" t="s">
        <v>27</v>
      </c>
      <c r="G4" s="6" t="s">
        <v>26</v>
      </c>
    </row>
    <row r="5" spans="1:7" s="70" customFormat="1" x14ac:dyDescent="0.2"/>
    <row r="6" spans="1:7" x14ac:dyDescent="0.2">
      <c r="A6" s="4" t="s">
        <v>25</v>
      </c>
      <c r="B6" s="4"/>
      <c r="C6" s="4"/>
      <c r="D6" s="2">
        <v>17996.900000000001</v>
      </c>
      <c r="E6" s="3">
        <v>18266.099999999999</v>
      </c>
      <c r="F6" s="2">
        <v>18430.099999999999</v>
      </c>
      <c r="G6" s="2">
        <v>19721.2</v>
      </c>
    </row>
    <row r="7" spans="1:7" x14ac:dyDescent="0.2">
      <c r="A7" s="5"/>
      <c r="B7" s="4" t="s">
        <v>24</v>
      </c>
      <c r="C7" s="4"/>
      <c r="D7" s="2">
        <v>10627.8</v>
      </c>
      <c r="E7" s="3">
        <v>10704.2</v>
      </c>
      <c r="F7" s="2">
        <v>10674.8</v>
      </c>
      <c r="G7" s="2">
        <v>11195.5</v>
      </c>
    </row>
    <row r="8" spans="1:7" x14ac:dyDescent="0.2">
      <c r="C8" t="s">
        <v>22</v>
      </c>
      <c r="D8" s="2">
        <v>7230.8</v>
      </c>
      <c r="E8" s="3">
        <v>7308.7</v>
      </c>
      <c r="F8" s="2">
        <v>7375.4</v>
      </c>
      <c r="G8" s="2">
        <v>7811.2</v>
      </c>
    </row>
    <row r="9" spans="1:7" x14ac:dyDescent="0.2">
      <c r="C9" t="s">
        <v>21</v>
      </c>
      <c r="D9" s="2">
        <v>3397.1</v>
      </c>
      <c r="E9" s="3">
        <v>3395.5</v>
      </c>
      <c r="F9" s="2">
        <v>3336.2</v>
      </c>
      <c r="G9" s="2">
        <v>3384.2</v>
      </c>
    </row>
    <row r="10" spans="1:7" x14ac:dyDescent="0.2">
      <c r="A10" t="s">
        <v>8</v>
      </c>
      <c r="B10" s="4" t="s">
        <v>23</v>
      </c>
      <c r="C10" s="4"/>
      <c r="D10" s="2">
        <v>7369.1</v>
      </c>
      <c r="E10" s="3">
        <v>7562</v>
      </c>
      <c r="F10" s="2">
        <v>7755.4</v>
      </c>
      <c r="G10" s="2">
        <v>8525.7999999999993</v>
      </c>
    </row>
    <row r="11" spans="1:7" x14ac:dyDescent="0.2">
      <c r="C11" t="s">
        <v>22</v>
      </c>
      <c r="D11" s="2">
        <v>3266</v>
      </c>
      <c r="E11" s="3">
        <v>3370.7</v>
      </c>
      <c r="F11" s="2">
        <v>3474.6</v>
      </c>
      <c r="G11" s="2">
        <v>3824.1</v>
      </c>
    </row>
    <row r="12" spans="1:7" x14ac:dyDescent="0.2">
      <c r="C12" t="s">
        <v>21</v>
      </c>
      <c r="D12" s="2">
        <v>1068.9000000000001</v>
      </c>
      <c r="E12" s="3">
        <v>1138.5</v>
      </c>
      <c r="F12" s="2">
        <v>1151.7</v>
      </c>
      <c r="G12" s="2">
        <v>1297.2</v>
      </c>
    </row>
    <row r="13" spans="1:7" x14ac:dyDescent="0.2">
      <c r="C13" t="s">
        <v>20</v>
      </c>
      <c r="D13" s="2">
        <v>1153.4000000000001</v>
      </c>
      <c r="E13" s="3">
        <v>1162.3</v>
      </c>
      <c r="F13" s="2">
        <v>1178</v>
      </c>
      <c r="G13" s="2">
        <v>1239.5</v>
      </c>
    </row>
    <row r="14" spans="1:7" x14ac:dyDescent="0.2">
      <c r="C14" t="s">
        <v>19</v>
      </c>
      <c r="D14" s="2">
        <v>1880.8</v>
      </c>
      <c r="E14" s="3">
        <v>1890.5</v>
      </c>
      <c r="F14" s="2">
        <v>1951.1</v>
      </c>
      <c r="G14" s="2">
        <v>2164.9</v>
      </c>
    </row>
    <row r="15" spans="1:7" s="70" customFormat="1" x14ac:dyDescent="0.2"/>
    <row r="16" spans="1:7" x14ac:dyDescent="0.2">
      <c r="A16" s="4" t="s">
        <v>18</v>
      </c>
      <c r="B16" s="4"/>
      <c r="C16" s="4"/>
      <c r="D16" s="2">
        <v>5473.2</v>
      </c>
      <c r="E16" s="3">
        <v>5569</v>
      </c>
      <c r="F16" s="2">
        <v>5951.5</v>
      </c>
      <c r="G16" s="2">
        <v>5923.7</v>
      </c>
    </row>
    <row r="17" spans="1:7" s="70" customFormat="1" x14ac:dyDescent="0.2"/>
    <row r="18" spans="1:7" x14ac:dyDescent="0.2">
      <c r="A18" s="4" t="s">
        <v>17</v>
      </c>
      <c r="B18" s="4"/>
      <c r="C18" s="4"/>
      <c r="D18" s="2">
        <v>175.7</v>
      </c>
      <c r="E18" s="3">
        <v>154</v>
      </c>
      <c r="F18" s="2">
        <v>139.1</v>
      </c>
      <c r="G18" s="2">
        <v>137.9</v>
      </c>
    </row>
    <row r="19" spans="1:7" s="70" customFormat="1" x14ac:dyDescent="0.2"/>
    <row r="20" spans="1:7" x14ac:dyDescent="0.2">
      <c r="A20" s="4" t="s">
        <v>16</v>
      </c>
      <c r="B20" s="4"/>
      <c r="C20" s="4"/>
      <c r="D20" s="3">
        <v>32977.199999999997</v>
      </c>
      <c r="E20" s="3">
        <v>34893.800000000003</v>
      </c>
      <c r="F20" s="2">
        <v>35547</v>
      </c>
      <c r="G20" s="2">
        <v>37646.800000000003</v>
      </c>
    </row>
    <row r="21" spans="1:7" x14ac:dyDescent="0.2">
      <c r="B21" s="4" t="s">
        <v>15</v>
      </c>
      <c r="C21" s="4"/>
      <c r="D21" s="3">
        <v>6292.2</v>
      </c>
      <c r="E21" s="3">
        <v>6628.6</v>
      </c>
      <c r="F21" s="2">
        <v>6413.4</v>
      </c>
      <c r="G21" s="2">
        <v>6410.7</v>
      </c>
    </row>
    <row r="22" spans="1:7" x14ac:dyDescent="0.2">
      <c r="B22" s="4" t="s">
        <v>14</v>
      </c>
      <c r="C22" s="4"/>
      <c r="D22" s="3">
        <v>4166.8999999999996</v>
      </c>
      <c r="E22" s="3">
        <v>4461</v>
      </c>
      <c r="F22" s="2">
        <v>4345.7</v>
      </c>
      <c r="G22" s="2">
        <v>4603.8999999999996</v>
      </c>
    </row>
    <row r="23" spans="1:7" x14ac:dyDescent="0.2">
      <c r="B23" s="4" t="s">
        <v>13</v>
      </c>
      <c r="C23" s="4"/>
      <c r="D23" s="2"/>
      <c r="E23" s="3"/>
      <c r="F23" s="2"/>
      <c r="G23" s="2"/>
    </row>
    <row r="24" spans="1:7" x14ac:dyDescent="0.2">
      <c r="B24" s="4" t="s">
        <v>12</v>
      </c>
      <c r="C24" s="4"/>
      <c r="D24" s="3">
        <v>10621.7</v>
      </c>
      <c r="E24" s="3">
        <v>11310.4</v>
      </c>
      <c r="F24" s="2">
        <v>11624.5</v>
      </c>
      <c r="G24" s="2">
        <v>12794</v>
      </c>
    </row>
    <row r="25" spans="1:7" x14ac:dyDescent="0.2">
      <c r="B25" s="4" t="s">
        <v>11</v>
      </c>
      <c r="C25" s="4"/>
      <c r="D25" s="3">
        <v>2549.6999999999998</v>
      </c>
      <c r="E25" s="3">
        <v>2839.4</v>
      </c>
      <c r="F25" s="2">
        <v>3073.4</v>
      </c>
      <c r="G25" s="2">
        <v>3376.6</v>
      </c>
    </row>
    <row r="26" spans="1:7" x14ac:dyDescent="0.2">
      <c r="A26" t="s">
        <v>10</v>
      </c>
      <c r="C26" t="s">
        <v>9</v>
      </c>
      <c r="D26" s="3">
        <v>893.6</v>
      </c>
      <c r="E26" s="3">
        <v>1048.7</v>
      </c>
      <c r="F26" s="2">
        <v>1475.7</v>
      </c>
      <c r="G26" s="2">
        <v>1634.7</v>
      </c>
    </row>
    <row r="27" spans="1:7" x14ac:dyDescent="0.2">
      <c r="A27" t="s">
        <v>8</v>
      </c>
      <c r="B27" s="4" t="s">
        <v>7</v>
      </c>
      <c r="C27" s="4"/>
      <c r="D27" s="3">
        <v>9346.7000000000007</v>
      </c>
      <c r="E27" s="3">
        <v>9654.4</v>
      </c>
      <c r="F27" s="2">
        <v>10126.9</v>
      </c>
      <c r="G27" s="2">
        <v>10461.700000000001</v>
      </c>
    </row>
    <row r="28" spans="1:7" x14ac:dyDescent="0.2">
      <c r="C28" t="s">
        <v>6</v>
      </c>
      <c r="D28" s="2"/>
      <c r="E28" s="3"/>
      <c r="F28" s="2"/>
    </row>
    <row r="29" spans="1:7" x14ac:dyDescent="0.2">
      <c r="C29" t="s">
        <v>5</v>
      </c>
      <c r="D29" s="3">
        <v>712</v>
      </c>
      <c r="E29" s="3">
        <v>813.3</v>
      </c>
      <c r="F29" s="2">
        <v>842.2</v>
      </c>
      <c r="G29" s="2">
        <v>1030</v>
      </c>
    </row>
    <row r="30" spans="1:7" x14ac:dyDescent="0.2">
      <c r="C30" t="s">
        <v>4</v>
      </c>
      <c r="D30" s="3">
        <v>851.5</v>
      </c>
      <c r="E30" s="3">
        <v>901.9</v>
      </c>
      <c r="F30" s="2">
        <v>906</v>
      </c>
      <c r="G30" s="2">
        <v>949.7</v>
      </c>
    </row>
    <row r="31" spans="1:7" s="70" customFormat="1" x14ac:dyDescent="0.2"/>
    <row r="32" spans="1:7" x14ac:dyDescent="0.2">
      <c r="A32" s="4" t="s">
        <v>3</v>
      </c>
      <c r="B32" s="4"/>
      <c r="C32" s="4"/>
      <c r="D32" s="3">
        <v>6727.7</v>
      </c>
      <c r="E32" s="3">
        <v>5742.8</v>
      </c>
      <c r="F32" s="2">
        <v>7770.9</v>
      </c>
      <c r="G32" s="2">
        <v>8034.2</v>
      </c>
    </row>
    <row r="33" spans="1:7" s="70" customFormat="1" x14ac:dyDescent="0.2"/>
    <row r="34" spans="1:7" x14ac:dyDescent="0.2">
      <c r="A34" s="4" t="s">
        <v>2</v>
      </c>
      <c r="B34" s="4"/>
      <c r="C34" s="4"/>
      <c r="D34" s="3">
        <v>6105.9</v>
      </c>
      <c r="E34" s="3">
        <v>2661.2</v>
      </c>
      <c r="F34" s="2">
        <v>2286.6</v>
      </c>
      <c r="G34" s="2">
        <v>2121</v>
      </c>
    </row>
    <row r="35" spans="1:7" s="70" customFormat="1" x14ac:dyDescent="0.2"/>
    <row r="36" spans="1:7" x14ac:dyDescent="0.2">
      <c r="A36" s="4" t="s">
        <v>1</v>
      </c>
      <c r="B36" s="4"/>
      <c r="C36" s="4"/>
      <c r="D36" s="3">
        <v>69456.600000000006</v>
      </c>
      <c r="E36" s="3">
        <v>67286.899999999994</v>
      </c>
      <c r="F36" s="2">
        <v>70162.100000000006</v>
      </c>
      <c r="G36" s="2">
        <v>73584.800000000003</v>
      </c>
    </row>
    <row r="38" spans="1:7" s="70" customFormat="1" x14ac:dyDescent="0.2">
      <c r="A38" s="70" t="s">
        <v>0</v>
      </c>
    </row>
    <row r="39" spans="1:7" s="70" customFormat="1" x14ac:dyDescent="0.2"/>
  </sheetData>
  <mergeCells count="12">
    <mergeCell ref="A1:XFD1"/>
    <mergeCell ref="A2:XFD2"/>
    <mergeCell ref="A39:XFD39"/>
    <mergeCell ref="A38:XFD38"/>
    <mergeCell ref="A3:XFD3"/>
    <mergeCell ref="A5:XFD5"/>
    <mergeCell ref="A15:XFD15"/>
    <mergeCell ref="A17:XFD17"/>
    <mergeCell ref="A19:XFD19"/>
    <mergeCell ref="A31:XFD31"/>
    <mergeCell ref="A33:XFD33"/>
    <mergeCell ref="A35:XFD35"/>
  </mergeCells>
  <pageMargins left="0.7" right="0.7" top="0.78740157499999996" bottom="0.78740157499999996" header="0.3" footer="0.3"/>
  <pageSetup paperSize="9" scale="9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3"/>
  <sheetViews>
    <sheetView zoomScaleNormal="100" workbookViewId="0">
      <selection sqref="A1:XFD1"/>
    </sheetView>
  </sheetViews>
  <sheetFormatPr baseColWidth="10" defaultRowHeight="12.75" x14ac:dyDescent="0.2"/>
  <cols>
    <col min="1" max="1" width="51" customWidth="1"/>
  </cols>
  <sheetData>
    <row r="1" spans="1:5" s="69" customFormat="1" x14ac:dyDescent="0.2">
      <c r="A1" s="69" t="s">
        <v>84</v>
      </c>
    </row>
    <row r="2" spans="1:5" s="72" customFormat="1" x14ac:dyDescent="0.2">
      <c r="A2" s="72" t="s">
        <v>83</v>
      </c>
    </row>
    <row r="3" spans="1:5" s="70" customFormat="1" x14ac:dyDescent="0.2"/>
    <row r="4" spans="1:5" x14ac:dyDescent="0.2">
      <c r="A4" t="s">
        <v>82</v>
      </c>
      <c r="B4" s="9">
        <v>2009</v>
      </c>
      <c r="C4" s="6">
        <v>2010</v>
      </c>
      <c r="D4" s="8" t="s">
        <v>27</v>
      </c>
      <c r="E4" s="6" t="s">
        <v>26</v>
      </c>
    </row>
    <row r="5" spans="1:5" s="70" customFormat="1" x14ac:dyDescent="0.2"/>
    <row r="6" spans="1:5" x14ac:dyDescent="0.2">
      <c r="A6" t="s">
        <v>81</v>
      </c>
      <c r="B6" s="3">
        <v>7</v>
      </c>
      <c r="C6" s="3">
        <v>7</v>
      </c>
      <c r="D6" s="3">
        <v>7.6</v>
      </c>
      <c r="E6">
        <v>8</v>
      </c>
    </row>
    <row r="7" spans="1:5" x14ac:dyDescent="0.2">
      <c r="A7" t="s">
        <v>80</v>
      </c>
      <c r="B7" s="3">
        <v>144</v>
      </c>
      <c r="C7" s="3">
        <v>137</v>
      </c>
      <c r="D7" s="3">
        <v>154.5</v>
      </c>
      <c r="E7">
        <v>174</v>
      </c>
    </row>
    <row r="8" spans="1:5" x14ac:dyDescent="0.2">
      <c r="A8" t="s">
        <v>79</v>
      </c>
      <c r="B8" s="3">
        <v>10</v>
      </c>
      <c r="C8" s="3">
        <v>11</v>
      </c>
      <c r="D8" s="3">
        <v>11.6</v>
      </c>
      <c r="E8">
        <v>13</v>
      </c>
    </row>
    <row r="9" spans="1:5" x14ac:dyDescent="0.2">
      <c r="A9" t="s">
        <v>78</v>
      </c>
      <c r="B9" s="3">
        <v>15</v>
      </c>
      <c r="C9" s="3">
        <v>16</v>
      </c>
      <c r="D9" s="3">
        <v>15.6</v>
      </c>
      <c r="E9">
        <v>17</v>
      </c>
    </row>
    <row r="10" spans="1:5" x14ac:dyDescent="0.2">
      <c r="A10" t="s">
        <v>77</v>
      </c>
      <c r="B10" s="3">
        <v>6</v>
      </c>
      <c r="C10" s="3">
        <v>6</v>
      </c>
      <c r="D10" s="3">
        <v>6.6</v>
      </c>
      <c r="E10">
        <v>7</v>
      </c>
    </row>
    <row r="11" spans="1:5" x14ac:dyDescent="0.2">
      <c r="A11" t="s">
        <v>76</v>
      </c>
      <c r="B11" s="3">
        <v>28</v>
      </c>
      <c r="C11" s="3">
        <v>27</v>
      </c>
      <c r="D11" s="3">
        <v>29.1</v>
      </c>
      <c r="E11">
        <v>31</v>
      </c>
    </row>
    <row r="12" spans="1:5" s="70" customFormat="1" x14ac:dyDescent="0.2"/>
    <row r="13" spans="1:5" x14ac:dyDescent="0.2">
      <c r="A13" t="s">
        <v>75</v>
      </c>
    </row>
    <row r="14" spans="1:5" x14ac:dyDescent="0.2">
      <c r="A14" t="s">
        <v>74</v>
      </c>
      <c r="B14" s="3">
        <v>308</v>
      </c>
      <c r="C14" s="3">
        <v>316</v>
      </c>
      <c r="D14" s="3">
        <v>335.7</v>
      </c>
      <c r="E14">
        <v>344</v>
      </c>
    </row>
    <row r="15" spans="1:5" s="70" customFormat="1" x14ac:dyDescent="0.2"/>
    <row r="16" spans="1:5" x14ac:dyDescent="0.2">
      <c r="A16" t="s">
        <v>73</v>
      </c>
    </row>
    <row r="17" spans="1:5" x14ac:dyDescent="0.2">
      <c r="A17" t="s">
        <v>72</v>
      </c>
      <c r="B17" s="3">
        <v>2306</v>
      </c>
      <c r="C17" s="3">
        <v>2300</v>
      </c>
      <c r="D17" s="3">
        <v>2353.6999999999998</v>
      </c>
      <c r="E17" s="3">
        <v>2474</v>
      </c>
    </row>
    <row r="18" spans="1:5" s="70" customFormat="1" x14ac:dyDescent="0.2"/>
    <row r="19" spans="1:5" x14ac:dyDescent="0.2">
      <c r="A19" t="s">
        <v>71</v>
      </c>
    </row>
    <row r="20" spans="1:5" x14ac:dyDescent="0.2">
      <c r="A20" t="s">
        <v>70</v>
      </c>
      <c r="B20" s="3">
        <v>409</v>
      </c>
      <c r="C20" s="3">
        <v>431</v>
      </c>
      <c r="D20" s="3">
        <v>427.1</v>
      </c>
      <c r="E20">
        <v>423</v>
      </c>
    </row>
    <row r="21" spans="1:5" s="70" customFormat="1" x14ac:dyDescent="0.2"/>
    <row r="22" spans="1:5" x14ac:dyDescent="0.2">
      <c r="A22" t="s">
        <v>69</v>
      </c>
      <c r="B22" s="7"/>
    </row>
    <row r="23" spans="1:5" x14ac:dyDescent="0.2">
      <c r="A23" t="s">
        <v>68</v>
      </c>
      <c r="B23" s="3">
        <v>1163</v>
      </c>
      <c r="C23" s="3">
        <v>1175</v>
      </c>
      <c r="D23" s="3">
        <v>1150.5</v>
      </c>
      <c r="E23" s="3">
        <v>1186</v>
      </c>
    </row>
    <row r="24" spans="1:5" s="70" customFormat="1" x14ac:dyDescent="0.2"/>
    <row r="25" spans="1:5" x14ac:dyDescent="0.2">
      <c r="A25" t="s">
        <v>67</v>
      </c>
      <c r="B25" s="3"/>
    </row>
    <row r="26" spans="1:5" x14ac:dyDescent="0.2">
      <c r="A26" t="s">
        <v>66</v>
      </c>
      <c r="B26" s="3">
        <v>2101</v>
      </c>
      <c r="C26" s="3">
        <v>2131</v>
      </c>
      <c r="D26" s="3">
        <v>2186.1</v>
      </c>
      <c r="E26" s="3">
        <v>2240</v>
      </c>
    </row>
    <row r="27" spans="1:5" s="70" customFormat="1" x14ac:dyDescent="0.2"/>
    <row r="28" spans="1:5" x14ac:dyDescent="0.2">
      <c r="A28" t="s">
        <v>65</v>
      </c>
      <c r="B28" s="3"/>
    </row>
    <row r="29" spans="1:5" x14ac:dyDescent="0.2">
      <c r="A29" t="s">
        <v>64</v>
      </c>
      <c r="B29" s="7">
        <v>964.3</v>
      </c>
      <c r="C29" s="3">
        <v>1052</v>
      </c>
      <c r="D29" s="3">
        <v>1232.9000000000001</v>
      </c>
      <c r="E29" s="3">
        <v>1216</v>
      </c>
    </row>
    <row r="30" spans="1:5" x14ac:dyDescent="0.2">
      <c r="A30" t="s">
        <v>63</v>
      </c>
      <c r="B30" s="3">
        <v>48.3</v>
      </c>
      <c r="C30" s="3">
        <v>4</v>
      </c>
      <c r="D30" s="3">
        <v>2.7970000000000002</v>
      </c>
      <c r="E30" s="3">
        <v>0</v>
      </c>
    </row>
    <row r="31" spans="1:5" x14ac:dyDescent="0.2">
      <c r="A31" t="s">
        <v>62</v>
      </c>
      <c r="B31" s="7">
        <v>7634</v>
      </c>
      <c r="C31" s="3">
        <v>7835</v>
      </c>
      <c r="D31" s="3">
        <v>8043.4610000000002</v>
      </c>
      <c r="E31" s="3">
        <v>8895</v>
      </c>
    </row>
    <row r="32" spans="1:5" x14ac:dyDescent="0.2">
      <c r="A32" t="s">
        <v>61</v>
      </c>
      <c r="B32" s="3">
        <v>684</v>
      </c>
      <c r="C32" s="3">
        <v>736</v>
      </c>
      <c r="D32" s="3">
        <v>719.20899999999995</v>
      </c>
      <c r="E32" s="3">
        <v>769</v>
      </c>
    </row>
    <row r="33" spans="1:5" x14ac:dyDescent="0.2">
      <c r="A33" t="s">
        <v>60</v>
      </c>
      <c r="B33" s="3">
        <v>973</v>
      </c>
      <c r="C33" s="3">
        <v>1780</v>
      </c>
      <c r="D33" s="3">
        <v>1936.2629999999999</v>
      </c>
      <c r="E33" s="3">
        <v>1724</v>
      </c>
    </row>
    <row r="34" spans="1:5" x14ac:dyDescent="0.2">
      <c r="A34" t="s">
        <v>59</v>
      </c>
      <c r="B34" s="3">
        <v>4896</v>
      </c>
      <c r="C34" s="3">
        <v>528</v>
      </c>
      <c r="D34" s="3">
        <v>2.8959999999999999</v>
      </c>
      <c r="E34" s="3">
        <v>80</v>
      </c>
    </row>
    <row r="35" spans="1:5" x14ac:dyDescent="0.2">
      <c r="A35" t="s">
        <v>58</v>
      </c>
      <c r="B35" s="3">
        <v>298</v>
      </c>
      <c r="C35" s="3">
        <v>614</v>
      </c>
      <c r="D35" s="3">
        <v>544.48099999999999</v>
      </c>
      <c r="E35" s="3">
        <v>336</v>
      </c>
    </row>
    <row r="36" spans="1:5" x14ac:dyDescent="0.2">
      <c r="A36" t="s">
        <v>57</v>
      </c>
      <c r="B36" s="7">
        <v>6728</v>
      </c>
      <c r="C36" s="3">
        <v>5743</v>
      </c>
      <c r="D36" s="3">
        <v>7770.8829999999998</v>
      </c>
      <c r="E36" s="3">
        <v>8034</v>
      </c>
    </row>
    <row r="37" spans="1:5" x14ac:dyDescent="0.2">
      <c r="A37" t="s">
        <v>56</v>
      </c>
      <c r="B37" s="3">
        <f>SUM(B29:B36)</f>
        <v>22225.599999999999</v>
      </c>
      <c r="C37" s="3">
        <f>SUM(C29:C36)</f>
        <v>18292</v>
      </c>
      <c r="D37" s="3">
        <v>20253</v>
      </c>
      <c r="E37" s="3">
        <f>SUM(E29:E36)</f>
        <v>21054</v>
      </c>
    </row>
    <row r="38" spans="1:5" s="70" customFormat="1" x14ac:dyDescent="0.2"/>
    <row r="39" spans="1:5" x14ac:dyDescent="0.2">
      <c r="A39" t="s">
        <v>55</v>
      </c>
      <c r="B39" s="4"/>
    </row>
    <row r="40" spans="1:5" x14ac:dyDescent="0.2">
      <c r="A40" t="s">
        <v>54</v>
      </c>
      <c r="B40" s="3">
        <v>5874</v>
      </c>
      <c r="C40" s="3">
        <v>6335</v>
      </c>
      <c r="D40" s="3">
        <v>5974.0060000000003</v>
      </c>
      <c r="E40" s="3">
        <v>6191</v>
      </c>
    </row>
    <row r="41" spans="1:5" x14ac:dyDescent="0.2">
      <c r="A41" t="s">
        <v>53</v>
      </c>
      <c r="B41" s="3">
        <v>2221</v>
      </c>
      <c r="C41" s="3">
        <v>2321</v>
      </c>
      <c r="D41" s="3">
        <v>2362.924</v>
      </c>
      <c r="E41" s="3">
        <v>3026</v>
      </c>
    </row>
    <row r="42" spans="1:5" x14ac:dyDescent="0.2">
      <c r="A42" t="s">
        <v>52</v>
      </c>
      <c r="B42" s="3">
        <v>8693</v>
      </c>
      <c r="C42" s="3">
        <v>9238</v>
      </c>
      <c r="D42" s="3">
        <v>9610.7000000000007</v>
      </c>
      <c r="E42" s="3">
        <v>10223</v>
      </c>
    </row>
    <row r="43" spans="1:5" x14ac:dyDescent="0.2">
      <c r="A43" t="s">
        <v>51</v>
      </c>
      <c r="B43" s="3">
        <f>SUM(B40:B42)</f>
        <v>16788</v>
      </c>
      <c r="C43" s="3">
        <f>SUM(C40:C42)</f>
        <v>17894</v>
      </c>
      <c r="D43" s="3">
        <f>SUM(D40:D42)</f>
        <v>17947.63</v>
      </c>
      <c r="E43" s="3">
        <f>SUM(E40:E42)</f>
        <v>19440</v>
      </c>
    </row>
    <row r="44" spans="1:5" s="70" customFormat="1" x14ac:dyDescent="0.2"/>
    <row r="45" spans="1:5" x14ac:dyDescent="0.2">
      <c r="A45" t="s">
        <v>50</v>
      </c>
      <c r="B45" s="4"/>
    </row>
    <row r="46" spans="1:5" x14ac:dyDescent="0.2">
      <c r="A46" t="s">
        <v>49</v>
      </c>
      <c r="B46">
        <v>852</v>
      </c>
      <c r="C46" s="3">
        <v>995</v>
      </c>
      <c r="D46" s="3">
        <v>868.23400000000004</v>
      </c>
      <c r="E46">
        <v>946</v>
      </c>
    </row>
    <row r="47" spans="1:5" s="70" customFormat="1" x14ac:dyDescent="0.2"/>
    <row r="48" spans="1:5" x14ac:dyDescent="0.2">
      <c r="A48" t="s">
        <v>48</v>
      </c>
      <c r="B48" s="3"/>
      <c r="C48" s="3"/>
      <c r="D48" s="3"/>
    </row>
    <row r="49" spans="1:5" x14ac:dyDescent="0.2">
      <c r="A49" t="s">
        <v>47</v>
      </c>
      <c r="B49" s="3">
        <v>6188.3</v>
      </c>
      <c r="C49" s="3">
        <v>6528</v>
      </c>
      <c r="D49" s="3">
        <v>6335.1959999999999</v>
      </c>
      <c r="E49" s="3">
        <v>6331</v>
      </c>
    </row>
    <row r="50" spans="1:5" x14ac:dyDescent="0.2">
      <c r="A50" t="s">
        <v>46</v>
      </c>
      <c r="B50" s="3">
        <v>76.3</v>
      </c>
      <c r="C50" s="3">
        <v>92</v>
      </c>
      <c r="D50" s="3">
        <v>96.9</v>
      </c>
      <c r="E50" s="3">
        <v>101</v>
      </c>
    </row>
    <row r="51" spans="1:5" x14ac:dyDescent="0.2">
      <c r="A51" t="s">
        <v>45</v>
      </c>
      <c r="B51" s="3">
        <v>465</v>
      </c>
      <c r="C51" s="3">
        <v>468</v>
      </c>
      <c r="D51" s="3">
        <v>436.1</v>
      </c>
      <c r="E51" s="3">
        <v>447</v>
      </c>
    </row>
    <row r="52" spans="1:5" x14ac:dyDescent="0.2">
      <c r="A52" t="s">
        <v>44</v>
      </c>
      <c r="B52" s="3">
        <f>SUM(B49:B51)</f>
        <v>6729.6</v>
      </c>
      <c r="C52" s="3">
        <f>SUM(C49:C51)</f>
        <v>7088</v>
      </c>
      <c r="D52" s="3">
        <f>SUM(D49:D51)</f>
        <v>6868.1959999999999</v>
      </c>
      <c r="E52" s="3">
        <f>SUM(E49:E51)</f>
        <v>6879</v>
      </c>
    </row>
    <row r="53" spans="1:5" s="70" customFormat="1" x14ac:dyDescent="0.2"/>
    <row r="54" spans="1:5" x14ac:dyDescent="0.2">
      <c r="A54" t="s">
        <v>43</v>
      </c>
      <c r="B54" s="7"/>
    </row>
    <row r="55" spans="1:5" x14ac:dyDescent="0.2">
      <c r="A55" t="s">
        <v>42</v>
      </c>
      <c r="B55" s="3">
        <v>7125.3</v>
      </c>
      <c r="C55" s="3">
        <v>7102</v>
      </c>
      <c r="D55" s="3">
        <v>7701.7</v>
      </c>
      <c r="E55" s="3">
        <v>8015</v>
      </c>
    </row>
    <row r="56" spans="1:5" x14ac:dyDescent="0.2">
      <c r="A56" t="s">
        <v>41</v>
      </c>
      <c r="B56" s="3">
        <v>436.3</v>
      </c>
      <c r="C56" s="3">
        <v>420</v>
      </c>
      <c r="D56" s="3">
        <v>0</v>
      </c>
      <c r="E56" s="3">
        <v>0</v>
      </c>
    </row>
    <row r="57" spans="1:5" x14ac:dyDescent="0.2">
      <c r="A57" t="s">
        <v>40</v>
      </c>
      <c r="B57" s="3">
        <f>SUM(B55:B56)</f>
        <v>7561.6</v>
      </c>
      <c r="C57" s="3">
        <f>SUM(C55:C56)</f>
        <v>7522</v>
      </c>
      <c r="D57" s="3">
        <f>SUM(D55:D56)</f>
        <v>7701.7</v>
      </c>
      <c r="E57" s="3">
        <f>SUM(E55:E56)</f>
        <v>8015</v>
      </c>
    </row>
    <row r="58" spans="1:5" s="70" customFormat="1" x14ac:dyDescent="0.2"/>
    <row r="59" spans="1:5" x14ac:dyDescent="0.2">
      <c r="A59" t="s">
        <v>39</v>
      </c>
      <c r="B59" s="3"/>
    </row>
    <row r="60" spans="1:5" x14ac:dyDescent="0.2">
      <c r="A60" t="s">
        <v>38</v>
      </c>
      <c r="B60" s="3">
        <v>3395</v>
      </c>
      <c r="C60" s="3">
        <v>3591</v>
      </c>
      <c r="D60" s="3">
        <v>3781.1</v>
      </c>
      <c r="E60" s="3">
        <v>3848</v>
      </c>
    </row>
    <row r="61" spans="1:5" s="70" customFormat="1" x14ac:dyDescent="0.2"/>
    <row r="62" spans="1:5" x14ac:dyDescent="0.2">
      <c r="A62" t="s">
        <v>37</v>
      </c>
      <c r="B62" s="3"/>
    </row>
    <row r="63" spans="1:5" x14ac:dyDescent="0.2">
      <c r="A63" t="s">
        <v>36</v>
      </c>
      <c r="B63" s="4">
        <v>330</v>
      </c>
      <c r="C63" s="3">
        <v>338</v>
      </c>
      <c r="D63" s="3">
        <v>370.8</v>
      </c>
      <c r="E63" s="3">
        <v>382</v>
      </c>
    </row>
    <row r="64" spans="1:5" x14ac:dyDescent="0.2">
      <c r="A64" t="s">
        <v>35</v>
      </c>
      <c r="B64" s="3">
        <v>2127</v>
      </c>
      <c r="C64" s="3">
        <v>2118</v>
      </c>
      <c r="D64" s="3">
        <v>2706.9</v>
      </c>
      <c r="E64" s="3">
        <v>2971</v>
      </c>
    </row>
    <row r="65" spans="1:5" x14ac:dyDescent="0.2">
      <c r="A65" t="s">
        <v>34</v>
      </c>
      <c r="B65" s="3">
        <f>SUM(B63:B64)</f>
        <v>2457</v>
      </c>
      <c r="C65" s="3">
        <f>SUM(C63:C64)</f>
        <v>2456</v>
      </c>
      <c r="D65" s="3">
        <f>SUM(D63:D64)</f>
        <v>3077.7000000000003</v>
      </c>
      <c r="E65" s="3">
        <v>3354</v>
      </c>
    </row>
    <row r="66" spans="1:5" s="70" customFormat="1" x14ac:dyDescent="0.2"/>
    <row r="67" spans="1:5" x14ac:dyDescent="0.2">
      <c r="A67" t="s">
        <v>33</v>
      </c>
    </row>
    <row r="68" spans="1:5" x14ac:dyDescent="0.2">
      <c r="A68" t="s">
        <v>32</v>
      </c>
      <c r="B68" s="3">
        <v>2252</v>
      </c>
      <c r="C68" s="3">
        <v>2196</v>
      </c>
      <c r="D68" s="3">
        <v>2140.9</v>
      </c>
      <c r="E68" s="3">
        <v>2145</v>
      </c>
    </row>
    <row r="69" spans="1:5" x14ac:dyDescent="0.2">
      <c r="A69" t="s">
        <v>31</v>
      </c>
      <c r="B69">
        <v>698</v>
      </c>
      <c r="C69" s="3">
        <v>696</v>
      </c>
      <c r="D69" s="3">
        <v>845.6</v>
      </c>
      <c r="E69" s="3">
        <v>987</v>
      </c>
    </row>
    <row r="70" spans="1:5" x14ac:dyDescent="0.2">
      <c r="A70" t="s">
        <v>30</v>
      </c>
      <c r="B70" s="3">
        <f>SUM(B68:B69)</f>
        <v>2950</v>
      </c>
      <c r="C70" s="3">
        <f>SUM(C68:C69)</f>
        <v>2892</v>
      </c>
      <c r="D70" s="3">
        <f>SUM(D68:D69)</f>
        <v>2986.5</v>
      </c>
      <c r="E70" s="3">
        <f>SUM(E68:E69)</f>
        <v>3132</v>
      </c>
    </row>
    <row r="72" spans="1:5" s="70" customFormat="1" x14ac:dyDescent="0.2">
      <c r="A72" s="70" t="s">
        <v>0</v>
      </c>
    </row>
    <row r="73" spans="1:5" s="70" customFormat="1" x14ac:dyDescent="0.2"/>
  </sheetData>
  <mergeCells count="19">
    <mergeCell ref="A53:XFD53"/>
    <mergeCell ref="A58:XFD58"/>
    <mergeCell ref="A61:XFD61"/>
    <mergeCell ref="A1:XFD1"/>
    <mergeCell ref="A2:XFD2"/>
    <mergeCell ref="A73:XFD73"/>
    <mergeCell ref="A72:XFD72"/>
    <mergeCell ref="A3:XFD3"/>
    <mergeCell ref="A5:XFD5"/>
    <mergeCell ref="A12:XFD12"/>
    <mergeCell ref="A15:XFD15"/>
    <mergeCell ref="A18:XFD18"/>
    <mergeCell ref="A21:XFD21"/>
    <mergeCell ref="A24:XFD24"/>
    <mergeCell ref="A27:XFD27"/>
    <mergeCell ref="A66:XFD66"/>
    <mergeCell ref="A38:XFD38"/>
    <mergeCell ref="A44:XFD44"/>
    <mergeCell ref="A47:XFD47"/>
  </mergeCells>
  <pageMargins left="0.7" right="0.7" top="0.78740157499999996" bottom="0.78740157499999996" header="0.3" footer="0.3"/>
  <pageSetup paperSize="9" scale="92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workbookViewId="0">
      <selection sqref="A1:XFD1"/>
    </sheetView>
  </sheetViews>
  <sheetFormatPr baseColWidth="10" defaultRowHeight="12.75" x14ac:dyDescent="0.2"/>
  <cols>
    <col min="1" max="1" width="30.42578125" customWidth="1"/>
    <col min="2" max="2" width="11" customWidth="1"/>
  </cols>
  <sheetData>
    <row r="1" spans="1:5" s="69" customFormat="1" x14ac:dyDescent="0.2">
      <c r="A1" s="69" t="s">
        <v>106</v>
      </c>
    </row>
    <row r="2" spans="1:5" s="70" customFormat="1" x14ac:dyDescent="0.2">
      <c r="A2" s="70" t="s">
        <v>28</v>
      </c>
    </row>
    <row r="3" spans="1:5" s="70" customFormat="1" x14ac:dyDescent="0.2"/>
    <row r="4" spans="1:5" x14ac:dyDescent="0.2">
      <c r="A4" t="s">
        <v>105</v>
      </c>
      <c r="B4" s="1">
        <v>2009</v>
      </c>
      <c r="C4" s="8">
        <v>2010</v>
      </c>
      <c r="D4" s="8" t="s">
        <v>27</v>
      </c>
      <c r="E4" s="6" t="s">
        <v>26</v>
      </c>
    </row>
    <row r="5" spans="1:5" s="70" customFormat="1" x14ac:dyDescent="0.2"/>
    <row r="6" spans="1:5" x14ac:dyDescent="0.2">
      <c r="A6" t="s">
        <v>104</v>
      </c>
      <c r="B6" s="3">
        <v>7199.3770000000004</v>
      </c>
      <c r="C6" s="3">
        <v>7188</v>
      </c>
      <c r="D6" s="3">
        <v>7366</v>
      </c>
      <c r="E6" s="3">
        <v>7682</v>
      </c>
    </row>
    <row r="7" spans="1:5" x14ac:dyDescent="0.2">
      <c r="A7" t="s">
        <v>103</v>
      </c>
      <c r="B7" s="3">
        <v>3793.1930000000002</v>
      </c>
      <c r="C7" s="3">
        <v>4011</v>
      </c>
      <c r="D7" s="3">
        <v>4233</v>
      </c>
      <c r="E7" s="3">
        <v>4319</v>
      </c>
    </row>
    <row r="8" spans="1:5" x14ac:dyDescent="0.2">
      <c r="A8" t="s">
        <v>102</v>
      </c>
      <c r="B8" s="2">
        <v>520.22799999999995</v>
      </c>
      <c r="C8" s="2">
        <v>496.16399999999999</v>
      </c>
      <c r="D8" s="2">
        <v>494</v>
      </c>
      <c r="E8" s="2">
        <v>516.54899999999998</v>
      </c>
    </row>
    <row r="9" spans="1:5" x14ac:dyDescent="0.2">
      <c r="A9" t="s">
        <v>101</v>
      </c>
      <c r="B9" s="2">
        <v>58.643999999999998</v>
      </c>
      <c r="C9" s="2">
        <v>55.658999999999999</v>
      </c>
      <c r="D9" s="2">
        <v>56.591999999999999</v>
      </c>
      <c r="E9" s="2">
        <v>56.981999999999999</v>
      </c>
    </row>
    <row r="10" spans="1:5" x14ac:dyDescent="0.2">
      <c r="A10" t="s">
        <v>100</v>
      </c>
      <c r="B10" s="3">
        <v>997.50400000000002</v>
      </c>
      <c r="C10" s="3">
        <v>999</v>
      </c>
      <c r="D10" s="3">
        <v>1113</v>
      </c>
      <c r="E10" s="3">
        <v>1186</v>
      </c>
    </row>
    <row r="11" spans="1:5" x14ac:dyDescent="0.2">
      <c r="A11" t="s">
        <v>99</v>
      </c>
      <c r="B11" s="3">
        <v>23194.723999999998</v>
      </c>
      <c r="C11" s="3">
        <v>24800</v>
      </c>
      <c r="D11" s="2">
        <v>24433</v>
      </c>
      <c r="E11" s="3">
        <v>26035</v>
      </c>
    </row>
    <row r="12" spans="1:5" x14ac:dyDescent="0.2">
      <c r="A12" t="s">
        <v>98</v>
      </c>
      <c r="B12" s="3">
        <v>17.919</v>
      </c>
      <c r="C12" s="3">
        <v>16</v>
      </c>
      <c r="D12" s="3">
        <v>18</v>
      </c>
      <c r="E12" s="3">
        <v>15</v>
      </c>
    </row>
    <row r="13" spans="1:5" x14ac:dyDescent="0.2">
      <c r="A13" t="s">
        <v>97</v>
      </c>
      <c r="B13" s="3">
        <v>46.902999999999999</v>
      </c>
      <c r="C13" s="3">
        <v>41</v>
      </c>
      <c r="D13" s="3">
        <v>83</v>
      </c>
      <c r="E13" s="3">
        <v>69</v>
      </c>
    </row>
    <row r="14" spans="1:5" x14ac:dyDescent="0.2">
      <c r="A14" t="s">
        <v>96</v>
      </c>
      <c r="B14" s="3">
        <v>5280.1490000000003</v>
      </c>
      <c r="C14" s="3">
        <v>5305</v>
      </c>
      <c r="D14" s="3">
        <v>5895</v>
      </c>
      <c r="E14" s="3">
        <v>6421</v>
      </c>
    </row>
    <row r="15" spans="1:5" x14ac:dyDescent="0.2">
      <c r="A15" t="s">
        <v>95</v>
      </c>
      <c r="B15" s="3">
        <v>2012.519</v>
      </c>
      <c r="C15" s="3">
        <v>1937</v>
      </c>
      <c r="D15" s="3">
        <v>1900</v>
      </c>
      <c r="E15" s="3">
        <v>1877</v>
      </c>
    </row>
    <row r="16" spans="1:5" x14ac:dyDescent="0.2">
      <c r="A16" t="s">
        <v>94</v>
      </c>
      <c r="B16" s="3">
        <v>0</v>
      </c>
      <c r="C16" s="3">
        <v>510</v>
      </c>
      <c r="D16" s="3">
        <v>20</v>
      </c>
      <c r="E16" s="3">
        <v>20</v>
      </c>
    </row>
    <row r="17" spans="1:5" x14ac:dyDescent="0.2">
      <c r="A17" t="s">
        <v>93</v>
      </c>
      <c r="B17" s="3">
        <v>5731.5190000000002</v>
      </c>
      <c r="C17" s="3">
        <v>1015</v>
      </c>
      <c r="D17" s="3">
        <v>994</v>
      </c>
      <c r="E17" s="3">
        <v>1061</v>
      </c>
    </row>
    <row r="18" spans="1:5" x14ac:dyDescent="0.2">
      <c r="A18" t="s">
        <v>92</v>
      </c>
      <c r="B18" s="3">
        <v>623.00400000000002</v>
      </c>
      <c r="C18" s="3">
        <v>614</v>
      </c>
      <c r="D18" s="3">
        <v>649</v>
      </c>
      <c r="E18" s="3">
        <v>750</v>
      </c>
    </row>
    <row r="19" spans="1:5" x14ac:dyDescent="0.2">
      <c r="A19" t="s">
        <v>91</v>
      </c>
      <c r="B19" s="3">
        <v>327.43</v>
      </c>
      <c r="C19" s="3">
        <v>378</v>
      </c>
      <c r="D19" s="3">
        <v>345</v>
      </c>
      <c r="E19" s="3">
        <v>441</v>
      </c>
    </row>
    <row r="20" spans="1:5" x14ac:dyDescent="0.2">
      <c r="A20" t="s">
        <v>90</v>
      </c>
      <c r="B20" s="3">
        <v>1987.355</v>
      </c>
      <c r="C20" s="3">
        <v>2009</v>
      </c>
      <c r="D20" s="3">
        <v>2036</v>
      </c>
      <c r="E20" s="3">
        <v>2081</v>
      </c>
    </row>
    <row r="21" spans="1:5" x14ac:dyDescent="0.2">
      <c r="A21" t="s">
        <v>89</v>
      </c>
      <c r="B21" s="3">
        <v>2980.9520000000002</v>
      </c>
      <c r="C21" s="3">
        <v>2985</v>
      </c>
      <c r="D21" s="3">
        <v>3024</v>
      </c>
      <c r="E21" s="3">
        <v>3170</v>
      </c>
    </row>
    <row r="22" spans="1:5" x14ac:dyDescent="0.2">
      <c r="A22" t="s">
        <v>86</v>
      </c>
      <c r="B22" s="3">
        <v>14685.159</v>
      </c>
      <c r="C22" s="3">
        <v>14927</v>
      </c>
      <c r="D22" s="3">
        <v>17502</v>
      </c>
      <c r="E22" s="3">
        <v>17884</v>
      </c>
    </row>
    <row r="23" spans="1:5" s="70" customFormat="1" x14ac:dyDescent="0.2"/>
    <row r="24" spans="1:5" x14ac:dyDescent="0.2">
      <c r="A24" t="s">
        <v>88</v>
      </c>
      <c r="B24" s="3">
        <f>SUM(B6:B22)</f>
        <v>69456.578999999998</v>
      </c>
      <c r="C24" s="3">
        <f>SUM(C6:C22)</f>
        <v>67286.823000000004</v>
      </c>
      <c r="D24" s="3">
        <f>SUM(D6:D22)</f>
        <v>70161.592000000004</v>
      </c>
      <c r="E24" s="3">
        <f>SUM(E6:E22)</f>
        <v>73584.531000000003</v>
      </c>
    </row>
    <row r="25" spans="1:5" s="70" customFormat="1" x14ac:dyDescent="0.2"/>
    <row r="26" spans="1:5" x14ac:dyDescent="0.2">
      <c r="A26" t="s">
        <v>87</v>
      </c>
      <c r="B26" s="3"/>
    </row>
    <row r="27" spans="1:5" x14ac:dyDescent="0.2">
      <c r="A27" t="s">
        <v>86</v>
      </c>
      <c r="B27" s="3">
        <v>45265.752999999997</v>
      </c>
      <c r="C27" s="3">
        <v>47031</v>
      </c>
      <c r="D27" s="3">
        <v>71606</v>
      </c>
      <c r="E27" s="3">
        <v>82220</v>
      </c>
    </row>
    <row r="28" spans="1:5" s="70" customFormat="1" x14ac:dyDescent="0.2"/>
    <row r="29" spans="1:5" x14ac:dyDescent="0.2">
      <c r="A29" t="s">
        <v>85</v>
      </c>
      <c r="B29" s="3">
        <f>B24+B27</f>
        <v>114722.33199999999</v>
      </c>
      <c r="C29" s="3">
        <f>C24+C27</f>
        <v>114317.823</v>
      </c>
      <c r="D29" s="3">
        <f>D24+D27</f>
        <v>141767.592</v>
      </c>
      <c r="E29" s="3">
        <f>E24+E27</f>
        <v>155804.53100000002</v>
      </c>
    </row>
    <row r="31" spans="1:5" s="70" customFormat="1" x14ac:dyDescent="0.2"/>
    <row r="32" spans="1:5" s="70" customFormat="1" x14ac:dyDescent="0.2"/>
  </sheetData>
  <mergeCells count="9">
    <mergeCell ref="A32:XFD32"/>
    <mergeCell ref="A31:XFD31"/>
    <mergeCell ref="A3:XFD3"/>
    <mergeCell ref="A5:XFD5"/>
    <mergeCell ref="A23:XFD23"/>
    <mergeCell ref="A25:XFD25"/>
    <mergeCell ref="A28:XFD28"/>
    <mergeCell ref="A1:XFD1"/>
    <mergeCell ref="A2:XFD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8"/>
  <sheetViews>
    <sheetView zoomScaleNormal="100" workbookViewId="0">
      <selection sqref="A1:XFD1"/>
    </sheetView>
  </sheetViews>
  <sheetFormatPr baseColWidth="10" defaultRowHeight="12.75" x14ac:dyDescent="0.2"/>
  <cols>
    <col min="1" max="1" width="5.28515625" style="5" customWidth="1"/>
    <col min="2" max="2" width="27.85546875" customWidth="1"/>
    <col min="3" max="3" width="13.140625" customWidth="1"/>
    <col min="4" max="4" width="5.7109375" bestFit="1" customWidth="1"/>
    <col min="5" max="5" width="8.140625" customWidth="1"/>
    <col min="6" max="6" width="8.85546875" customWidth="1"/>
    <col min="7" max="7" width="6.5703125" customWidth="1"/>
    <col min="8" max="8" width="8.42578125" customWidth="1"/>
    <col min="9" max="9" width="10.28515625" customWidth="1"/>
    <col min="10" max="10" width="8.85546875" customWidth="1"/>
    <col min="11" max="11" width="7.140625" customWidth="1"/>
    <col min="12" max="12" width="13.85546875" customWidth="1"/>
    <col min="13" max="13" width="15.42578125" customWidth="1"/>
  </cols>
  <sheetData>
    <row r="1" spans="1:13" s="73" customFormat="1" x14ac:dyDescent="0.2">
      <c r="A1" s="73" t="s">
        <v>148</v>
      </c>
    </row>
    <row r="2" spans="1:13" s="74" customFormat="1" x14ac:dyDescent="0.2">
      <c r="A2" s="74" t="s">
        <v>28</v>
      </c>
    </row>
    <row r="3" spans="1:13" s="76" customFormat="1" x14ac:dyDescent="0.2"/>
    <row r="4" spans="1:13" s="28" customFormat="1" x14ac:dyDescent="0.2">
      <c r="A4" s="27" t="s">
        <v>147</v>
      </c>
      <c r="B4" s="27" t="s">
        <v>146</v>
      </c>
      <c r="C4" s="29" t="s">
        <v>145</v>
      </c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s="17" customFormat="1" ht="25.5" x14ac:dyDescent="0.2">
      <c r="A5" s="27"/>
      <c r="B5" s="27"/>
      <c r="C5" s="26" t="s">
        <v>144</v>
      </c>
      <c r="D5" s="77" t="s">
        <v>143</v>
      </c>
      <c r="E5" s="77"/>
      <c r="F5" s="77"/>
      <c r="G5" s="77"/>
      <c r="H5" s="77"/>
      <c r="I5" s="77"/>
      <c r="J5" s="77"/>
      <c r="K5" s="77"/>
      <c r="L5" s="77"/>
      <c r="M5" s="25" t="s">
        <v>142</v>
      </c>
    </row>
    <row r="6" spans="1:13" s="17" customFormat="1" ht="25.5" customHeight="1" x14ac:dyDescent="0.2">
      <c r="A6" s="24"/>
      <c r="B6" s="24"/>
      <c r="D6" s="23" t="s">
        <v>141</v>
      </c>
      <c r="E6" s="23"/>
      <c r="F6" s="23" t="s">
        <v>140</v>
      </c>
      <c r="G6" s="23"/>
      <c r="H6" s="23"/>
      <c r="I6" s="23" t="s">
        <v>139</v>
      </c>
      <c r="J6" s="23"/>
      <c r="K6" s="23"/>
      <c r="L6" s="22" t="s">
        <v>138</v>
      </c>
      <c r="M6" s="21"/>
    </row>
    <row r="7" spans="1:13" s="17" customFormat="1" x14ac:dyDescent="0.2">
      <c r="A7" s="18"/>
      <c r="B7" s="18"/>
      <c r="C7" s="20">
        <v>0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20">
        <v>7</v>
      </c>
      <c r="J7" s="20">
        <v>8</v>
      </c>
      <c r="K7" s="19">
        <v>9</v>
      </c>
      <c r="L7" s="18"/>
      <c r="M7" s="18"/>
    </row>
    <row r="8" spans="1:13" s="78" customFormat="1" x14ac:dyDescent="0.2"/>
    <row r="9" spans="1:13" x14ac:dyDescent="0.2">
      <c r="A9" s="14">
        <v>1</v>
      </c>
      <c r="B9" s="3" t="s">
        <v>137</v>
      </c>
      <c r="C9" s="13">
        <v>4.476</v>
      </c>
      <c r="D9" s="13">
        <v>0</v>
      </c>
      <c r="E9" s="13">
        <v>0.24399999999999999</v>
      </c>
      <c r="F9" s="13">
        <v>0</v>
      </c>
      <c r="G9" s="13">
        <v>1.2E-2</v>
      </c>
      <c r="H9" s="13">
        <v>0</v>
      </c>
      <c r="I9" s="13">
        <v>0.35199999999999998</v>
      </c>
      <c r="J9" s="13">
        <v>2.113</v>
      </c>
      <c r="K9" s="13">
        <v>0</v>
      </c>
      <c r="L9" s="13">
        <f>SUM(D9:K9)</f>
        <v>2.7210000000000001</v>
      </c>
      <c r="M9" s="13">
        <f>C9+L9</f>
        <v>7.1970000000000001</v>
      </c>
    </row>
    <row r="10" spans="1:13" s="79" customFormat="1" x14ac:dyDescent="0.2"/>
    <row r="11" spans="1:13" x14ac:dyDescent="0.2">
      <c r="A11" s="14">
        <v>2</v>
      </c>
      <c r="B11" s="3" t="s">
        <v>136</v>
      </c>
      <c r="C11" s="13">
        <v>24.265000000000001</v>
      </c>
      <c r="D11" s="13">
        <v>0</v>
      </c>
      <c r="E11" s="13">
        <v>1.9119999999999999</v>
      </c>
      <c r="F11" s="13">
        <v>18.48</v>
      </c>
      <c r="G11" s="13">
        <v>7.2999999999999995E-2</v>
      </c>
      <c r="H11" s="13">
        <v>3.5129999999999999</v>
      </c>
      <c r="I11" s="13">
        <v>56.137999999999998</v>
      </c>
      <c r="J11" s="13">
        <v>39.177999999999997</v>
      </c>
      <c r="K11" s="13">
        <v>0</v>
      </c>
      <c r="L11" s="13">
        <f>SUM(D11:K11)</f>
        <v>119.294</v>
      </c>
      <c r="M11" s="13">
        <f>C11+L11</f>
        <v>143.559</v>
      </c>
    </row>
    <row r="12" spans="1:13" s="79" customFormat="1" x14ac:dyDescent="0.2"/>
    <row r="13" spans="1:13" x14ac:dyDescent="0.2">
      <c r="A13" s="14">
        <v>3</v>
      </c>
      <c r="B13" s="3" t="s">
        <v>135</v>
      </c>
      <c r="C13" s="13">
        <v>4.5869999999999997</v>
      </c>
      <c r="D13" s="13">
        <v>0</v>
      </c>
      <c r="E13" s="13">
        <v>7.6999999999999999E-2</v>
      </c>
      <c r="F13" s="13">
        <v>0</v>
      </c>
      <c r="G13" s="13">
        <v>1.2999999999999999E-2</v>
      </c>
      <c r="H13" s="13">
        <v>0</v>
      </c>
      <c r="I13" s="13">
        <v>3.6120000000000001</v>
      </c>
      <c r="J13" s="13">
        <v>1.6120000000000001</v>
      </c>
      <c r="K13" s="13">
        <v>0</v>
      </c>
      <c r="L13" s="13">
        <f>SUM(D13:K13)</f>
        <v>5.3140000000000001</v>
      </c>
      <c r="M13" s="13">
        <f>C13+L13</f>
        <v>9.9009999999999998</v>
      </c>
    </row>
    <row r="14" spans="1:13" s="79" customFormat="1" x14ac:dyDescent="0.2"/>
    <row r="15" spans="1:13" x14ac:dyDescent="0.2">
      <c r="A15" s="14">
        <v>4</v>
      </c>
      <c r="B15" s="3" t="s">
        <v>134</v>
      </c>
      <c r="C15" s="13">
        <v>13.897</v>
      </c>
      <c r="D15" s="13">
        <v>0</v>
      </c>
      <c r="E15" s="13">
        <v>0.27400000000000002</v>
      </c>
      <c r="F15" s="13">
        <v>0</v>
      </c>
      <c r="G15" s="13">
        <v>1.4E-2</v>
      </c>
      <c r="H15" s="13">
        <v>0</v>
      </c>
      <c r="I15" s="13">
        <v>6.3199999999999997E-4</v>
      </c>
      <c r="J15" s="13">
        <v>1.3080000000000001</v>
      </c>
      <c r="K15" s="13">
        <v>0</v>
      </c>
      <c r="L15" s="13">
        <f>SUM(D15:K15)</f>
        <v>1.5966320000000001</v>
      </c>
      <c r="M15" s="13">
        <f>C15+L15</f>
        <v>15.493632</v>
      </c>
    </row>
    <row r="16" spans="1:13" s="79" customFormat="1" x14ac:dyDescent="0.2"/>
    <row r="17" spans="1:13" x14ac:dyDescent="0.2">
      <c r="A17" s="14">
        <v>5</v>
      </c>
      <c r="B17" s="3" t="s">
        <v>133</v>
      </c>
      <c r="C17" s="13">
        <v>3.7130000000000001</v>
      </c>
      <c r="D17" s="13">
        <v>0</v>
      </c>
      <c r="E17" s="13">
        <v>4.1000000000000002E-2</v>
      </c>
      <c r="F17" s="13">
        <v>0</v>
      </c>
      <c r="G17" s="13">
        <v>1.2E-2</v>
      </c>
      <c r="H17" s="13">
        <v>0</v>
      </c>
      <c r="I17" s="13">
        <v>1.3859999999999999</v>
      </c>
      <c r="J17" s="13">
        <v>1.2070000000000001</v>
      </c>
      <c r="K17" s="13">
        <v>0</v>
      </c>
      <c r="L17" s="13">
        <f>SUM(D17:K17)</f>
        <v>2.6459999999999999</v>
      </c>
      <c r="M17" s="13">
        <f>C17+L17</f>
        <v>6.359</v>
      </c>
    </row>
    <row r="18" spans="1:13" s="79" customFormat="1" x14ac:dyDescent="0.2"/>
    <row r="19" spans="1:13" x14ac:dyDescent="0.2">
      <c r="A19" s="14">
        <v>6</v>
      </c>
      <c r="B19" s="3" t="s">
        <v>132</v>
      </c>
      <c r="C19" s="13">
        <v>21.545000000000002</v>
      </c>
      <c r="D19" s="13">
        <v>0</v>
      </c>
      <c r="E19" s="13">
        <v>0.624</v>
      </c>
      <c r="F19" s="13">
        <v>0</v>
      </c>
      <c r="G19" s="13">
        <v>3.9E-2</v>
      </c>
      <c r="H19" s="13">
        <v>0</v>
      </c>
      <c r="I19" s="13">
        <v>0.45600000000000002</v>
      </c>
      <c r="J19" s="13">
        <v>5.806</v>
      </c>
      <c r="K19" s="13">
        <v>0</v>
      </c>
      <c r="L19" s="13">
        <f>SUM(D19:K19)</f>
        <v>6.9249999999999998</v>
      </c>
      <c r="M19" s="13">
        <f>C19+L19</f>
        <v>28.470000000000002</v>
      </c>
    </row>
    <row r="20" spans="1:13" s="79" customFormat="1" x14ac:dyDescent="0.2"/>
    <row r="21" spans="1:13" x14ac:dyDescent="0.2">
      <c r="A21" s="15">
        <v>10</v>
      </c>
      <c r="B21" s="3" t="s">
        <v>75</v>
      </c>
      <c r="C21" s="13">
        <v>57.670999999999999</v>
      </c>
      <c r="D21" s="13">
        <v>0</v>
      </c>
      <c r="E21" s="13">
        <v>1.302</v>
      </c>
      <c r="F21" s="13">
        <v>42.003</v>
      </c>
      <c r="G21" s="13">
        <v>0.14699999999999999</v>
      </c>
      <c r="H21" s="13">
        <v>24.919</v>
      </c>
      <c r="I21" s="13">
        <v>73.075999999999993</v>
      </c>
      <c r="J21" s="13">
        <v>109.333</v>
      </c>
      <c r="K21" s="13">
        <v>0</v>
      </c>
      <c r="L21" s="13">
        <f>SUM(D21:K21)</f>
        <v>250.78</v>
      </c>
      <c r="M21" s="13">
        <f>C21+L21</f>
        <v>308.45100000000002</v>
      </c>
    </row>
    <row r="22" spans="1:13" s="79" customFormat="1" x14ac:dyDescent="0.2"/>
    <row r="23" spans="1:13" x14ac:dyDescent="0.2">
      <c r="A23" s="15">
        <v>11</v>
      </c>
      <c r="B23" s="3" t="s">
        <v>131</v>
      </c>
      <c r="C23" s="13">
        <v>1570.027</v>
      </c>
      <c r="D23" s="13">
        <v>0</v>
      </c>
      <c r="E23" s="13">
        <v>39.744</v>
      </c>
      <c r="F23" s="13">
        <v>0</v>
      </c>
      <c r="G23" s="13">
        <v>1.4850000000000001</v>
      </c>
      <c r="H23" s="13">
        <v>20.809000000000001</v>
      </c>
      <c r="I23" s="13">
        <v>79.644999999999996</v>
      </c>
      <c r="J23" s="13">
        <v>593.577</v>
      </c>
      <c r="K23" s="13">
        <v>0.43</v>
      </c>
      <c r="L23" s="13">
        <f>SUM(D23:K23)</f>
        <v>735.68999999999994</v>
      </c>
      <c r="M23" s="13">
        <f>C23+L23</f>
        <v>2305.7170000000001</v>
      </c>
    </row>
    <row r="24" spans="1:13" s="79" customFormat="1" x14ac:dyDescent="0.2"/>
    <row r="25" spans="1:13" x14ac:dyDescent="0.2">
      <c r="A25" s="14">
        <v>12</v>
      </c>
      <c r="B25" s="3" t="s">
        <v>130</v>
      </c>
      <c r="C25" s="13">
        <v>72.563000000000002</v>
      </c>
      <c r="D25" s="13">
        <v>0</v>
      </c>
      <c r="E25" s="13">
        <v>6.5640000000000001</v>
      </c>
      <c r="F25" s="13">
        <v>0</v>
      </c>
      <c r="G25" s="13">
        <v>6.7000000000000004E-2</v>
      </c>
      <c r="H25" s="13">
        <v>124.60599999999999</v>
      </c>
      <c r="I25" s="13">
        <v>82.629000000000005</v>
      </c>
      <c r="J25" s="13">
        <v>122.175</v>
      </c>
      <c r="K25" s="13">
        <v>0</v>
      </c>
      <c r="L25" s="13">
        <f>SUM(D25:K25)</f>
        <v>336.041</v>
      </c>
      <c r="M25" s="13">
        <f>C25+L25</f>
        <v>408.60399999999998</v>
      </c>
    </row>
    <row r="26" spans="1:13" s="79" customFormat="1" x14ac:dyDescent="0.2"/>
    <row r="27" spans="1:13" x14ac:dyDescent="0.2">
      <c r="A27" s="14">
        <v>13</v>
      </c>
      <c r="B27" s="3" t="s">
        <v>129</v>
      </c>
      <c r="C27" s="13">
        <v>557.60599999999999</v>
      </c>
      <c r="D27" s="13">
        <v>0</v>
      </c>
      <c r="E27" s="13">
        <v>18.605</v>
      </c>
      <c r="F27" s="13">
        <v>0</v>
      </c>
      <c r="G27" s="13">
        <v>0.59899999999999998</v>
      </c>
      <c r="H27" s="13">
        <v>36.58</v>
      </c>
      <c r="I27" s="13">
        <v>121.517</v>
      </c>
      <c r="J27" s="13">
        <v>427.62799999999999</v>
      </c>
      <c r="K27" s="13">
        <v>2E-3</v>
      </c>
      <c r="L27" s="13">
        <f>SUM(D27:K27)</f>
        <v>604.93099999999993</v>
      </c>
      <c r="M27" s="13">
        <f>C27+L27</f>
        <v>1162.5369999999998</v>
      </c>
    </row>
    <row r="28" spans="1:13" s="79" customFormat="1" x14ac:dyDescent="0.2"/>
    <row r="29" spans="1:13" x14ac:dyDescent="0.2">
      <c r="A29" s="14">
        <v>14</v>
      </c>
      <c r="B29" s="3" t="s">
        <v>128</v>
      </c>
      <c r="C29" s="13">
        <v>988.15800000000002</v>
      </c>
      <c r="D29" s="13">
        <v>0</v>
      </c>
      <c r="E29" s="13">
        <v>1.1990000000000001</v>
      </c>
      <c r="F29" s="13">
        <v>69.436000000000007</v>
      </c>
      <c r="G29" s="13">
        <v>3.2829999999999999</v>
      </c>
      <c r="H29" s="13">
        <v>16.780999999999999</v>
      </c>
      <c r="I29" s="13">
        <v>122.485</v>
      </c>
      <c r="J29" s="13">
        <v>899.45600000000002</v>
      </c>
      <c r="K29" s="13">
        <v>0</v>
      </c>
      <c r="L29" s="13">
        <f>SUM(D29:K29)</f>
        <v>1112.6400000000001</v>
      </c>
      <c r="M29" s="13">
        <f>C29+L29</f>
        <v>2100.7980000000002</v>
      </c>
    </row>
    <row r="30" spans="1:13" s="79" customFormat="1" x14ac:dyDescent="0.2"/>
    <row r="31" spans="1:13" x14ac:dyDescent="0.2">
      <c r="A31" s="14">
        <v>15</v>
      </c>
      <c r="B31" s="3" t="s">
        <v>127</v>
      </c>
      <c r="C31" s="13">
        <v>562.26900000000001</v>
      </c>
      <c r="D31" s="13">
        <v>0</v>
      </c>
      <c r="E31" s="13">
        <v>2.75</v>
      </c>
      <c r="F31" s="13">
        <v>0</v>
      </c>
      <c r="G31" s="13">
        <v>1.8759999999999999</v>
      </c>
      <c r="H31" s="13">
        <v>27.117999999999999</v>
      </c>
      <c r="I31" s="13">
        <v>19.606000000000002</v>
      </c>
      <c r="J31" s="13">
        <v>350.59</v>
      </c>
      <c r="K31" s="13">
        <v>0</v>
      </c>
      <c r="L31" s="13">
        <f>SUM(D31:K31)</f>
        <v>401.94</v>
      </c>
      <c r="M31" s="13">
        <f>C31+L31</f>
        <v>964.20900000000006</v>
      </c>
    </row>
    <row r="32" spans="1:13" s="79" customFormat="1" x14ac:dyDescent="0.2"/>
    <row r="33" spans="1:13" x14ac:dyDescent="0.2">
      <c r="A33" s="14">
        <v>16</v>
      </c>
      <c r="B33" s="3" t="s">
        <v>126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48.39</v>
      </c>
      <c r="K33" s="13">
        <v>0</v>
      </c>
      <c r="L33" s="13">
        <f>SUM(D33:K33)</f>
        <v>48.39</v>
      </c>
      <c r="M33" s="13">
        <f>C33+L33</f>
        <v>48.39</v>
      </c>
    </row>
    <row r="34" spans="1:13" s="79" customFormat="1" x14ac:dyDescent="0.2"/>
    <row r="35" spans="1:13" x14ac:dyDescent="0.2">
      <c r="A35" s="14">
        <v>20</v>
      </c>
      <c r="B35" s="3" t="s">
        <v>125</v>
      </c>
      <c r="C35" s="13">
        <v>76.42</v>
      </c>
      <c r="D35" s="13">
        <v>0</v>
      </c>
      <c r="E35" s="13">
        <v>0.32500000000000001</v>
      </c>
      <c r="F35" s="13">
        <v>0</v>
      </c>
      <c r="G35" s="13">
        <v>0.16200000000000001</v>
      </c>
      <c r="H35" s="13">
        <v>700.44200000000001</v>
      </c>
      <c r="I35" s="13">
        <v>4312.1000000000004</v>
      </c>
      <c r="J35" s="13">
        <v>784.28200000000004</v>
      </c>
      <c r="K35" s="13">
        <v>0</v>
      </c>
      <c r="L35" s="13">
        <f>SUM(D35:K35)</f>
        <v>5797.3110000000006</v>
      </c>
      <c r="M35" s="13">
        <f>C35+L35</f>
        <v>5873.7310000000007</v>
      </c>
    </row>
    <row r="36" spans="1:13" s="79" customFormat="1" x14ac:dyDescent="0.2"/>
    <row r="37" spans="1:13" x14ac:dyDescent="0.2">
      <c r="A37" s="14">
        <v>21</v>
      </c>
      <c r="B37" s="3" t="s">
        <v>124</v>
      </c>
      <c r="C37" s="13">
        <v>62.573999999999998</v>
      </c>
      <c r="D37" s="13">
        <v>0</v>
      </c>
      <c r="E37" s="13">
        <v>0.79800000000000004</v>
      </c>
      <c r="F37" s="13">
        <v>2.0110000000000001</v>
      </c>
      <c r="G37" s="13">
        <v>0.115</v>
      </c>
      <c r="H37" s="13">
        <v>101.419</v>
      </c>
      <c r="I37" s="16">
        <v>2014.721</v>
      </c>
      <c r="J37" s="13">
        <v>37.304000000000002</v>
      </c>
      <c r="K37" s="13">
        <v>1.9159999999999999</v>
      </c>
      <c r="L37" s="13">
        <f>SUM(D37:K37)</f>
        <v>2158.2840000000001</v>
      </c>
      <c r="M37" s="13">
        <f>C37+L37</f>
        <v>2220.8580000000002</v>
      </c>
    </row>
    <row r="38" spans="1:13" s="79" customFormat="1" x14ac:dyDescent="0.2"/>
    <row r="39" spans="1:13" x14ac:dyDescent="0.2">
      <c r="A39" s="14">
        <v>22</v>
      </c>
      <c r="B39" s="3" t="s">
        <v>12</v>
      </c>
      <c r="C39" s="13">
        <v>0</v>
      </c>
      <c r="D39" s="13">
        <v>0</v>
      </c>
      <c r="E39" s="13">
        <v>0</v>
      </c>
      <c r="F39" s="13">
        <v>0</v>
      </c>
      <c r="G39" s="13">
        <v>0</v>
      </c>
      <c r="H39" s="13">
        <v>0</v>
      </c>
      <c r="I39" s="13">
        <v>8693.2360000000008</v>
      </c>
      <c r="J39" s="13">
        <v>0</v>
      </c>
      <c r="K39" s="13">
        <v>0</v>
      </c>
      <c r="L39" s="13">
        <f>SUM(D39:K39)</f>
        <v>8693.2360000000008</v>
      </c>
      <c r="M39" s="13">
        <f>C39+L39</f>
        <v>8693.2360000000008</v>
      </c>
    </row>
    <row r="40" spans="1:13" s="79" customFormat="1" x14ac:dyDescent="0.2"/>
    <row r="41" spans="1:13" x14ac:dyDescent="0.2">
      <c r="A41" s="14">
        <v>23</v>
      </c>
      <c r="B41" s="3" t="s">
        <v>23</v>
      </c>
      <c r="C41" s="13">
        <v>3265.9879999999998</v>
      </c>
      <c r="D41" s="13">
        <v>0</v>
      </c>
      <c r="E41" s="13">
        <v>0</v>
      </c>
      <c r="F41" s="13">
        <v>0</v>
      </c>
      <c r="G41" s="13">
        <v>1.9E-2</v>
      </c>
      <c r="H41" s="13">
        <v>0</v>
      </c>
      <c r="I41" s="13">
        <v>4367.9830000000002</v>
      </c>
      <c r="J41" s="13">
        <v>0.29599999999999999</v>
      </c>
      <c r="K41" s="13">
        <v>0</v>
      </c>
      <c r="L41" s="13">
        <f>SUM(D41:K41)</f>
        <v>4368.2980000000007</v>
      </c>
      <c r="M41" s="13">
        <f>C41+L41</f>
        <v>7634.2860000000001</v>
      </c>
    </row>
    <row r="42" spans="1:13" s="79" customFormat="1" x14ac:dyDescent="0.2"/>
    <row r="43" spans="1:13" x14ac:dyDescent="0.2">
      <c r="A43" s="14">
        <v>24</v>
      </c>
      <c r="B43" s="3" t="s">
        <v>123</v>
      </c>
      <c r="C43" s="13">
        <v>37.771999999999998</v>
      </c>
      <c r="D43" s="13">
        <v>0</v>
      </c>
      <c r="E43" s="13">
        <v>6.5000000000000002E-2</v>
      </c>
      <c r="F43" s="13">
        <v>0</v>
      </c>
      <c r="G43" s="13">
        <v>5.1999999999999998E-2</v>
      </c>
      <c r="H43" s="13">
        <v>8.0389999999999997</v>
      </c>
      <c r="I43" s="13">
        <v>744.50300000000004</v>
      </c>
      <c r="J43" s="13">
        <v>61.545999999999999</v>
      </c>
      <c r="K43" s="13">
        <v>0</v>
      </c>
      <c r="L43" s="13">
        <f>SUM(D43:K43)</f>
        <v>814.20500000000004</v>
      </c>
      <c r="M43" s="13">
        <f>C43+L43</f>
        <v>851.97700000000009</v>
      </c>
    </row>
    <row r="44" spans="1:13" s="79" customFormat="1" x14ac:dyDescent="0.2"/>
    <row r="45" spans="1:13" x14ac:dyDescent="0.2">
      <c r="A45" s="15">
        <v>25</v>
      </c>
      <c r="B45" s="3" t="s">
        <v>122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22.396000000000001</v>
      </c>
      <c r="I45" s="13">
        <v>6011.2179999999998</v>
      </c>
      <c r="J45" s="13">
        <v>49.024999999999999</v>
      </c>
      <c r="K45" s="13">
        <v>105.351</v>
      </c>
      <c r="L45" s="13">
        <f>SUM(D45:K45)</f>
        <v>6187.9899999999989</v>
      </c>
      <c r="M45" s="13">
        <f>C45+L45</f>
        <v>6187.9899999999989</v>
      </c>
    </row>
    <row r="46" spans="1:13" s="79" customFormat="1" x14ac:dyDescent="0.2"/>
    <row r="47" spans="1:13" x14ac:dyDescent="0.2">
      <c r="A47" s="14">
        <v>30</v>
      </c>
      <c r="B47" s="3" t="s">
        <v>121</v>
      </c>
      <c r="C47" s="13">
        <v>2767.2869999999998</v>
      </c>
      <c r="D47" s="13">
        <v>0</v>
      </c>
      <c r="E47" s="13">
        <v>32.167000000000002</v>
      </c>
      <c r="F47" s="13">
        <v>0</v>
      </c>
      <c r="G47" s="13">
        <v>2.077</v>
      </c>
      <c r="H47" s="13">
        <v>49.805999999999997</v>
      </c>
      <c r="I47" s="13">
        <v>3587.1930000000002</v>
      </c>
      <c r="J47" s="13">
        <v>686.84199999999998</v>
      </c>
      <c r="K47" s="13">
        <v>0</v>
      </c>
      <c r="L47" s="13">
        <f>SUM(D47:K47)</f>
        <v>4358.085</v>
      </c>
      <c r="M47" s="13">
        <f>C47+L47</f>
        <v>7125.3719999999994</v>
      </c>
    </row>
    <row r="48" spans="1:13" s="79" customFormat="1" x14ac:dyDescent="0.2"/>
    <row r="49" spans="1:13" x14ac:dyDescent="0.2">
      <c r="A49" s="14">
        <v>31</v>
      </c>
      <c r="B49" s="3" t="s">
        <v>120</v>
      </c>
      <c r="C49" s="13">
        <v>44.555999999999997</v>
      </c>
      <c r="D49" s="13">
        <v>0</v>
      </c>
      <c r="E49" s="13">
        <v>4.3390000000000004</v>
      </c>
      <c r="F49" s="13">
        <v>0</v>
      </c>
      <c r="G49" s="13">
        <v>0.216</v>
      </c>
      <c r="H49" s="13">
        <v>379.49400000000003</v>
      </c>
      <c r="I49" s="13">
        <v>207.24700000000001</v>
      </c>
      <c r="J49" s="13">
        <v>2759.4259999999999</v>
      </c>
      <c r="K49" s="13">
        <v>0</v>
      </c>
      <c r="L49" s="13">
        <f>SUM(D49:K49)</f>
        <v>3350.7219999999998</v>
      </c>
      <c r="M49" s="13">
        <f>C49+L49</f>
        <v>3395.2779999999998</v>
      </c>
    </row>
    <row r="50" spans="1:13" s="79" customFormat="1" x14ac:dyDescent="0.2"/>
    <row r="51" spans="1:13" x14ac:dyDescent="0.2">
      <c r="A51" s="14">
        <v>32</v>
      </c>
      <c r="B51" s="3" t="s">
        <v>119</v>
      </c>
      <c r="C51" s="13">
        <v>22.814</v>
      </c>
      <c r="D51" s="13">
        <v>0</v>
      </c>
      <c r="E51" s="13">
        <v>1.075</v>
      </c>
      <c r="F51" s="13">
        <v>0</v>
      </c>
      <c r="G51" s="13">
        <v>0</v>
      </c>
      <c r="H51" s="13">
        <v>114.64</v>
      </c>
      <c r="I51" s="13">
        <v>247.44300000000001</v>
      </c>
      <c r="J51" s="13">
        <v>50.378999999999998</v>
      </c>
      <c r="K51" s="13">
        <v>0</v>
      </c>
      <c r="L51" s="13">
        <f>SUM(D51:K51)</f>
        <v>413.53700000000003</v>
      </c>
      <c r="M51" s="13">
        <f>C51+L51</f>
        <v>436.35100000000006</v>
      </c>
    </row>
    <row r="52" spans="1:13" s="79" customFormat="1" x14ac:dyDescent="0.2"/>
    <row r="53" spans="1:13" x14ac:dyDescent="0.2">
      <c r="A53" s="14">
        <v>33</v>
      </c>
      <c r="B53" s="3" t="s">
        <v>118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62.585999999999999</v>
      </c>
      <c r="I53" s="13">
        <v>0</v>
      </c>
      <c r="J53" s="13">
        <v>13.837999999999999</v>
      </c>
      <c r="K53" s="13">
        <v>0</v>
      </c>
      <c r="L53" s="13">
        <f>SUM(D53:K53)</f>
        <v>76.423999999999992</v>
      </c>
      <c r="M53" s="13">
        <f>C53+L53</f>
        <v>76.423999999999992</v>
      </c>
    </row>
    <row r="54" spans="1:13" s="79" customFormat="1" x14ac:dyDescent="0.2"/>
    <row r="55" spans="1:13" x14ac:dyDescent="0.2">
      <c r="A55" s="14">
        <v>34</v>
      </c>
      <c r="B55" s="3" t="s">
        <v>117</v>
      </c>
      <c r="C55" s="13">
        <v>0</v>
      </c>
      <c r="D55" s="13">
        <v>0</v>
      </c>
      <c r="E55" s="13">
        <v>0</v>
      </c>
      <c r="F55" s="13">
        <v>0</v>
      </c>
      <c r="G55" s="13">
        <v>0</v>
      </c>
      <c r="H55" s="13">
        <v>97.944999999999993</v>
      </c>
      <c r="I55" s="13">
        <v>15.467000000000001</v>
      </c>
      <c r="J55" s="13">
        <v>216.208</v>
      </c>
      <c r="K55" s="13">
        <v>0</v>
      </c>
      <c r="L55" s="13">
        <f>SUM(D55:K55)</f>
        <v>329.62</v>
      </c>
      <c r="M55" s="13">
        <f>C55+L55</f>
        <v>329.62</v>
      </c>
    </row>
    <row r="56" spans="1:13" s="79" customFormat="1" x14ac:dyDescent="0.2"/>
    <row r="57" spans="1:13" x14ac:dyDescent="0.2">
      <c r="A57" s="14">
        <v>40</v>
      </c>
      <c r="B57" s="3" t="s">
        <v>116</v>
      </c>
      <c r="C57" s="13">
        <v>124.10299999999999</v>
      </c>
      <c r="D57" s="13">
        <v>0</v>
      </c>
      <c r="E57" s="13">
        <v>54.392000000000003</v>
      </c>
      <c r="F57" s="13">
        <v>0</v>
      </c>
      <c r="G57" s="13">
        <v>0.39300000000000002</v>
      </c>
      <c r="H57" s="13">
        <v>101.20399999999999</v>
      </c>
      <c r="I57" s="13">
        <v>4.0910000000000002</v>
      </c>
      <c r="J57" s="13">
        <v>180.98099999999999</v>
      </c>
      <c r="K57" s="13">
        <v>0</v>
      </c>
      <c r="L57" s="13">
        <f>SUM(D57:K57)</f>
        <v>341.06100000000004</v>
      </c>
      <c r="M57" s="13">
        <f>C57+L57</f>
        <v>465.16400000000004</v>
      </c>
    </row>
    <row r="58" spans="1:13" s="79" customFormat="1" x14ac:dyDescent="0.2"/>
    <row r="59" spans="1:13" x14ac:dyDescent="0.2">
      <c r="A59" s="14">
        <v>41</v>
      </c>
      <c r="B59" s="3" t="s">
        <v>115</v>
      </c>
      <c r="C59" s="13">
        <v>52.777000000000001</v>
      </c>
      <c r="D59" s="13">
        <v>0</v>
      </c>
      <c r="E59" s="13">
        <v>32.786999999999999</v>
      </c>
      <c r="F59" s="13">
        <v>88.284999999999997</v>
      </c>
      <c r="G59" s="13">
        <v>0.215</v>
      </c>
      <c r="H59" s="13">
        <v>47.895000000000003</v>
      </c>
      <c r="I59" s="13">
        <v>99.882000000000005</v>
      </c>
      <c r="J59" s="13">
        <v>1805.5940000000001</v>
      </c>
      <c r="K59" s="13">
        <v>0</v>
      </c>
      <c r="L59" s="13">
        <f>SUM(D59:K59)</f>
        <v>2074.6579999999999</v>
      </c>
      <c r="M59" s="13">
        <f>C59+L59</f>
        <v>2127.4349999999999</v>
      </c>
    </row>
    <row r="60" spans="1:13" s="79" customFormat="1" x14ac:dyDescent="0.2"/>
    <row r="61" spans="1:13" x14ac:dyDescent="0.2">
      <c r="A61" s="14">
        <v>42</v>
      </c>
      <c r="B61" s="3" t="s">
        <v>114</v>
      </c>
      <c r="C61" s="13">
        <v>161.70599999999999</v>
      </c>
      <c r="D61" s="13">
        <v>0</v>
      </c>
      <c r="E61" s="13">
        <v>6.71</v>
      </c>
      <c r="F61" s="13">
        <v>770.68</v>
      </c>
      <c r="G61" s="13">
        <v>0.25600000000000001</v>
      </c>
      <c r="H61" s="13">
        <v>1049.441</v>
      </c>
      <c r="I61" s="13">
        <v>86.896000000000001</v>
      </c>
      <c r="J61" s="13">
        <v>176.69200000000001</v>
      </c>
      <c r="K61" s="13">
        <v>0</v>
      </c>
      <c r="L61" s="13">
        <f>SUM(D61:K61)</f>
        <v>2090.6750000000002</v>
      </c>
      <c r="M61" s="13">
        <f>C61+L61</f>
        <v>2252.3810000000003</v>
      </c>
    </row>
    <row r="62" spans="1:13" s="79" customFormat="1" x14ac:dyDescent="0.2"/>
    <row r="63" spans="1:13" x14ac:dyDescent="0.2">
      <c r="A63" s="14">
        <v>43</v>
      </c>
      <c r="B63" s="3" t="s">
        <v>113</v>
      </c>
      <c r="C63" s="13">
        <v>0</v>
      </c>
      <c r="D63" s="13">
        <v>0</v>
      </c>
      <c r="E63" s="13">
        <v>0.28000000000000003</v>
      </c>
      <c r="F63" s="13">
        <v>0</v>
      </c>
      <c r="G63" s="13">
        <v>0</v>
      </c>
      <c r="H63" s="13">
        <v>454.37099999999998</v>
      </c>
      <c r="I63" s="13">
        <v>16.495000000000001</v>
      </c>
      <c r="J63" s="13">
        <v>226.773</v>
      </c>
      <c r="K63" s="13">
        <v>0</v>
      </c>
      <c r="L63" s="13">
        <f>SUM(D63:K63)</f>
        <v>697.91899999999998</v>
      </c>
      <c r="M63" s="13">
        <f>C63+L63</f>
        <v>697.91899999999998</v>
      </c>
    </row>
    <row r="64" spans="1:13" s="79" customFormat="1" x14ac:dyDescent="0.2"/>
    <row r="65" spans="1:13" x14ac:dyDescent="0.2">
      <c r="A65" s="14">
        <v>44</v>
      </c>
      <c r="B65" s="3" t="s">
        <v>112</v>
      </c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15.041</v>
      </c>
      <c r="I65" s="13">
        <v>367.24700000000001</v>
      </c>
      <c r="J65" s="13">
        <v>301.71899999999999</v>
      </c>
      <c r="K65" s="13">
        <v>0</v>
      </c>
      <c r="L65" s="13">
        <f>SUM(D65:K65)</f>
        <v>684.00700000000006</v>
      </c>
      <c r="M65" s="13">
        <f>C65+L65</f>
        <v>684.00700000000006</v>
      </c>
    </row>
    <row r="66" spans="1:13" s="79" customFormat="1" x14ac:dyDescent="0.2"/>
    <row r="67" spans="1:13" x14ac:dyDescent="0.2">
      <c r="A67" s="14">
        <v>45</v>
      </c>
      <c r="B67" s="3" t="s">
        <v>111</v>
      </c>
      <c r="C67" s="13">
        <v>0</v>
      </c>
      <c r="D67" s="13">
        <v>244.428</v>
      </c>
      <c r="E67" s="13">
        <v>1</v>
      </c>
      <c r="F67" s="13">
        <v>0</v>
      </c>
      <c r="G67" s="13">
        <v>4.0000000000000001E-3</v>
      </c>
      <c r="H67" s="13">
        <v>41.506</v>
      </c>
      <c r="I67" s="13">
        <v>21.312999999999999</v>
      </c>
      <c r="J67" s="13">
        <v>167.697</v>
      </c>
      <c r="K67" s="13">
        <v>497.267</v>
      </c>
      <c r="L67" s="13">
        <f>SUM(D67:K67)</f>
        <v>973.21499999999992</v>
      </c>
      <c r="M67" s="13">
        <f>SUM(C67,L67)</f>
        <v>973.21499999999992</v>
      </c>
    </row>
    <row r="68" spans="1:13" s="79" customFormat="1" x14ac:dyDescent="0.2"/>
    <row r="69" spans="1:13" x14ac:dyDescent="0.2">
      <c r="A69" s="14">
        <v>46</v>
      </c>
      <c r="B69" s="3" t="s">
        <v>110</v>
      </c>
      <c r="C69" s="13">
        <v>0</v>
      </c>
      <c r="D69" s="13">
        <v>0</v>
      </c>
      <c r="E69" s="13">
        <v>4743.7650000000003</v>
      </c>
      <c r="F69" s="13">
        <v>0</v>
      </c>
      <c r="G69" s="13">
        <v>60</v>
      </c>
      <c r="H69" s="13">
        <v>0</v>
      </c>
      <c r="I69" s="13">
        <v>0</v>
      </c>
      <c r="J69" s="13">
        <v>91.799000000000007</v>
      </c>
      <c r="K69" s="13">
        <v>0</v>
      </c>
      <c r="L69" s="13">
        <f>SUM(C69:K69)</f>
        <v>4895.5640000000003</v>
      </c>
      <c r="M69" s="13">
        <f>SUM(C69,L69)</f>
        <v>4895.5640000000003</v>
      </c>
    </row>
    <row r="70" spans="1:13" s="79" customFormat="1" x14ac:dyDescent="0.2"/>
    <row r="71" spans="1:13" x14ac:dyDescent="0.2">
      <c r="A71" s="14">
        <v>51</v>
      </c>
      <c r="B71" s="3" t="s">
        <v>109</v>
      </c>
      <c r="C71" s="13">
        <v>0</v>
      </c>
      <c r="D71" s="13"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282.26600000000002</v>
      </c>
      <c r="K71" s="13">
        <v>16.155999999999999</v>
      </c>
      <c r="L71" s="13">
        <f>SUM(D71:K71)</f>
        <v>298.42200000000003</v>
      </c>
      <c r="M71" s="13">
        <f>SUM(C71,L71)</f>
        <v>298.42200000000003</v>
      </c>
    </row>
    <row r="72" spans="1:13" s="79" customFormat="1" x14ac:dyDescent="0.2"/>
    <row r="73" spans="1:13" x14ac:dyDescent="0.2">
      <c r="A73" s="14">
        <v>58</v>
      </c>
      <c r="B73" s="3" t="s">
        <v>108</v>
      </c>
      <c r="C73" s="13">
        <v>0</v>
      </c>
      <c r="D73" s="13"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6727.6660000000002</v>
      </c>
      <c r="K73" s="13">
        <v>0</v>
      </c>
      <c r="L73" s="13">
        <f>SUM(D73:K73)</f>
        <v>6727.6660000000002</v>
      </c>
      <c r="M73" s="13">
        <f>SUM(C73,L73)</f>
        <v>6727.6660000000002</v>
      </c>
    </row>
    <row r="74" spans="1:13" s="79" customFormat="1" x14ac:dyDescent="0.2"/>
    <row r="75" spans="1:13" x14ac:dyDescent="0.2">
      <c r="A75" s="12"/>
      <c r="B75" s="11" t="s">
        <v>107</v>
      </c>
      <c r="C75" s="10">
        <f t="shared" ref="C75:M75" si="0">SUM(C9:C73)</f>
        <v>10496.773999999999</v>
      </c>
      <c r="D75" s="10">
        <f t="shared" si="0"/>
        <v>244.428</v>
      </c>
      <c r="E75" s="10">
        <f t="shared" si="0"/>
        <v>4951.0390000000007</v>
      </c>
      <c r="F75" s="10">
        <f t="shared" si="0"/>
        <v>990.89499999999998</v>
      </c>
      <c r="G75" s="10">
        <f t="shared" si="0"/>
        <v>71.128999999999991</v>
      </c>
      <c r="H75" s="10">
        <f t="shared" si="0"/>
        <v>3500.5509999999999</v>
      </c>
      <c r="I75" s="10">
        <f t="shared" si="0"/>
        <v>31357.937632000001</v>
      </c>
      <c r="J75" s="10">
        <f t="shared" si="0"/>
        <v>17222.705999999995</v>
      </c>
      <c r="K75" s="10">
        <f t="shared" si="0"/>
        <v>621.12199999999996</v>
      </c>
      <c r="L75" s="10">
        <f t="shared" si="0"/>
        <v>58959.807631999996</v>
      </c>
      <c r="M75" s="10">
        <f t="shared" si="0"/>
        <v>69456.581632000001</v>
      </c>
    </row>
    <row r="77" spans="1:13" s="76" customFormat="1" x14ac:dyDescent="0.2"/>
    <row r="78" spans="1:13" s="75" customFormat="1" x14ac:dyDescent="0.2">
      <c r="A78" s="75" t="s">
        <v>0</v>
      </c>
    </row>
  </sheetData>
  <mergeCells count="40">
    <mergeCell ref="A70:XFD70"/>
    <mergeCell ref="A72:XFD72"/>
    <mergeCell ref="A74:XFD74"/>
    <mergeCell ref="A56:XFD56"/>
    <mergeCell ref="A58:XFD58"/>
    <mergeCell ref="A60:XFD60"/>
    <mergeCell ref="A62:XFD62"/>
    <mergeCell ref="A64:XFD64"/>
    <mergeCell ref="A66:XFD66"/>
    <mergeCell ref="A48:XFD48"/>
    <mergeCell ref="A50:XFD50"/>
    <mergeCell ref="A52:XFD52"/>
    <mergeCell ref="A54:XFD54"/>
    <mergeCell ref="A68:XFD68"/>
    <mergeCell ref="A38:XFD38"/>
    <mergeCell ref="A40:XFD40"/>
    <mergeCell ref="A42:XFD42"/>
    <mergeCell ref="A44:XFD44"/>
    <mergeCell ref="A46:XFD46"/>
    <mergeCell ref="A28:XFD28"/>
    <mergeCell ref="A30:XFD30"/>
    <mergeCell ref="A32:XFD32"/>
    <mergeCell ref="A34:XFD34"/>
    <mergeCell ref="A36:XFD36"/>
    <mergeCell ref="A1:XFD1"/>
    <mergeCell ref="A2:XFD2"/>
    <mergeCell ref="A78:XFD78"/>
    <mergeCell ref="A77:XFD77"/>
    <mergeCell ref="A3:XFD3"/>
    <mergeCell ref="D5:L5"/>
    <mergeCell ref="A8:XFD8"/>
    <mergeCell ref="A10:XFD10"/>
    <mergeCell ref="A12:XFD12"/>
    <mergeCell ref="A14:XFD14"/>
    <mergeCell ref="A16:XFD16"/>
    <mergeCell ref="A18:XFD18"/>
    <mergeCell ref="A20:XFD20"/>
    <mergeCell ref="A22:XFD22"/>
    <mergeCell ref="A24:XFD24"/>
    <mergeCell ref="A26:XFD26"/>
  </mergeCells>
  <pageMargins left="0.70866141732283472" right="0.70866141732283472" top="0.78740157480314965" bottom="0.78740157480314965" header="0.31496062992125984" footer="0.31496062992125984"/>
  <pageSetup paperSize="9" scale="95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8"/>
  <sheetViews>
    <sheetView topLeftCell="A16" zoomScaleNormal="100" workbookViewId="0">
      <selection sqref="A1:XFD1"/>
    </sheetView>
  </sheetViews>
  <sheetFormatPr baseColWidth="10" defaultRowHeight="12.75" x14ac:dyDescent="0.2"/>
  <cols>
    <col min="1" max="1" width="5.28515625" style="5" customWidth="1"/>
    <col min="2" max="2" width="42" bestFit="1" customWidth="1"/>
    <col min="4" max="4" width="6.85546875" customWidth="1"/>
    <col min="5" max="5" width="7.140625" customWidth="1"/>
    <col min="6" max="6" width="7.85546875" customWidth="1"/>
    <col min="7" max="7" width="7" customWidth="1"/>
    <col min="8" max="8" width="7.42578125" customWidth="1"/>
    <col min="9" max="9" width="8.42578125" customWidth="1"/>
    <col min="10" max="10" width="8.28515625" customWidth="1"/>
    <col min="11" max="11" width="7.140625" customWidth="1"/>
    <col min="12" max="12" width="9" customWidth="1"/>
    <col min="13" max="13" width="9.85546875" customWidth="1"/>
  </cols>
  <sheetData>
    <row r="1" spans="1:13" s="73" customFormat="1" x14ac:dyDescent="0.2">
      <c r="A1" s="73" t="s">
        <v>149</v>
      </c>
    </row>
    <row r="2" spans="1:13" s="75" customFormat="1" x14ac:dyDescent="0.2">
      <c r="A2" s="75" t="s">
        <v>28</v>
      </c>
    </row>
    <row r="3" spans="1:13" s="75" customFormat="1" x14ac:dyDescent="0.2"/>
    <row r="4" spans="1:13" s="17" customFormat="1" ht="12" customHeight="1" x14ac:dyDescent="0.2">
      <c r="A4" s="27" t="s">
        <v>147</v>
      </c>
      <c r="B4" s="27" t="s">
        <v>146</v>
      </c>
      <c r="C4" s="29" t="s">
        <v>145</v>
      </c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s="17" customFormat="1" ht="25.5" customHeight="1" x14ac:dyDescent="0.2">
      <c r="A5" s="27"/>
      <c r="B5" s="27"/>
      <c r="C5" s="26" t="s">
        <v>144</v>
      </c>
      <c r="D5" s="77" t="s">
        <v>143</v>
      </c>
      <c r="E5" s="77"/>
      <c r="F5" s="77"/>
      <c r="G5" s="77"/>
      <c r="H5" s="77"/>
      <c r="I5" s="77"/>
      <c r="J5" s="77"/>
      <c r="K5" s="77"/>
      <c r="L5" s="77"/>
      <c r="M5" s="34" t="s">
        <v>1</v>
      </c>
    </row>
    <row r="6" spans="1:13" s="17" customFormat="1" ht="12" customHeight="1" x14ac:dyDescent="0.2">
      <c r="A6" s="24"/>
      <c r="B6" s="24"/>
      <c r="D6" s="23" t="s">
        <v>141</v>
      </c>
      <c r="E6" s="23"/>
      <c r="F6" s="23" t="s">
        <v>140</v>
      </c>
      <c r="G6" s="23"/>
      <c r="H6" s="23"/>
      <c r="I6" s="23" t="s">
        <v>139</v>
      </c>
      <c r="J6" s="23"/>
      <c r="K6" s="23"/>
      <c r="L6" s="22" t="s">
        <v>138</v>
      </c>
      <c r="M6" s="21"/>
    </row>
    <row r="7" spans="1:13" s="17" customFormat="1" x14ac:dyDescent="0.2">
      <c r="A7" s="31"/>
      <c r="B7" s="31"/>
      <c r="C7" s="33">
        <v>0</v>
      </c>
      <c r="D7" s="33">
        <v>2</v>
      </c>
      <c r="E7" s="33">
        <v>3</v>
      </c>
      <c r="F7" s="33">
        <v>4</v>
      </c>
      <c r="G7" s="33">
        <v>5</v>
      </c>
      <c r="H7" s="33">
        <v>6</v>
      </c>
      <c r="I7" s="33">
        <v>7</v>
      </c>
      <c r="J7" s="33">
        <v>8</v>
      </c>
      <c r="K7" s="32">
        <v>9</v>
      </c>
      <c r="L7" s="31"/>
      <c r="M7" s="31"/>
    </row>
    <row r="8" spans="1:13" s="70" customFormat="1" x14ac:dyDescent="0.2"/>
    <row r="9" spans="1:13" x14ac:dyDescent="0.2">
      <c r="A9" s="14">
        <v>1</v>
      </c>
      <c r="B9" s="3" t="s">
        <v>137</v>
      </c>
      <c r="C9" s="13">
        <v>4.532</v>
      </c>
      <c r="D9" s="13">
        <v>0</v>
      </c>
      <c r="E9" s="13">
        <v>3.6999999999999998E-2</v>
      </c>
      <c r="F9" s="13">
        <v>0</v>
      </c>
      <c r="G9" s="13">
        <v>0.01</v>
      </c>
      <c r="H9" s="13">
        <v>0</v>
      </c>
      <c r="I9" s="13">
        <v>0.36199999999999999</v>
      </c>
      <c r="J9" s="13">
        <v>2.0720000000000001</v>
      </c>
      <c r="K9" s="13">
        <v>0</v>
      </c>
      <c r="L9" s="13">
        <f>SUM(D9:K9)</f>
        <v>2.4809999999999999</v>
      </c>
      <c r="M9" s="13">
        <f>C9+L9</f>
        <v>7.0129999999999999</v>
      </c>
    </row>
    <row r="10" spans="1:13" s="80" customFormat="1" x14ac:dyDescent="0.2"/>
    <row r="11" spans="1:13" x14ac:dyDescent="0.2">
      <c r="A11" s="14">
        <v>2</v>
      </c>
      <c r="B11" s="3" t="s">
        <v>136</v>
      </c>
      <c r="C11" s="13">
        <v>24.716999999999999</v>
      </c>
      <c r="D11" s="13">
        <v>0</v>
      </c>
      <c r="E11" s="13">
        <v>1.0549999999999999</v>
      </c>
      <c r="F11" s="13">
        <v>18.59</v>
      </c>
      <c r="G11" s="13">
        <v>4.8000000000000001E-2</v>
      </c>
      <c r="H11" s="13">
        <v>3.8119999999999998</v>
      </c>
      <c r="I11" s="13">
        <v>50.808999999999997</v>
      </c>
      <c r="J11" s="13">
        <v>38.051000000000002</v>
      </c>
      <c r="K11" s="13">
        <v>0</v>
      </c>
      <c r="L11" s="13">
        <f>SUM(D11:K11)</f>
        <v>112.36499999999999</v>
      </c>
      <c r="M11" s="13">
        <f>C11+L11</f>
        <v>137.08199999999999</v>
      </c>
    </row>
    <row r="12" spans="1:13" s="80" customFormat="1" x14ac:dyDescent="0.2"/>
    <row r="13" spans="1:13" x14ac:dyDescent="0.2">
      <c r="A13" s="14">
        <v>3</v>
      </c>
      <c r="B13" s="3" t="s">
        <v>135</v>
      </c>
      <c r="C13" s="13">
        <v>5.0330000000000004</v>
      </c>
      <c r="D13" s="13">
        <v>0</v>
      </c>
      <c r="E13" s="13">
        <v>0.20699999999999999</v>
      </c>
      <c r="F13" s="13">
        <v>0</v>
      </c>
      <c r="G13" s="13">
        <v>1.4E-2</v>
      </c>
      <c r="H13" s="13">
        <v>0</v>
      </c>
      <c r="I13" s="13">
        <v>3.9340000000000002</v>
      </c>
      <c r="J13" s="13">
        <v>1.8129999999999999</v>
      </c>
      <c r="K13" s="13">
        <v>0</v>
      </c>
      <c r="L13" s="13">
        <f>SUM(D13:K13)</f>
        <v>5.968</v>
      </c>
      <c r="M13" s="13">
        <f>C13+L13</f>
        <v>11.001000000000001</v>
      </c>
    </row>
    <row r="14" spans="1:13" s="80" customFormat="1" x14ac:dyDescent="0.2"/>
    <row r="15" spans="1:13" x14ac:dyDescent="0.2">
      <c r="A15" s="14">
        <v>4</v>
      </c>
      <c r="B15" s="3" t="s">
        <v>134</v>
      </c>
      <c r="C15" s="13">
        <v>13.691000000000001</v>
      </c>
      <c r="D15" s="13">
        <v>0</v>
      </c>
      <c r="E15" s="13">
        <v>7.1999999999999995E-2</v>
      </c>
      <c r="F15" s="13">
        <v>0</v>
      </c>
      <c r="G15" s="13">
        <v>0.01</v>
      </c>
      <c r="H15" s="13">
        <v>0</v>
      </c>
      <c r="I15" s="13">
        <v>1.2999999999999999E-2</v>
      </c>
      <c r="J15" s="13">
        <v>1.7310000000000001</v>
      </c>
      <c r="K15" s="13">
        <v>0</v>
      </c>
      <c r="L15" s="13">
        <f>SUM(D15:K15)</f>
        <v>1.8260000000000001</v>
      </c>
      <c r="M15" s="13">
        <f>C15+L15</f>
        <v>15.517000000000001</v>
      </c>
    </row>
    <row r="16" spans="1:13" s="80" customFormat="1" x14ac:dyDescent="0.2"/>
    <row r="17" spans="1:13" x14ac:dyDescent="0.2">
      <c r="A17" s="14">
        <v>5</v>
      </c>
      <c r="B17" s="3" t="s">
        <v>133</v>
      </c>
      <c r="C17" s="13">
        <v>3.7040000000000002</v>
      </c>
      <c r="D17" s="13">
        <v>0</v>
      </c>
      <c r="E17" s="13">
        <v>2.4E-2</v>
      </c>
      <c r="F17" s="13">
        <v>0</v>
      </c>
      <c r="G17" s="13">
        <v>2.3E-2</v>
      </c>
      <c r="H17" s="13">
        <v>0</v>
      </c>
      <c r="I17" s="13">
        <v>1.4039999999999999</v>
      </c>
      <c r="J17" s="13">
        <v>1.117</v>
      </c>
      <c r="K17" s="13">
        <v>0</v>
      </c>
      <c r="L17" s="13">
        <f>SUM(D17:K17)</f>
        <v>2.5679999999999996</v>
      </c>
      <c r="M17" s="13">
        <f>C17+L17</f>
        <v>6.2720000000000002</v>
      </c>
    </row>
    <row r="18" spans="1:13" s="80" customFormat="1" x14ac:dyDescent="0.2"/>
    <row r="19" spans="1:13" x14ac:dyDescent="0.2">
      <c r="A19" s="14">
        <v>6</v>
      </c>
      <c r="B19" s="3" t="s">
        <v>132</v>
      </c>
      <c r="C19" s="13">
        <v>21.635000000000002</v>
      </c>
      <c r="D19" s="13">
        <v>0</v>
      </c>
      <c r="E19" s="13">
        <v>0.57799999999999996</v>
      </c>
      <c r="F19" s="13">
        <v>0</v>
      </c>
      <c r="G19" s="13">
        <v>0.02</v>
      </c>
      <c r="H19" s="13">
        <v>0</v>
      </c>
      <c r="I19" s="13">
        <v>0.46500000000000002</v>
      </c>
      <c r="J19" s="13">
        <v>4.5389999999999997</v>
      </c>
      <c r="K19" s="13">
        <v>0</v>
      </c>
      <c r="L19" s="13">
        <f>SUM(D19:K19)</f>
        <v>5.6019999999999994</v>
      </c>
      <c r="M19" s="13">
        <f>C19+L19</f>
        <v>27.237000000000002</v>
      </c>
    </row>
    <row r="20" spans="1:13" s="80" customFormat="1" x14ac:dyDescent="0.2"/>
    <row r="21" spans="1:13" x14ac:dyDescent="0.2">
      <c r="A21" s="15">
        <v>10</v>
      </c>
      <c r="B21" s="3" t="s">
        <v>75</v>
      </c>
      <c r="C21" s="13">
        <v>57.932000000000002</v>
      </c>
      <c r="D21" s="13">
        <v>0</v>
      </c>
      <c r="E21" s="13">
        <v>1.5920000000000001</v>
      </c>
      <c r="F21" s="13">
        <v>27.74</v>
      </c>
      <c r="G21" s="13">
        <v>0.13100000000000001</v>
      </c>
      <c r="H21" s="13">
        <v>25.178999999999998</v>
      </c>
      <c r="I21" s="13">
        <v>73.688999999999993</v>
      </c>
      <c r="J21" s="13">
        <v>129.84899999999999</v>
      </c>
      <c r="K21" s="13">
        <v>0</v>
      </c>
      <c r="L21" s="13">
        <f>SUM(D21:K21)</f>
        <v>258.17999999999995</v>
      </c>
      <c r="M21" s="13">
        <f>C21+L21</f>
        <v>316.11199999999997</v>
      </c>
    </row>
    <row r="22" spans="1:13" s="80" customFormat="1" x14ac:dyDescent="0.2"/>
    <row r="23" spans="1:13" x14ac:dyDescent="0.2">
      <c r="A23" s="15">
        <v>11</v>
      </c>
      <c r="B23" s="3" t="s">
        <v>131</v>
      </c>
      <c r="C23" s="13">
        <v>1580.0219999999999</v>
      </c>
      <c r="D23" s="13">
        <v>0</v>
      </c>
      <c r="E23" s="13">
        <v>13.741</v>
      </c>
      <c r="F23" s="13">
        <v>0</v>
      </c>
      <c r="G23" s="13">
        <v>1.4850000000000001</v>
      </c>
      <c r="H23" s="13">
        <v>16.497</v>
      </c>
      <c r="I23" s="13">
        <v>82.340999999999994</v>
      </c>
      <c r="J23" s="13">
        <v>605.61199999999997</v>
      </c>
      <c r="K23" s="13">
        <v>0.59299999999999997</v>
      </c>
      <c r="L23" s="13">
        <f>SUM(D23:K23)</f>
        <v>720.26899999999989</v>
      </c>
      <c r="M23" s="13">
        <f>C23+L23</f>
        <v>2300.2909999999997</v>
      </c>
    </row>
    <row r="24" spans="1:13" s="80" customFormat="1" x14ac:dyDescent="0.2"/>
    <row r="25" spans="1:13" x14ac:dyDescent="0.2">
      <c r="A25" s="14">
        <v>12</v>
      </c>
      <c r="B25" s="3" t="s">
        <v>130</v>
      </c>
      <c r="C25" s="13">
        <v>72.635000000000005</v>
      </c>
      <c r="D25" s="13">
        <v>0</v>
      </c>
      <c r="E25" s="13">
        <v>5.9560000000000004</v>
      </c>
      <c r="F25" s="13">
        <v>0</v>
      </c>
      <c r="G25" s="13">
        <v>5.8999999999999997E-2</v>
      </c>
      <c r="H25" s="13">
        <v>125.27</v>
      </c>
      <c r="I25" s="13">
        <v>107.00700000000001</v>
      </c>
      <c r="J25" s="13">
        <v>119.61</v>
      </c>
      <c r="K25" s="13">
        <v>0</v>
      </c>
      <c r="L25" s="13">
        <f>SUM(D25:K25)</f>
        <v>357.90199999999999</v>
      </c>
      <c r="M25" s="13">
        <f>C25+L25</f>
        <v>430.53699999999998</v>
      </c>
    </row>
    <row r="26" spans="1:13" s="80" customFormat="1" x14ac:dyDescent="0.2"/>
    <row r="27" spans="1:13" x14ac:dyDescent="0.2">
      <c r="A27" s="14">
        <v>13</v>
      </c>
      <c r="B27" s="3" t="s">
        <v>129</v>
      </c>
      <c r="C27" s="13">
        <v>561.91499999999996</v>
      </c>
      <c r="D27" s="13">
        <v>0</v>
      </c>
      <c r="E27" s="13">
        <v>21.523</v>
      </c>
      <c r="F27" s="13">
        <v>0</v>
      </c>
      <c r="G27" s="13">
        <v>0.6</v>
      </c>
      <c r="H27" s="13">
        <v>37.234000000000002</v>
      </c>
      <c r="I27" s="13">
        <v>130.267</v>
      </c>
      <c r="J27" s="13">
        <v>423.279</v>
      </c>
      <c r="K27" s="13">
        <v>0.01</v>
      </c>
      <c r="L27" s="13">
        <f>SUM(D27:K27)</f>
        <v>612.91300000000001</v>
      </c>
      <c r="M27" s="13">
        <f>C27+L27</f>
        <v>1174.828</v>
      </c>
    </row>
    <row r="28" spans="1:13" s="80" customFormat="1" x14ac:dyDescent="0.2"/>
    <row r="29" spans="1:13" x14ac:dyDescent="0.2">
      <c r="A29" s="14">
        <v>14</v>
      </c>
      <c r="B29" s="3" t="s">
        <v>128</v>
      </c>
      <c r="C29" s="13">
        <v>997.06</v>
      </c>
      <c r="D29" s="13">
        <v>0</v>
      </c>
      <c r="E29" s="13">
        <v>1.274</v>
      </c>
      <c r="F29" s="13">
        <v>79.010999999999996</v>
      </c>
      <c r="G29" s="13">
        <v>3.274</v>
      </c>
      <c r="H29" s="13">
        <v>17.234999999999999</v>
      </c>
      <c r="I29" s="13">
        <v>136.40799999999999</v>
      </c>
      <c r="J29" s="13">
        <v>896.88099999999997</v>
      </c>
      <c r="K29" s="13">
        <v>0</v>
      </c>
      <c r="L29" s="13">
        <f>SUM(D29:K29)</f>
        <v>1134.0830000000001</v>
      </c>
      <c r="M29" s="13">
        <f>C29+L29</f>
        <v>2131.143</v>
      </c>
    </row>
    <row r="30" spans="1:13" s="80" customFormat="1" x14ac:dyDescent="0.2"/>
    <row r="31" spans="1:13" x14ac:dyDescent="0.2">
      <c r="A31" s="14">
        <v>15</v>
      </c>
      <c r="B31" s="3" t="s">
        <v>127</v>
      </c>
      <c r="C31" s="13">
        <v>566.71199999999999</v>
      </c>
      <c r="D31" s="13">
        <v>0</v>
      </c>
      <c r="E31" s="13">
        <v>3.302</v>
      </c>
      <c r="F31" s="13">
        <v>0</v>
      </c>
      <c r="G31" s="13">
        <v>1.6910000000000001</v>
      </c>
      <c r="H31" s="13">
        <v>37.795999999999999</v>
      </c>
      <c r="I31" s="13">
        <v>20.085999999999999</v>
      </c>
      <c r="J31" s="13">
        <v>422.48</v>
      </c>
      <c r="K31" s="13">
        <v>0</v>
      </c>
      <c r="L31" s="13">
        <f>SUM(D31:K31)</f>
        <v>485.35500000000002</v>
      </c>
      <c r="M31" s="13">
        <f>C31+L31</f>
        <v>1052.067</v>
      </c>
    </row>
    <row r="32" spans="1:13" s="80" customFormat="1" x14ac:dyDescent="0.2"/>
    <row r="33" spans="1:13" x14ac:dyDescent="0.2">
      <c r="A33" s="14">
        <v>16</v>
      </c>
      <c r="B33" s="3" t="s">
        <v>126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4.1189999999999998</v>
      </c>
      <c r="K33" s="13">
        <v>0</v>
      </c>
      <c r="L33" s="13">
        <f>SUM(D33:K33)</f>
        <v>4.1189999999999998</v>
      </c>
      <c r="M33" s="13">
        <f>C33+L33</f>
        <v>4.1189999999999998</v>
      </c>
    </row>
    <row r="34" spans="1:13" s="80" customFormat="1" x14ac:dyDescent="0.2"/>
    <row r="35" spans="1:13" x14ac:dyDescent="0.2">
      <c r="A35" s="14">
        <v>20</v>
      </c>
      <c r="B35" s="3" t="s">
        <v>125</v>
      </c>
      <c r="C35" s="13">
        <v>74.734999999999999</v>
      </c>
      <c r="D35" s="13">
        <v>0</v>
      </c>
      <c r="E35" s="13">
        <v>9.7000000000000003E-2</v>
      </c>
      <c r="F35" s="13">
        <v>0</v>
      </c>
      <c r="G35" s="13">
        <v>0.13400000000000001</v>
      </c>
      <c r="H35" s="13">
        <v>814.21799999999996</v>
      </c>
      <c r="I35" s="13">
        <v>4647.4920000000002</v>
      </c>
      <c r="J35" s="13">
        <v>798.46699999999998</v>
      </c>
      <c r="K35" s="13">
        <v>0</v>
      </c>
      <c r="L35" s="13">
        <f>SUM(D35:K35)</f>
        <v>6260.4079999999994</v>
      </c>
      <c r="M35" s="13">
        <f>C35+L35</f>
        <v>6335.1429999999991</v>
      </c>
    </row>
    <row r="36" spans="1:13" s="80" customFormat="1" x14ac:dyDescent="0.2"/>
    <row r="37" spans="1:13" x14ac:dyDescent="0.2">
      <c r="A37" s="14">
        <v>21</v>
      </c>
      <c r="B37" s="3" t="s">
        <v>124</v>
      </c>
      <c r="C37" s="13">
        <v>64.802000000000007</v>
      </c>
      <c r="D37" s="13">
        <v>0</v>
      </c>
      <c r="E37" s="13">
        <v>0.94</v>
      </c>
      <c r="F37" s="13">
        <v>2.0110000000000001</v>
      </c>
      <c r="G37" s="13">
        <v>0.10199999999999999</v>
      </c>
      <c r="H37" s="13">
        <v>132.02199999999999</v>
      </c>
      <c r="I37" s="16">
        <v>2080.38</v>
      </c>
      <c r="J37" s="13">
        <v>38.798000000000002</v>
      </c>
      <c r="K37" s="13">
        <v>1.913</v>
      </c>
      <c r="L37" s="13">
        <f>SUM(D37:K37)</f>
        <v>2256.1659999999997</v>
      </c>
      <c r="M37" s="13">
        <f>C37+L37</f>
        <v>2320.9679999999998</v>
      </c>
    </row>
    <row r="38" spans="1:13" s="80" customFormat="1" x14ac:dyDescent="0.2"/>
    <row r="39" spans="1:13" x14ac:dyDescent="0.2">
      <c r="A39" s="14">
        <v>22</v>
      </c>
      <c r="B39" s="3" t="s">
        <v>12</v>
      </c>
      <c r="C39" s="13">
        <v>0</v>
      </c>
      <c r="D39" s="13">
        <v>0</v>
      </c>
      <c r="E39" s="13">
        <v>0</v>
      </c>
      <c r="F39" s="13">
        <v>0</v>
      </c>
      <c r="G39" s="13">
        <v>0</v>
      </c>
      <c r="H39" s="13">
        <v>0</v>
      </c>
      <c r="I39" s="13">
        <v>9238.277</v>
      </c>
      <c r="J39" s="13">
        <v>0</v>
      </c>
      <c r="K39" s="13">
        <v>0</v>
      </c>
      <c r="L39" s="13">
        <f>SUM(D39:K39)</f>
        <v>9238.277</v>
      </c>
      <c r="M39" s="13">
        <f>C39+L39</f>
        <v>9238.277</v>
      </c>
    </row>
    <row r="40" spans="1:13" s="80" customFormat="1" x14ac:dyDescent="0.2"/>
    <row r="41" spans="1:13" x14ac:dyDescent="0.2">
      <c r="A41" s="14">
        <v>23</v>
      </c>
      <c r="B41" s="3" t="s">
        <v>23</v>
      </c>
      <c r="C41" s="13">
        <v>3370.6709999999998</v>
      </c>
      <c r="D41" s="13">
        <v>0</v>
      </c>
      <c r="E41" s="13">
        <v>0</v>
      </c>
      <c r="F41" s="13">
        <v>0</v>
      </c>
      <c r="G41" s="13">
        <v>1E-3</v>
      </c>
      <c r="H41" s="13">
        <v>0</v>
      </c>
      <c r="I41" s="16">
        <v>4463.8900000000003</v>
      </c>
      <c r="J41" s="13">
        <v>0.32800000000000001</v>
      </c>
      <c r="K41" s="13">
        <v>0</v>
      </c>
      <c r="L41" s="13">
        <f>SUM(D41:K41)</f>
        <v>4464.219000000001</v>
      </c>
      <c r="M41" s="13">
        <f>C41+L41</f>
        <v>7834.8900000000012</v>
      </c>
    </row>
    <row r="42" spans="1:13" s="80" customFormat="1" x14ac:dyDescent="0.2"/>
    <row r="43" spans="1:13" x14ac:dyDescent="0.2">
      <c r="A43" s="14">
        <v>24</v>
      </c>
      <c r="B43" s="3" t="s">
        <v>123</v>
      </c>
      <c r="C43" s="13">
        <v>36.667999999999999</v>
      </c>
      <c r="D43" s="13">
        <v>0</v>
      </c>
      <c r="E43" s="13">
        <v>0.45600000000000002</v>
      </c>
      <c r="F43" s="13">
        <v>0</v>
      </c>
      <c r="G43" s="13">
        <v>6.3E-2</v>
      </c>
      <c r="H43" s="13">
        <v>9.766</v>
      </c>
      <c r="I43" s="13">
        <v>779.745</v>
      </c>
      <c r="J43" s="13">
        <v>168.465</v>
      </c>
      <c r="K43" s="13">
        <v>0</v>
      </c>
      <c r="L43" s="13">
        <f>SUM(D43:K43)</f>
        <v>958.495</v>
      </c>
      <c r="M43" s="13">
        <f>C43+L43</f>
        <v>995.16300000000001</v>
      </c>
    </row>
    <row r="44" spans="1:13" s="80" customFormat="1" x14ac:dyDescent="0.2"/>
    <row r="45" spans="1:13" x14ac:dyDescent="0.2">
      <c r="A45" s="15">
        <v>25</v>
      </c>
      <c r="B45" s="3" t="s">
        <v>122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22.361000000000001</v>
      </c>
      <c r="I45" s="13">
        <v>6301.3549999999996</v>
      </c>
      <c r="J45" s="13">
        <v>92.244</v>
      </c>
      <c r="K45" s="13">
        <v>112.048</v>
      </c>
      <c r="L45" s="13">
        <f>SUM(D45:K45)</f>
        <v>6528.0079999999989</v>
      </c>
      <c r="M45" s="13">
        <f>C45+L45</f>
        <v>6528.0079999999989</v>
      </c>
    </row>
    <row r="46" spans="1:13" s="80" customFormat="1" x14ac:dyDescent="0.2"/>
    <row r="47" spans="1:13" x14ac:dyDescent="0.2">
      <c r="A47" s="14">
        <v>30</v>
      </c>
      <c r="B47" s="3" t="s">
        <v>121</v>
      </c>
      <c r="C47" s="13">
        <v>2819.277</v>
      </c>
      <c r="D47" s="13">
        <v>0</v>
      </c>
      <c r="E47" s="13">
        <v>36.984000000000002</v>
      </c>
      <c r="F47" s="13">
        <v>0</v>
      </c>
      <c r="G47" s="13">
        <v>1.8560000000000001</v>
      </c>
      <c r="H47" s="13">
        <v>51.094999999999999</v>
      </c>
      <c r="I47" s="13">
        <v>3593.8580000000002</v>
      </c>
      <c r="J47" s="13">
        <v>598.63699999999994</v>
      </c>
      <c r="K47" s="13">
        <v>0</v>
      </c>
      <c r="L47" s="13">
        <f>SUM(D47:K47)</f>
        <v>4282.43</v>
      </c>
      <c r="M47" s="13">
        <f>C47+L47</f>
        <v>7101.7070000000003</v>
      </c>
    </row>
    <row r="48" spans="1:13" s="80" customFormat="1" x14ac:dyDescent="0.2"/>
    <row r="49" spans="1:13" x14ac:dyDescent="0.2">
      <c r="A49" s="14">
        <v>31</v>
      </c>
      <c r="B49" s="3" t="s">
        <v>120</v>
      </c>
      <c r="C49" s="13">
        <v>44.406999999999996</v>
      </c>
      <c r="D49" s="13">
        <v>0</v>
      </c>
      <c r="E49" s="13">
        <v>3.7469999999999999</v>
      </c>
      <c r="F49" s="13">
        <v>0</v>
      </c>
      <c r="G49" s="13">
        <v>0.251</v>
      </c>
      <c r="H49" s="13">
        <v>407.92899999999997</v>
      </c>
      <c r="I49" s="13">
        <v>204.06</v>
      </c>
      <c r="J49" s="13">
        <v>2930.3220000000001</v>
      </c>
      <c r="K49" s="13">
        <v>0</v>
      </c>
      <c r="L49" s="13">
        <f>SUM(D49:K49)</f>
        <v>3546.3090000000002</v>
      </c>
      <c r="M49" s="13">
        <f>C49+L49</f>
        <v>3590.7160000000003</v>
      </c>
    </row>
    <row r="50" spans="1:13" s="80" customFormat="1" x14ac:dyDescent="0.2"/>
    <row r="51" spans="1:13" x14ac:dyDescent="0.2">
      <c r="A51" s="14">
        <v>32</v>
      </c>
      <c r="B51" s="3" t="s">
        <v>119</v>
      </c>
      <c r="C51" s="13">
        <v>22.061</v>
      </c>
      <c r="D51" s="13">
        <v>0</v>
      </c>
      <c r="E51" s="13">
        <v>0.97299999999999998</v>
      </c>
      <c r="F51" s="13">
        <v>0</v>
      </c>
      <c r="G51" s="13">
        <v>3.4000000000000002E-2</v>
      </c>
      <c r="H51" s="13">
        <v>99.153000000000006</v>
      </c>
      <c r="I51" s="13">
        <v>247.44399999999999</v>
      </c>
      <c r="J51" s="13">
        <v>50.582000000000001</v>
      </c>
      <c r="K51" s="13">
        <v>0</v>
      </c>
      <c r="L51" s="13">
        <f>SUM(D51:K51)</f>
        <v>398.18599999999998</v>
      </c>
      <c r="M51" s="13">
        <f>C51+L51</f>
        <v>420.24699999999996</v>
      </c>
    </row>
    <row r="52" spans="1:13" s="80" customFormat="1" x14ac:dyDescent="0.2"/>
    <row r="53" spans="1:13" x14ac:dyDescent="0.2">
      <c r="A53" s="14">
        <v>33</v>
      </c>
      <c r="B53" s="3" t="s">
        <v>118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78.400999999999996</v>
      </c>
      <c r="I53" s="13">
        <v>0</v>
      </c>
      <c r="J53" s="13">
        <v>13.532999999999999</v>
      </c>
      <c r="K53" s="13">
        <v>0</v>
      </c>
      <c r="L53" s="13">
        <f>SUM(D53:K53)</f>
        <v>91.933999999999997</v>
      </c>
      <c r="M53" s="13">
        <f>C53+L53</f>
        <v>91.933999999999997</v>
      </c>
    </row>
    <row r="54" spans="1:13" s="80" customFormat="1" x14ac:dyDescent="0.2"/>
    <row r="55" spans="1:13" x14ac:dyDescent="0.2">
      <c r="A55" s="14">
        <v>34</v>
      </c>
      <c r="B55" s="3" t="s">
        <v>117</v>
      </c>
      <c r="C55" s="13">
        <v>0</v>
      </c>
      <c r="D55" s="13">
        <v>0</v>
      </c>
      <c r="E55" s="13">
        <v>0</v>
      </c>
      <c r="F55" s="13">
        <v>0</v>
      </c>
      <c r="G55" s="13">
        <v>0</v>
      </c>
      <c r="H55" s="13">
        <v>95.436000000000007</v>
      </c>
      <c r="I55" s="13">
        <v>15.045999999999999</v>
      </c>
      <c r="J55" s="13">
        <v>227.59700000000001</v>
      </c>
      <c r="K55" s="13">
        <v>0</v>
      </c>
      <c r="L55" s="13">
        <f>SUM(D55:K55)</f>
        <v>338.07900000000001</v>
      </c>
      <c r="M55" s="13">
        <f>C55+L55</f>
        <v>338.07900000000001</v>
      </c>
    </row>
    <row r="56" spans="1:13" s="80" customFormat="1" x14ac:dyDescent="0.2"/>
    <row r="57" spans="1:13" x14ac:dyDescent="0.2">
      <c r="A57" s="14">
        <v>40</v>
      </c>
      <c r="B57" s="3" t="s">
        <v>116</v>
      </c>
      <c r="C57" s="13">
        <v>122.819</v>
      </c>
      <c r="D57" s="13">
        <v>0</v>
      </c>
      <c r="E57" s="13">
        <v>51.414999999999999</v>
      </c>
      <c r="F57" s="13">
        <v>0</v>
      </c>
      <c r="G57" s="13">
        <v>0.33500000000000002</v>
      </c>
      <c r="H57" s="13">
        <v>100.804</v>
      </c>
      <c r="I57" s="13">
        <v>4.0590000000000002</v>
      </c>
      <c r="J57" s="13">
        <v>188.21700000000001</v>
      </c>
      <c r="K57" s="13">
        <v>0</v>
      </c>
      <c r="L57" s="13">
        <f>SUM(D57:K57)</f>
        <v>344.83000000000004</v>
      </c>
      <c r="M57" s="13">
        <f>C57+L57</f>
        <v>467.64900000000006</v>
      </c>
    </row>
    <row r="58" spans="1:13" s="80" customFormat="1" x14ac:dyDescent="0.2"/>
    <row r="59" spans="1:13" x14ac:dyDescent="0.2">
      <c r="A59" s="14">
        <v>41</v>
      </c>
      <c r="B59" s="3" t="s">
        <v>34</v>
      </c>
      <c r="C59" s="13">
        <v>52.841000000000001</v>
      </c>
      <c r="D59" s="13">
        <v>0</v>
      </c>
      <c r="E59" s="13">
        <v>28.431999999999999</v>
      </c>
      <c r="F59" s="13">
        <v>88.284999999999997</v>
      </c>
      <c r="G59" s="13">
        <v>0.13900000000000001</v>
      </c>
      <c r="H59" s="13">
        <v>52.527000000000001</v>
      </c>
      <c r="I59" s="13">
        <v>107.425</v>
      </c>
      <c r="J59" s="13">
        <v>1788.2439999999999</v>
      </c>
      <c r="K59" s="13">
        <v>0</v>
      </c>
      <c r="L59" s="13">
        <f>SUM(D59:K59)</f>
        <v>2065.0519999999997</v>
      </c>
      <c r="M59" s="13">
        <f>C59+L59</f>
        <v>2117.8929999999996</v>
      </c>
    </row>
    <row r="60" spans="1:13" s="80" customFormat="1" x14ac:dyDescent="0.2"/>
    <row r="61" spans="1:13" x14ac:dyDescent="0.2">
      <c r="A61" s="14">
        <v>42</v>
      </c>
      <c r="B61" s="3" t="s">
        <v>114</v>
      </c>
      <c r="C61" s="13">
        <v>161.499</v>
      </c>
      <c r="D61" s="13">
        <v>0</v>
      </c>
      <c r="E61" s="13">
        <v>9.7750000000000004</v>
      </c>
      <c r="F61" s="13">
        <v>731.19799999999998</v>
      </c>
      <c r="G61" s="13">
        <v>0.17699999999999999</v>
      </c>
      <c r="H61" s="13">
        <v>1026.3109999999999</v>
      </c>
      <c r="I61" s="13">
        <v>86.784000000000006</v>
      </c>
      <c r="J61" s="13">
        <v>180.07599999999999</v>
      </c>
      <c r="K61" s="13">
        <v>0</v>
      </c>
      <c r="L61" s="13">
        <f>SUM(D61:K61)</f>
        <v>2034.3209999999999</v>
      </c>
      <c r="M61" s="13">
        <f>C61+L61</f>
        <v>2195.8199999999997</v>
      </c>
    </row>
    <row r="62" spans="1:13" s="70" customFormat="1" x14ac:dyDescent="0.2"/>
    <row r="63" spans="1:13" x14ac:dyDescent="0.2">
      <c r="A63" s="14">
        <v>43</v>
      </c>
      <c r="B63" s="3" t="s">
        <v>113</v>
      </c>
      <c r="C63" s="13">
        <v>0</v>
      </c>
      <c r="D63" s="13">
        <v>0</v>
      </c>
      <c r="E63" s="13">
        <v>0.77300000000000002</v>
      </c>
      <c r="F63" s="13">
        <v>0</v>
      </c>
      <c r="G63" s="13">
        <v>0</v>
      </c>
      <c r="H63" s="13">
        <v>493.46800000000002</v>
      </c>
      <c r="I63" s="13">
        <v>16.503</v>
      </c>
      <c r="J63" s="13">
        <v>185.08799999999999</v>
      </c>
      <c r="K63" s="13">
        <v>0</v>
      </c>
      <c r="L63" s="13">
        <f>SUM(D63:K63)</f>
        <v>695.83199999999999</v>
      </c>
      <c r="M63" s="13">
        <f>C63+L63</f>
        <v>695.83199999999999</v>
      </c>
    </row>
    <row r="64" spans="1:13" s="70" customFormat="1" x14ac:dyDescent="0.2"/>
    <row r="65" spans="1:13" x14ac:dyDescent="0.2">
      <c r="A65" s="14">
        <v>44</v>
      </c>
      <c r="B65" s="3" t="s">
        <v>112</v>
      </c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19.106000000000002</v>
      </c>
      <c r="I65" s="13">
        <v>372.745</v>
      </c>
      <c r="J65" s="13">
        <v>344.31200000000001</v>
      </c>
      <c r="K65" s="13">
        <v>0</v>
      </c>
      <c r="L65" s="13">
        <f>SUM(D65:K65)</f>
        <v>736.16300000000001</v>
      </c>
      <c r="M65" s="13">
        <f>C65+L65</f>
        <v>736.16300000000001</v>
      </c>
    </row>
    <row r="66" spans="1:13" s="70" customFormat="1" x14ac:dyDescent="0.2"/>
    <row r="67" spans="1:13" x14ac:dyDescent="0.2">
      <c r="A67" s="14">
        <v>45</v>
      </c>
      <c r="B67" s="3" t="s">
        <v>111</v>
      </c>
      <c r="C67" s="13">
        <v>0</v>
      </c>
      <c r="D67" s="13">
        <v>252.005</v>
      </c>
      <c r="E67" s="13">
        <v>560.03800000000001</v>
      </c>
      <c r="F67" s="13">
        <v>0</v>
      </c>
      <c r="G67" s="13">
        <v>607.38499999999999</v>
      </c>
      <c r="H67" s="13">
        <v>56.110999999999997</v>
      </c>
      <c r="I67" s="13">
        <v>21.37</v>
      </c>
      <c r="J67" s="13">
        <v>159.92500000000001</v>
      </c>
      <c r="K67" s="13">
        <v>123.411</v>
      </c>
      <c r="L67" s="13">
        <f>SUM(D67:K67)</f>
        <v>1780.2449999999999</v>
      </c>
      <c r="M67" s="13">
        <f>C67+L67</f>
        <v>1780.2449999999999</v>
      </c>
    </row>
    <row r="68" spans="1:13" s="70" customFormat="1" x14ac:dyDescent="0.2"/>
    <row r="69" spans="1:13" x14ac:dyDescent="0.2">
      <c r="A69" s="14">
        <v>46</v>
      </c>
      <c r="B69" s="3" t="s">
        <v>110</v>
      </c>
      <c r="C69" s="13">
        <v>0</v>
      </c>
      <c r="D69" s="13">
        <v>0</v>
      </c>
      <c r="E69" s="13">
        <v>450</v>
      </c>
      <c r="F69" s="13">
        <v>0</v>
      </c>
      <c r="G69" s="13">
        <v>0</v>
      </c>
      <c r="H69" s="13">
        <v>0</v>
      </c>
      <c r="I69" s="13">
        <v>0</v>
      </c>
      <c r="J69" s="13">
        <v>78.141999999999996</v>
      </c>
      <c r="K69" s="13">
        <v>1E-3</v>
      </c>
      <c r="L69" s="13">
        <f>SUM(D69:K69)</f>
        <v>528.14300000000003</v>
      </c>
      <c r="M69" s="13">
        <f>C69+L69</f>
        <v>528.14300000000003</v>
      </c>
    </row>
    <row r="70" spans="1:13" s="70" customFormat="1" x14ac:dyDescent="0.2"/>
    <row r="71" spans="1:13" x14ac:dyDescent="0.2">
      <c r="A71" s="14">
        <v>51</v>
      </c>
      <c r="B71" s="3" t="s">
        <v>109</v>
      </c>
      <c r="C71" s="13">
        <v>0</v>
      </c>
      <c r="D71" s="13"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582.79499999999996</v>
      </c>
      <c r="K71" s="13">
        <v>31.209</v>
      </c>
      <c r="L71" s="13">
        <f>SUM(D71:K71)</f>
        <v>614.00399999999991</v>
      </c>
      <c r="M71" s="13">
        <f>C71+L71</f>
        <v>614.00399999999991</v>
      </c>
    </row>
    <row r="72" spans="1:13" s="70" customFormat="1" x14ac:dyDescent="0.2"/>
    <row r="73" spans="1:13" x14ac:dyDescent="0.2">
      <c r="A73" s="14">
        <v>58</v>
      </c>
      <c r="B73" s="3" t="s">
        <v>108</v>
      </c>
      <c r="C73" s="13">
        <v>0</v>
      </c>
      <c r="D73" s="13"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5742.7650000000003</v>
      </c>
      <c r="K73" s="13">
        <v>0</v>
      </c>
      <c r="L73" s="13">
        <f>SUM(D73:K73)</f>
        <v>5742.7650000000003</v>
      </c>
      <c r="M73" s="13">
        <f>C73+L73</f>
        <v>5742.7650000000003</v>
      </c>
    </row>
    <row r="74" spans="1:13" s="80" customFormat="1" x14ac:dyDescent="0.2"/>
    <row r="75" spans="1:13" s="30" customFormat="1" x14ac:dyDescent="0.2">
      <c r="A75" s="12"/>
      <c r="B75" s="11" t="s">
        <v>107</v>
      </c>
      <c r="C75" s="10">
        <f t="shared" ref="C75:M75" si="0">SUM(C9:C74)</f>
        <v>10679.367999999999</v>
      </c>
      <c r="D75" s="10">
        <f t="shared" si="0"/>
        <v>252.005</v>
      </c>
      <c r="E75" s="10">
        <f t="shared" si="0"/>
        <v>1192.991</v>
      </c>
      <c r="F75" s="10">
        <f t="shared" si="0"/>
        <v>946.83500000000004</v>
      </c>
      <c r="G75" s="10">
        <f t="shared" si="0"/>
        <v>617.84199999999998</v>
      </c>
      <c r="H75" s="10">
        <f t="shared" si="0"/>
        <v>3721.7310000000002</v>
      </c>
      <c r="I75" s="10">
        <f t="shared" si="0"/>
        <v>32787.218000000001</v>
      </c>
      <c r="J75" s="10">
        <f t="shared" si="0"/>
        <v>16819.689999999999</v>
      </c>
      <c r="K75" s="10">
        <f t="shared" si="0"/>
        <v>269.185</v>
      </c>
      <c r="L75" s="10">
        <f t="shared" si="0"/>
        <v>56607.497000000003</v>
      </c>
      <c r="M75" s="10">
        <f t="shared" si="0"/>
        <v>67286.865000000005</v>
      </c>
    </row>
    <row r="77" spans="1:13" s="75" customFormat="1" x14ac:dyDescent="0.2">
      <c r="A77" s="75" t="s">
        <v>0</v>
      </c>
    </row>
    <row r="78" spans="1:13" s="75" customFormat="1" x14ac:dyDescent="0.2"/>
  </sheetData>
  <mergeCells count="40">
    <mergeCell ref="A70:XFD70"/>
    <mergeCell ref="A72:XFD72"/>
    <mergeCell ref="A74:XFD74"/>
    <mergeCell ref="A56:XFD56"/>
    <mergeCell ref="A58:XFD58"/>
    <mergeCell ref="A60:XFD60"/>
    <mergeCell ref="A62:XFD62"/>
    <mergeCell ref="A64:XFD64"/>
    <mergeCell ref="A66:XFD66"/>
    <mergeCell ref="A48:XFD48"/>
    <mergeCell ref="A50:XFD50"/>
    <mergeCell ref="A52:XFD52"/>
    <mergeCell ref="A54:XFD54"/>
    <mergeCell ref="A68:XFD68"/>
    <mergeCell ref="A38:XFD38"/>
    <mergeCell ref="A40:XFD40"/>
    <mergeCell ref="A42:XFD42"/>
    <mergeCell ref="A44:XFD44"/>
    <mergeCell ref="A46:XFD46"/>
    <mergeCell ref="A28:XFD28"/>
    <mergeCell ref="A30:XFD30"/>
    <mergeCell ref="A32:XFD32"/>
    <mergeCell ref="A34:XFD34"/>
    <mergeCell ref="A36:XFD36"/>
    <mergeCell ref="A1:XFD1"/>
    <mergeCell ref="A2:XFD2"/>
    <mergeCell ref="A78:XFD78"/>
    <mergeCell ref="A77:XFD77"/>
    <mergeCell ref="A3:XFD3"/>
    <mergeCell ref="D5:L5"/>
    <mergeCell ref="A8:XFD8"/>
    <mergeCell ref="A10:XFD10"/>
    <mergeCell ref="A12:XFD12"/>
    <mergeCell ref="A14:XFD14"/>
    <mergeCell ref="A16:XFD16"/>
    <mergeCell ref="A18:XFD18"/>
    <mergeCell ref="A20:XFD20"/>
    <mergeCell ref="A22:XFD22"/>
    <mergeCell ref="A24:XFD24"/>
    <mergeCell ref="A26:XFD26"/>
  </mergeCells>
  <pageMargins left="0.70866141732283472" right="0.70866141732283472" top="0.78740157480314965" bottom="0.78740157480314965" header="0.31496062992125984" footer="0.31496062992125984"/>
  <pageSetup paperSize="9" scale="97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6"/>
  <sheetViews>
    <sheetView zoomScaleNormal="100" workbookViewId="0">
      <selection sqref="A1:XFD1"/>
    </sheetView>
  </sheetViews>
  <sheetFormatPr baseColWidth="10" defaultRowHeight="12.75" x14ac:dyDescent="0.2"/>
  <cols>
    <col min="1" max="1" width="5.28515625" style="36" customWidth="1"/>
    <col min="2" max="2" width="42" style="35" bestFit="1" customWidth="1"/>
    <col min="3" max="3" width="11.42578125" style="35"/>
    <col min="4" max="4" width="6.42578125" style="35" customWidth="1"/>
    <col min="5" max="7" width="7.140625" style="35" bestFit="1" customWidth="1"/>
    <col min="8" max="8" width="7.42578125" style="35" customWidth="1"/>
    <col min="9" max="10" width="9" style="35" customWidth="1"/>
    <col min="11" max="11" width="6.28515625" style="35" customWidth="1"/>
    <col min="12" max="12" width="8.7109375" style="35" customWidth="1"/>
    <col min="13" max="13" width="15.7109375" style="35" customWidth="1"/>
    <col min="14" max="16384" width="11.42578125" style="35"/>
  </cols>
  <sheetData>
    <row r="1" spans="1:13" s="81" customFormat="1" x14ac:dyDescent="0.2">
      <c r="A1" s="81" t="s">
        <v>152</v>
      </c>
    </row>
    <row r="2" spans="1:13" s="82" customFormat="1" x14ac:dyDescent="0.2">
      <c r="A2" s="82" t="s">
        <v>28</v>
      </c>
    </row>
    <row r="3" spans="1:13" s="82" customFormat="1" x14ac:dyDescent="0.2"/>
    <row r="4" spans="1:13" s="47" customFormat="1" ht="12" customHeight="1" x14ac:dyDescent="0.2">
      <c r="A4" s="57" t="s">
        <v>147</v>
      </c>
      <c r="B4" s="57" t="s">
        <v>146</v>
      </c>
      <c r="C4" s="58" t="s">
        <v>145</v>
      </c>
      <c r="D4" s="58"/>
      <c r="E4" s="58"/>
      <c r="F4" s="58"/>
      <c r="G4" s="58"/>
      <c r="H4" s="58"/>
      <c r="I4" s="58"/>
      <c r="J4" s="58"/>
      <c r="K4" s="58"/>
      <c r="L4" s="58"/>
      <c r="M4" s="58"/>
    </row>
    <row r="5" spans="1:13" s="47" customFormat="1" ht="12.75" customHeight="1" x14ac:dyDescent="0.2">
      <c r="A5" s="57"/>
      <c r="B5" s="57"/>
      <c r="C5" s="56" t="s">
        <v>144</v>
      </c>
      <c r="D5" s="85" t="s">
        <v>143</v>
      </c>
      <c r="E5" s="85"/>
      <c r="F5" s="85"/>
      <c r="G5" s="85"/>
      <c r="H5" s="85"/>
      <c r="I5" s="85"/>
      <c r="J5" s="85"/>
      <c r="K5" s="85"/>
      <c r="L5" s="85"/>
      <c r="M5" s="55" t="s">
        <v>1</v>
      </c>
    </row>
    <row r="6" spans="1:13" s="47" customFormat="1" ht="12" customHeight="1" x14ac:dyDescent="0.2">
      <c r="A6" s="54"/>
      <c r="B6" s="54"/>
      <c r="D6" s="53" t="s">
        <v>141</v>
      </c>
      <c r="E6" s="53"/>
      <c r="F6" s="53" t="s">
        <v>140</v>
      </c>
      <c r="G6" s="53"/>
      <c r="H6" s="53"/>
      <c r="I6" s="53" t="s">
        <v>139</v>
      </c>
      <c r="J6" s="53"/>
      <c r="K6" s="53"/>
      <c r="L6" s="52" t="s">
        <v>138</v>
      </c>
      <c r="M6" s="51"/>
    </row>
    <row r="7" spans="1:13" s="47" customFormat="1" x14ac:dyDescent="0.2">
      <c r="A7" s="48"/>
      <c r="B7" s="48"/>
      <c r="C7" s="50">
        <v>0</v>
      </c>
      <c r="D7" s="50">
        <v>2</v>
      </c>
      <c r="E7" s="50">
        <v>3</v>
      </c>
      <c r="F7" s="50">
        <v>4</v>
      </c>
      <c r="G7" s="50">
        <v>5</v>
      </c>
      <c r="H7" s="50">
        <v>6</v>
      </c>
      <c r="I7" s="50">
        <v>7</v>
      </c>
      <c r="J7" s="50">
        <v>8</v>
      </c>
      <c r="K7" s="49">
        <v>9</v>
      </c>
      <c r="L7" s="48"/>
      <c r="M7" s="48"/>
    </row>
    <row r="8" spans="1:13" s="86" customFormat="1" x14ac:dyDescent="0.2"/>
    <row r="9" spans="1:13" x14ac:dyDescent="0.2">
      <c r="A9" s="43">
        <v>1</v>
      </c>
      <c r="B9" s="42" t="s">
        <v>137</v>
      </c>
      <c r="C9" s="41">
        <v>4.8109999999999999</v>
      </c>
      <c r="D9" s="41">
        <v>0</v>
      </c>
      <c r="E9" s="41">
        <v>0.1</v>
      </c>
      <c r="F9" s="41">
        <v>0</v>
      </c>
      <c r="G9" s="41">
        <v>1.4E-2</v>
      </c>
      <c r="H9" s="41">
        <v>0</v>
      </c>
      <c r="I9" s="41">
        <v>0.36499999999999999</v>
      </c>
      <c r="J9" s="41">
        <v>2.31</v>
      </c>
      <c r="K9" s="41">
        <v>0</v>
      </c>
      <c r="L9" s="41">
        <f>SUM(D9:K9)</f>
        <v>2.7890000000000001</v>
      </c>
      <c r="M9" s="41">
        <f>C9+L9</f>
        <v>7.6</v>
      </c>
    </row>
    <row r="10" spans="1:13" s="87" customFormat="1" x14ac:dyDescent="0.2"/>
    <row r="11" spans="1:13" x14ac:dyDescent="0.2">
      <c r="A11" s="43">
        <v>2</v>
      </c>
      <c r="B11" s="42" t="s">
        <v>136</v>
      </c>
      <c r="C11" s="41">
        <v>26.478999999999999</v>
      </c>
      <c r="D11" s="41">
        <v>0</v>
      </c>
      <c r="E11" s="41">
        <v>2.1459999999999999</v>
      </c>
      <c r="F11" s="41">
        <v>19.234000000000002</v>
      </c>
      <c r="G11" s="41">
        <v>0.09</v>
      </c>
      <c r="H11" s="41">
        <v>4.5350000000000001</v>
      </c>
      <c r="I11" s="41">
        <v>53.497</v>
      </c>
      <c r="J11" s="41">
        <v>48.518999999999998</v>
      </c>
      <c r="K11" s="41">
        <v>0</v>
      </c>
      <c r="L11" s="41">
        <f>SUM(D11:K11)</f>
        <v>128.02100000000002</v>
      </c>
      <c r="M11" s="41">
        <f>C11+L11</f>
        <v>154.5</v>
      </c>
    </row>
    <row r="12" spans="1:13" s="87" customFormat="1" x14ac:dyDescent="0.2"/>
    <row r="13" spans="1:13" x14ac:dyDescent="0.2">
      <c r="A13" s="43">
        <v>3</v>
      </c>
      <c r="B13" s="42" t="s">
        <v>135</v>
      </c>
      <c r="C13" s="41">
        <v>5.4509999999999996</v>
      </c>
      <c r="D13" s="41">
        <v>0</v>
      </c>
      <c r="E13" s="41">
        <v>0.13</v>
      </c>
      <c r="F13" s="41">
        <v>0</v>
      </c>
      <c r="G13" s="41">
        <v>1.4E-2</v>
      </c>
      <c r="H13" s="41">
        <v>0</v>
      </c>
      <c r="I13" s="41">
        <v>4.4669999999999996</v>
      </c>
      <c r="J13" s="41">
        <v>1.538</v>
      </c>
      <c r="K13" s="41">
        <v>0</v>
      </c>
      <c r="L13" s="41">
        <f>SUM(D13:K13)</f>
        <v>6.149</v>
      </c>
      <c r="M13" s="41">
        <f>C13+L13</f>
        <v>11.6</v>
      </c>
    </row>
    <row r="14" spans="1:13" s="87" customFormat="1" x14ac:dyDescent="0.2"/>
    <row r="15" spans="1:13" x14ac:dyDescent="0.2">
      <c r="A15" s="43">
        <v>4</v>
      </c>
      <c r="B15" s="42" t="s">
        <v>134</v>
      </c>
      <c r="C15" s="41">
        <v>13.641</v>
      </c>
      <c r="D15" s="41">
        <v>0</v>
      </c>
      <c r="E15" s="41">
        <v>6.8000000000000005E-2</v>
      </c>
      <c r="F15" s="41">
        <v>0</v>
      </c>
      <c r="G15" s="41">
        <v>2.1999999999999999E-2</v>
      </c>
      <c r="H15" s="41">
        <v>0</v>
      </c>
      <c r="I15" s="41">
        <v>0.03</v>
      </c>
      <c r="J15" s="41">
        <v>1.839</v>
      </c>
      <c r="K15" s="41">
        <v>0</v>
      </c>
      <c r="L15" s="41">
        <f>SUM(D15:K15)</f>
        <v>1.9590000000000001</v>
      </c>
      <c r="M15" s="41">
        <f>C15+L15</f>
        <v>15.6</v>
      </c>
    </row>
    <row r="16" spans="1:13" s="87" customFormat="1" x14ac:dyDescent="0.2"/>
    <row r="17" spans="1:13" x14ac:dyDescent="0.2">
      <c r="A17" s="43">
        <v>5</v>
      </c>
      <c r="B17" s="42" t="s">
        <v>133</v>
      </c>
      <c r="C17" s="41">
        <v>4.0220000000000002</v>
      </c>
      <c r="D17" s="41">
        <v>0</v>
      </c>
      <c r="E17" s="41">
        <v>0.06</v>
      </c>
      <c r="F17" s="41">
        <v>0</v>
      </c>
      <c r="G17" s="41">
        <v>0.02</v>
      </c>
      <c r="H17" s="41">
        <v>0</v>
      </c>
      <c r="I17" s="41">
        <v>1.429</v>
      </c>
      <c r="J17" s="41">
        <v>1.069</v>
      </c>
      <c r="K17" s="41">
        <v>0</v>
      </c>
      <c r="L17" s="41">
        <f>SUM(D17:K17)</f>
        <v>2.5780000000000003</v>
      </c>
      <c r="M17" s="41">
        <f>C17+L17</f>
        <v>6.6000000000000005</v>
      </c>
    </row>
    <row r="18" spans="1:13" s="87" customFormat="1" x14ac:dyDescent="0.2"/>
    <row r="19" spans="1:13" x14ac:dyDescent="0.2">
      <c r="A19" s="43">
        <v>6</v>
      </c>
      <c r="B19" s="42" t="s">
        <v>132</v>
      </c>
      <c r="C19" s="41">
        <v>22.815999999999999</v>
      </c>
      <c r="D19" s="41">
        <v>0</v>
      </c>
      <c r="E19" s="41">
        <v>0.2</v>
      </c>
      <c r="F19" s="41">
        <v>0</v>
      </c>
      <c r="G19" s="41">
        <v>0.06</v>
      </c>
      <c r="H19" s="41">
        <v>0</v>
      </c>
      <c r="I19" s="41">
        <v>0.48799999999999999</v>
      </c>
      <c r="J19" s="41">
        <v>5.5359999999999996</v>
      </c>
      <c r="K19" s="41">
        <v>0</v>
      </c>
      <c r="L19" s="41">
        <f>SUM(D19:K19)</f>
        <v>6.2839999999999998</v>
      </c>
      <c r="M19" s="41">
        <f>C19+L19</f>
        <v>29.099999999999998</v>
      </c>
    </row>
    <row r="20" spans="1:13" s="87" customFormat="1" x14ac:dyDescent="0.2"/>
    <row r="21" spans="1:13" x14ac:dyDescent="0.2">
      <c r="A21" s="45">
        <v>10</v>
      </c>
      <c r="B21" s="42" t="s">
        <v>75</v>
      </c>
      <c r="C21" s="41">
        <v>56.444000000000003</v>
      </c>
      <c r="D21" s="41">
        <v>0</v>
      </c>
      <c r="E21" s="41">
        <v>1.7589999999999999</v>
      </c>
      <c r="F21" s="41">
        <v>26.741</v>
      </c>
      <c r="G21" s="41">
        <v>0.18</v>
      </c>
      <c r="H21" s="41">
        <v>23.486999999999998</v>
      </c>
      <c r="I21" s="41">
        <v>72.477000000000004</v>
      </c>
      <c r="J21" s="41">
        <v>154.61199999999999</v>
      </c>
      <c r="K21" s="41">
        <v>0</v>
      </c>
      <c r="L21" s="41">
        <f>SUM(D21:K21)</f>
        <v>279.25599999999997</v>
      </c>
      <c r="M21" s="41">
        <f>C21+L21</f>
        <v>335.7</v>
      </c>
    </row>
    <row r="22" spans="1:13" s="87" customFormat="1" x14ac:dyDescent="0.2"/>
    <row r="23" spans="1:13" x14ac:dyDescent="0.2">
      <c r="A23" s="45">
        <v>11</v>
      </c>
      <c r="B23" s="42" t="s">
        <v>131</v>
      </c>
      <c r="C23" s="41">
        <v>1637.2280000000001</v>
      </c>
      <c r="D23" s="41">
        <v>0</v>
      </c>
      <c r="E23" s="41">
        <v>20.353000000000002</v>
      </c>
      <c r="F23" s="41">
        <v>0</v>
      </c>
      <c r="G23" s="41">
        <v>1.4850000000000001</v>
      </c>
      <c r="H23" s="41">
        <v>21.785</v>
      </c>
      <c r="I23" s="41">
        <v>77.561000000000007</v>
      </c>
      <c r="J23" s="41">
        <v>594.63800000000003</v>
      </c>
      <c r="K23" s="41">
        <v>0.65</v>
      </c>
      <c r="L23" s="41">
        <f>SUM(D23:K23)</f>
        <v>716.47199999999998</v>
      </c>
      <c r="M23" s="41">
        <f>C23+L23</f>
        <v>2353.6999999999998</v>
      </c>
    </row>
    <row r="24" spans="1:13" s="87" customFormat="1" x14ac:dyDescent="0.2"/>
    <row r="25" spans="1:13" x14ac:dyDescent="0.2">
      <c r="A25" s="43">
        <v>12</v>
      </c>
      <c r="B25" s="42" t="s">
        <v>130</v>
      </c>
      <c r="C25" s="41">
        <v>74.241</v>
      </c>
      <c r="D25" s="41">
        <v>0</v>
      </c>
      <c r="E25" s="41">
        <v>8.1999999999999993</v>
      </c>
      <c r="F25" s="41">
        <v>0</v>
      </c>
      <c r="G25" s="41">
        <v>9.8000000000000004E-2</v>
      </c>
      <c r="H25" s="41">
        <v>118.23099999999999</v>
      </c>
      <c r="I25" s="41">
        <v>95.088999999999999</v>
      </c>
      <c r="J25" s="41">
        <v>131.24100000000001</v>
      </c>
      <c r="K25" s="41">
        <v>0</v>
      </c>
      <c r="L25" s="41">
        <f>SUM(D25:K25)</f>
        <v>352.85900000000004</v>
      </c>
      <c r="M25" s="41">
        <f>C25+L25</f>
        <v>427.1</v>
      </c>
    </row>
    <row r="26" spans="1:13" s="87" customFormat="1" x14ac:dyDescent="0.2"/>
    <row r="27" spans="1:13" x14ac:dyDescent="0.2">
      <c r="A27" s="43">
        <v>13</v>
      </c>
      <c r="B27" s="42" t="s">
        <v>129</v>
      </c>
      <c r="C27" s="41">
        <v>558.91499999999996</v>
      </c>
      <c r="D27" s="41">
        <v>0</v>
      </c>
      <c r="E27" s="41">
        <v>19.344999999999999</v>
      </c>
      <c r="F27" s="41">
        <v>0</v>
      </c>
      <c r="G27" s="41">
        <v>0</v>
      </c>
      <c r="H27" s="41">
        <v>37.332999999999998</v>
      </c>
      <c r="I27" s="41">
        <v>126.489</v>
      </c>
      <c r="J27" s="41">
        <v>408.40199999999999</v>
      </c>
      <c r="K27" s="41">
        <v>1.6E-2</v>
      </c>
      <c r="L27" s="41">
        <f>SUM(D27:K27)</f>
        <v>591.58499999999992</v>
      </c>
      <c r="M27" s="41">
        <f>C27+L27</f>
        <v>1150.5</v>
      </c>
    </row>
    <row r="28" spans="1:13" s="87" customFormat="1" x14ac:dyDescent="0.2"/>
    <row r="29" spans="1:13" x14ac:dyDescent="0.2">
      <c r="A29" s="43">
        <v>14</v>
      </c>
      <c r="B29" s="42" t="s">
        <v>128</v>
      </c>
      <c r="C29" s="41">
        <v>972.38599999999997</v>
      </c>
      <c r="D29" s="41">
        <v>0</v>
      </c>
      <c r="E29" s="41">
        <v>1.7370000000000001</v>
      </c>
      <c r="F29" s="41">
        <v>80</v>
      </c>
      <c r="G29" s="41">
        <v>2.0030000000000001</v>
      </c>
      <c r="H29" s="41">
        <v>39.707999999999998</v>
      </c>
      <c r="I29" s="41">
        <v>139.03</v>
      </c>
      <c r="J29" s="41">
        <v>951.23599999999999</v>
      </c>
      <c r="K29" s="41">
        <v>0</v>
      </c>
      <c r="L29" s="41">
        <f>SUM(D29:K29)</f>
        <v>1213.7139999999999</v>
      </c>
      <c r="M29" s="41">
        <f>C29+L29</f>
        <v>2186.1</v>
      </c>
    </row>
    <row r="30" spans="1:13" s="87" customFormat="1" x14ac:dyDescent="0.2"/>
    <row r="31" spans="1:13" x14ac:dyDescent="0.2">
      <c r="A31" s="43">
        <v>15</v>
      </c>
      <c r="B31" s="42" t="s">
        <v>127</v>
      </c>
      <c r="C31" s="41">
        <v>602.74900000000002</v>
      </c>
      <c r="D31" s="41">
        <v>0</v>
      </c>
      <c r="E31" s="41">
        <v>10.055</v>
      </c>
      <c r="F31" s="41">
        <v>0</v>
      </c>
      <c r="G31" s="41">
        <v>2.2370000000000001</v>
      </c>
      <c r="H31" s="41">
        <v>65.143000000000001</v>
      </c>
      <c r="I31" s="41">
        <v>21.338000000000001</v>
      </c>
      <c r="J31" s="41">
        <v>531.37800000000004</v>
      </c>
      <c r="K31" s="41">
        <v>0</v>
      </c>
      <c r="L31" s="41">
        <f>SUM(D31:K31)</f>
        <v>630.15100000000007</v>
      </c>
      <c r="M31" s="41">
        <f>C31+L31</f>
        <v>1232.9000000000001</v>
      </c>
    </row>
    <row r="32" spans="1:13" s="87" customFormat="1" x14ac:dyDescent="0.2"/>
    <row r="33" spans="1:13" x14ac:dyDescent="0.2">
      <c r="A33" s="43">
        <v>16</v>
      </c>
      <c r="B33" s="42" t="s">
        <v>126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2.7970000000000002</v>
      </c>
      <c r="K33" s="41">
        <v>0</v>
      </c>
      <c r="L33" s="41">
        <f>SUM(D33:K33)</f>
        <v>2.7970000000000002</v>
      </c>
      <c r="M33" s="41">
        <f>C33+L33</f>
        <v>2.7970000000000002</v>
      </c>
    </row>
    <row r="34" spans="1:13" s="87" customFormat="1" x14ac:dyDescent="0.2"/>
    <row r="35" spans="1:13" x14ac:dyDescent="0.2">
      <c r="A35" s="43">
        <v>20</v>
      </c>
      <c r="B35" s="42" t="s">
        <v>125</v>
      </c>
      <c r="C35" s="41">
        <v>75.971999999999994</v>
      </c>
      <c r="D35" s="41">
        <v>0</v>
      </c>
      <c r="E35" s="41">
        <v>0.23599999999999999</v>
      </c>
      <c r="F35" s="41">
        <v>0</v>
      </c>
      <c r="G35" s="41">
        <v>0.151</v>
      </c>
      <c r="H35" s="41">
        <v>577.58199999999999</v>
      </c>
      <c r="I35" s="41">
        <v>4514.4319999999998</v>
      </c>
      <c r="J35" s="41">
        <v>805.63300000000004</v>
      </c>
      <c r="K35" s="41">
        <v>0</v>
      </c>
      <c r="L35" s="41">
        <f>SUM(D35:K35)</f>
        <v>5898.0339999999997</v>
      </c>
      <c r="M35" s="41">
        <f>C35+L35</f>
        <v>5974.0059999999994</v>
      </c>
    </row>
    <row r="36" spans="1:13" s="87" customFormat="1" x14ac:dyDescent="0.2"/>
    <row r="37" spans="1:13" x14ac:dyDescent="0.2">
      <c r="A37" s="43">
        <v>21</v>
      </c>
      <c r="B37" s="42" t="s">
        <v>124</v>
      </c>
      <c r="C37" s="41">
        <v>66.710999999999999</v>
      </c>
      <c r="D37" s="41">
        <v>0</v>
      </c>
      <c r="E37" s="41">
        <v>0.2</v>
      </c>
      <c r="F37" s="41">
        <v>2.012</v>
      </c>
      <c r="G37" s="41">
        <v>0.10100000000000001</v>
      </c>
      <c r="H37" s="41">
        <v>122.71299999999999</v>
      </c>
      <c r="I37" s="46">
        <v>2128.5929999999998</v>
      </c>
      <c r="J37" s="41">
        <v>38.594000000000001</v>
      </c>
      <c r="K37" s="41">
        <v>4</v>
      </c>
      <c r="L37" s="41">
        <f>SUM(D37:K37)</f>
        <v>2296.2129999999997</v>
      </c>
      <c r="M37" s="41">
        <f>C37+L37</f>
        <v>2362.9239999999995</v>
      </c>
    </row>
    <row r="38" spans="1:13" s="87" customFormat="1" x14ac:dyDescent="0.2"/>
    <row r="39" spans="1:13" x14ac:dyDescent="0.2">
      <c r="A39" s="43">
        <v>22</v>
      </c>
      <c r="B39" s="42" t="s">
        <v>12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9610.7000000000007</v>
      </c>
      <c r="J39" s="41">
        <v>0</v>
      </c>
      <c r="K39" s="41">
        <v>0</v>
      </c>
      <c r="L39" s="41">
        <f>SUM(D39:K39)</f>
        <v>9610.7000000000007</v>
      </c>
      <c r="M39" s="41">
        <f>C39+L39</f>
        <v>9610.7000000000007</v>
      </c>
    </row>
    <row r="40" spans="1:13" s="87" customFormat="1" x14ac:dyDescent="0.2"/>
    <row r="41" spans="1:13" x14ac:dyDescent="0.2">
      <c r="A41" s="43">
        <v>23</v>
      </c>
      <c r="B41" s="42" t="s">
        <v>23</v>
      </c>
      <c r="C41" s="41">
        <v>3474.64</v>
      </c>
      <c r="D41" s="41">
        <v>0</v>
      </c>
      <c r="E41" s="41">
        <v>0</v>
      </c>
      <c r="F41" s="41">
        <v>0</v>
      </c>
      <c r="G41" s="41">
        <v>0.04</v>
      </c>
      <c r="H41" s="41">
        <v>0</v>
      </c>
      <c r="I41" s="46">
        <v>4568.451</v>
      </c>
      <c r="J41" s="41">
        <v>0.33</v>
      </c>
      <c r="K41" s="41">
        <v>0</v>
      </c>
      <c r="L41" s="41">
        <f>SUM(D41:K41)</f>
        <v>4568.8209999999999</v>
      </c>
      <c r="M41" s="41">
        <f>C41+L41</f>
        <v>8043.4609999999993</v>
      </c>
    </row>
    <row r="42" spans="1:13" s="87" customFormat="1" x14ac:dyDescent="0.2"/>
    <row r="43" spans="1:13" x14ac:dyDescent="0.2">
      <c r="A43" s="43">
        <v>24</v>
      </c>
      <c r="B43" s="42" t="s">
        <v>123</v>
      </c>
      <c r="C43" s="41">
        <v>38.642000000000003</v>
      </c>
      <c r="D43" s="41">
        <v>0</v>
      </c>
      <c r="E43" s="41">
        <v>0.42199999999999999</v>
      </c>
      <c r="F43" s="41">
        <v>0</v>
      </c>
      <c r="G43" s="41">
        <v>8.2000000000000003E-2</v>
      </c>
      <c r="H43" s="41">
        <v>8.5739999999999998</v>
      </c>
      <c r="I43" s="41">
        <v>759.15099999999995</v>
      </c>
      <c r="J43" s="41">
        <v>61.363</v>
      </c>
      <c r="K43" s="41">
        <v>0</v>
      </c>
      <c r="L43" s="41">
        <f>SUM(D43:K43)</f>
        <v>829.59199999999987</v>
      </c>
      <c r="M43" s="41">
        <f>C43+L43</f>
        <v>868.23399999999992</v>
      </c>
    </row>
    <row r="44" spans="1:13" s="87" customFormat="1" x14ac:dyDescent="0.2"/>
    <row r="45" spans="1:13" x14ac:dyDescent="0.2">
      <c r="A45" s="45">
        <v>25</v>
      </c>
      <c r="B45" s="42" t="s">
        <v>122</v>
      </c>
      <c r="C45" s="41">
        <v>0</v>
      </c>
      <c r="D45" s="41">
        <v>0</v>
      </c>
      <c r="E45" s="41">
        <v>0</v>
      </c>
      <c r="F45" s="41">
        <v>0</v>
      </c>
      <c r="G45" s="41">
        <v>1E-3</v>
      </c>
      <c r="H45" s="41">
        <v>23.486000000000001</v>
      </c>
      <c r="I45" s="41">
        <v>6103.5919999999996</v>
      </c>
      <c r="J45" s="41">
        <v>97.816999999999993</v>
      </c>
      <c r="K45" s="41">
        <v>110.3</v>
      </c>
      <c r="L45" s="41">
        <f>SUM(D45:K45)</f>
        <v>6335.1959999999999</v>
      </c>
      <c r="M45" s="41">
        <f>C45+L45</f>
        <v>6335.1959999999999</v>
      </c>
    </row>
    <row r="46" spans="1:13" s="87" customFormat="1" x14ac:dyDescent="0.2"/>
    <row r="47" spans="1:13" ht="14.25" x14ac:dyDescent="0.2">
      <c r="A47" s="43">
        <v>30</v>
      </c>
      <c r="B47" s="44" t="s">
        <v>151</v>
      </c>
      <c r="C47" s="41">
        <v>2814.5030000000002</v>
      </c>
      <c r="D47" s="41">
        <v>0</v>
      </c>
      <c r="E47" s="41">
        <v>40.235999999999997</v>
      </c>
      <c r="F47" s="41">
        <v>0</v>
      </c>
      <c r="G47" s="41">
        <v>2.2679999999999998</v>
      </c>
      <c r="H47" s="41">
        <v>157.96199999999999</v>
      </c>
      <c r="I47" s="41">
        <v>3810.5059999999999</v>
      </c>
      <c r="J47" s="41">
        <v>876.22500000000002</v>
      </c>
      <c r="K47" s="41">
        <v>0</v>
      </c>
      <c r="L47" s="41">
        <f>SUM(D47:K47)</f>
        <v>4887.1970000000001</v>
      </c>
      <c r="M47" s="41">
        <f>C47+L47</f>
        <v>7701.7000000000007</v>
      </c>
    </row>
    <row r="48" spans="1:13" s="87" customFormat="1" x14ac:dyDescent="0.2"/>
    <row r="49" spans="1:13" x14ac:dyDescent="0.2">
      <c r="A49" s="43">
        <v>31</v>
      </c>
      <c r="B49" s="42" t="s">
        <v>120</v>
      </c>
      <c r="C49" s="41">
        <v>47.994</v>
      </c>
      <c r="D49" s="41">
        <v>0</v>
      </c>
      <c r="E49" s="41">
        <v>4.3339999999999996</v>
      </c>
      <c r="F49" s="41">
        <v>0</v>
      </c>
      <c r="G49" s="41">
        <v>0.39500000000000002</v>
      </c>
      <c r="H49" s="41">
        <v>458.22699999999998</v>
      </c>
      <c r="I49" s="41">
        <v>224.27799999999999</v>
      </c>
      <c r="J49" s="41">
        <v>3045.8719999999998</v>
      </c>
      <c r="K49" s="41">
        <v>0</v>
      </c>
      <c r="L49" s="41">
        <f>SUM(D49:K49)</f>
        <v>3733.1059999999998</v>
      </c>
      <c r="M49" s="41">
        <f>C49+L49</f>
        <v>3781.1</v>
      </c>
    </row>
    <row r="50" spans="1:13" s="87" customFormat="1" x14ac:dyDescent="0.2"/>
    <row r="51" spans="1:13" x14ac:dyDescent="0.2">
      <c r="A51" s="43">
        <v>33</v>
      </c>
      <c r="B51" s="42" t="s">
        <v>118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83.1</v>
      </c>
      <c r="I51" s="41">
        <v>0</v>
      </c>
      <c r="J51" s="41">
        <v>13.8</v>
      </c>
      <c r="K51" s="41">
        <v>0</v>
      </c>
      <c r="L51" s="41">
        <f>SUM(D51:K51)</f>
        <v>96.899999999999991</v>
      </c>
      <c r="M51" s="41">
        <f>C51+L51</f>
        <v>96.899999999999991</v>
      </c>
    </row>
    <row r="52" spans="1:13" s="87" customFormat="1" x14ac:dyDescent="0.2"/>
    <row r="53" spans="1:13" x14ac:dyDescent="0.2">
      <c r="A53" s="43">
        <v>34</v>
      </c>
      <c r="B53" s="42" t="s">
        <v>117</v>
      </c>
      <c r="C53" s="41">
        <v>0</v>
      </c>
      <c r="D53" s="41">
        <v>0</v>
      </c>
      <c r="E53" s="41">
        <v>4.0000000000000001E-3</v>
      </c>
      <c r="F53" s="41">
        <v>0</v>
      </c>
      <c r="G53" s="41">
        <v>0</v>
      </c>
      <c r="H53" s="41">
        <v>122.56100000000001</v>
      </c>
      <c r="I53" s="41">
        <v>16.5</v>
      </c>
      <c r="J53" s="41">
        <v>231.73500000000001</v>
      </c>
      <c r="K53" s="41">
        <v>0</v>
      </c>
      <c r="L53" s="41">
        <f>SUM(D53:K53)</f>
        <v>370.8</v>
      </c>
      <c r="M53" s="41">
        <f>C53+L53</f>
        <v>370.8</v>
      </c>
    </row>
    <row r="54" spans="1:13" s="87" customFormat="1" x14ac:dyDescent="0.2"/>
    <row r="55" spans="1:13" x14ac:dyDescent="0.2">
      <c r="A55" s="43">
        <v>40</v>
      </c>
      <c r="B55" s="42" t="s">
        <v>116</v>
      </c>
      <c r="C55" s="41">
        <v>132.03299999999999</v>
      </c>
      <c r="D55" s="41">
        <v>0</v>
      </c>
      <c r="E55" s="41">
        <v>21.617999999999999</v>
      </c>
      <c r="F55" s="41">
        <v>0</v>
      </c>
      <c r="G55" s="41">
        <v>0.55000000000000004</v>
      </c>
      <c r="H55" s="41">
        <v>163.62899999999999</v>
      </c>
      <c r="I55" s="41">
        <v>4.3579999999999997</v>
      </c>
      <c r="J55" s="41">
        <v>113.91200000000001</v>
      </c>
      <c r="K55" s="41">
        <v>0</v>
      </c>
      <c r="L55" s="41">
        <f>SUM(D55:K55)</f>
        <v>304.06700000000001</v>
      </c>
      <c r="M55" s="41">
        <f>C55+L55</f>
        <v>436.1</v>
      </c>
    </row>
    <row r="56" spans="1:13" s="87" customFormat="1" x14ac:dyDescent="0.2"/>
    <row r="57" spans="1:13" x14ac:dyDescent="0.2">
      <c r="A57" s="43">
        <v>41</v>
      </c>
      <c r="B57" s="42" t="s">
        <v>34</v>
      </c>
      <c r="C57" s="41">
        <v>57.673000000000002</v>
      </c>
      <c r="D57" s="41">
        <v>0</v>
      </c>
      <c r="E57" s="41">
        <v>67.861999999999995</v>
      </c>
      <c r="F57" s="41">
        <v>80.784999999999997</v>
      </c>
      <c r="G57" s="41">
        <v>0.254</v>
      </c>
      <c r="H57" s="41">
        <v>58.936999999999998</v>
      </c>
      <c r="I57" s="41">
        <v>103.402</v>
      </c>
      <c r="J57" s="41">
        <v>2337.9870000000001</v>
      </c>
      <c r="K57" s="41">
        <v>0</v>
      </c>
      <c r="L57" s="41">
        <f>SUM(D57:K57)</f>
        <v>2649.2269999999999</v>
      </c>
      <c r="M57" s="41">
        <f>C57+L57</f>
        <v>2706.8999999999996</v>
      </c>
    </row>
    <row r="58" spans="1:13" s="87" customFormat="1" x14ac:dyDescent="0.2"/>
    <row r="59" spans="1:13" x14ac:dyDescent="0.2">
      <c r="A59" s="43">
        <v>42</v>
      </c>
      <c r="B59" s="42" t="s">
        <v>114</v>
      </c>
      <c r="C59" s="41">
        <v>162.67099999999999</v>
      </c>
      <c r="D59" s="41">
        <v>0</v>
      </c>
      <c r="E59" s="41">
        <v>4.1399999999999997</v>
      </c>
      <c r="F59" s="41">
        <v>762</v>
      </c>
      <c r="G59" s="41">
        <v>0.35399999999999998</v>
      </c>
      <c r="H59" s="41">
        <v>972.79499999999996</v>
      </c>
      <c r="I59" s="41">
        <v>82.59</v>
      </c>
      <c r="J59" s="41">
        <v>156.35</v>
      </c>
      <c r="K59" s="41">
        <v>0</v>
      </c>
      <c r="L59" s="41">
        <f>SUM(D59:K59)</f>
        <v>1978.2289999999998</v>
      </c>
      <c r="M59" s="41">
        <f>C59+L59</f>
        <v>2140.8999999999996</v>
      </c>
    </row>
    <row r="60" spans="1:13" s="86" customFormat="1" x14ac:dyDescent="0.2"/>
    <row r="61" spans="1:13" x14ac:dyDescent="0.2">
      <c r="A61" s="43">
        <v>43</v>
      </c>
      <c r="B61" s="42" t="s">
        <v>113</v>
      </c>
      <c r="C61" s="41">
        <v>0</v>
      </c>
      <c r="D61" s="41">
        <v>0</v>
      </c>
      <c r="E61" s="41">
        <v>0.79300000000000004</v>
      </c>
      <c r="F61" s="41">
        <v>0</v>
      </c>
      <c r="G61" s="41">
        <v>0</v>
      </c>
      <c r="H61" s="41">
        <v>500.40800000000002</v>
      </c>
      <c r="I61" s="41">
        <v>16.298999999999999</v>
      </c>
      <c r="J61" s="41">
        <v>328.1</v>
      </c>
      <c r="K61" s="41">
        <v>0</v>
      </c>
      <c r="L61" s="41">
        <f>SUM(D61:K61)</f>
        <v>845.6</v>
      </c>
      <c r="M61" s="41">
        <f>C61+L61</f>
        <v>845.6</v>
      </c>
    </row>
    <row r="62" spans="1:13" s="86" customFormat="1" x14ac:dyDescent="0.2"/>
    <row r="63" spans="1:13" x14ac:dyDescent="0.2">
      <c r="A63" s="43">
        <v>44</v>
      </c>
      <c r="B63" s="42" t="s">
        <v>112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18</v>
      </c>
      <c r="I63" s="41">
        <v>386.78300000000002</v>
      </c>
      <c r="J63" s="41">
        <v>314.42599999999999</v>
      </c>
      <c r="K63" s="41">
        <v>0</v>
      </c>
      <c r="L63" s="41">
        <f>SUM(D63:K63)</f>
        <v>719.20900000000006</v>
      </c>
      <c r="M63" s="41">
        <f>C63+L63</f>
        <v>719.20900000000006</v>
      </c>
    </row>
    <row r="64" spans="1:13" s="86" customFormat="1" x14ac:dyDescent="0.2"/>
    <row r="65" spans="1:13" x14ac:dyDescent="0.2">
      <c r="A65" s="43">
        <v>45</v>
      </c>
      <c r="B65" s="42" t="s">
        <v>111</v>
      </c>
      <c r="C65" s="41">
        <v>0</v>
      </c>
      <c r="D65" s="41">
        <v>269.46600000000001</v>
      </c>
      <c r="E65" s="41">
        <v>1.006</v>
      </c>
      <c r="F65" s="41">
        <v>0</v>
      </c>
      <c r="G65" s="41">
        <v>839.37099999999998</v>
      </c>
      <c r="H65" s="41">
        <v>49.091000000000001</v>
      </c>
      <c r="I65" s="41">
        <v>33.503999999999998</v>
      </c>
      <c r="J65" s="41">
        <v>234.321</v>
      </c>
      <c r="K65" s="41">
        <v>509.50400000000002</v>
      </c>
      <c r="L65" s="41">
        <f>SUM(D65:K65)</f>
        <v>1936.2629999999995</v>
      </c>
      <c r="M65" s="41">
        <f>C65+L65</f>
        <v>1936.2629999999995</v>
      </c>
    </row>
    <row r="66" spans="1:13" s="86" customFormat="1" x14ac:dyDescent="0.2"/>
    <row r="67" spans="1:13" x14ac:dyDescent="0.2">
      <c r="A67" s="43">
        <v>46</v>
      </c>
      <c r="B67" s="42" t="s">
        <v>110</v>
      </c>
      <c r="C67" s="41">
        <v>0</v>
      </c>
      <c r="D67" s="41">
        <v>0</v>
      </c>
      <c r="E67" s="41">
        <v>1E-3</v>
      </c>
      <c r="F67" s="41">
        <v>0</v>
      </c>
      <c r="G67" s="41">
        <v>1E-3</v>
      </c>
      <c r="H67" s="41">
        <v>0</v>
      </c>
      <c r="I67" s="41">
        <v>1E-3</v>
      </c>
      <c r="J67" s="41">
        <v>2.8919999999999999</v>
      </c>
      <c r="K67" s="41">
        <v>1E-3</v>
      </c>
      <c r="L67" s="41">
        <f>SUM(D67:K67)</f>
        <v>2.8959999999999999</v>
      </c>
      <c r="M67" s="41">
        <f>C67+L67</f>
        <v>2.8959999999999999</v>
      </c>
    </row>
    <row r="68" spans="1:13" s="86" customFormat="1" x14ac:dyDescent="0.2"/>
    <row r="69" spans="1:13" x14ac:dyDescent="0.2">
      <c r="A69" s="43">
        <v>51</v>
      </c>
      <c r="B69" s="42" t="s">
        <v>109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527.38</v>
      </c>
      <c r="K69" s="41">
        <v>17.100999999999999</v>
      </c>
      <c r="L69" s="41">
        <f>SUM(D69:K69)</f>
        <v>544.48099999999999</v>
      </c>
      <c r="M69" s="41">
        <f>C69+L69</f>
        <v>544.48099999999999</v>
      </c>
    </row>
    <row r="70" spans="1:13" s="86" customFormat="1" x14ac:dyDescent="0.2"/>
    <row r="71" spans="1:13" x14ac:dyDescent="0.2">
      <c r="A71" s="43">
        <v>58</v>
      </c>
      <c r="B71" s="42" t="s">
        <v>108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7770.8829999999998</v>
      </c>
      <c r="K71" s="41">
        <v>0</v>
      </c>
      <c r="L71" s="41">
        <f>SUM(D71:K71)</f>
        <v>7770.8829999999998</v>
      </c>
      <c r="M71" s="41">
        <f>C71+L71</f>
        <v>7770.8829999999998</v>
      </c>
    </row>
    <row r="72" spans="1:13" s="87" customFormat="1" x14ac:dyDescent="0.2"/>
    <row r="73" spans="1:13" s="37" customFormat="1" x14ac:dyDescent="0.2">
      <c r="A73" s="40"/>
      <c r="B73" s="39" t="s">
        <v>107</v>
      </c>
      <c r="C73" s="38">
        <f t="shared" ref="C73:M73" si="0">SUM(C9:C72)</f>
        <v>10850.022000000001</v>
      </c>
      <c r="D73" s="38">
        <f t="shared" si="0"/>
        <v>269.46600000000001</v>
      </c>
      <c r="E73" s="38">
        <f t="shared" si="0"/>
        <v>205.00500000000002</v>
      </c>
      <c r="F73" s="38">
        <f t="shared" si="0"/>
        <v>970.77199999999993</v>
      </c>
      <c r="G73" s="38">
        <f t="shared" si="0"/>
        <v>849.79099999999994</v>
      </c>
      <c r="H73" s="38">
        <f t="shared" si="0"/>
        <v>3627.2869999999998</v>
      </c>
      <c r="I73" s="38">
        <f t="shared" si="0"/>
        <v>32955.4</v>
      </c>
      <c r="J73" s="38">
        <f t="shared" si="0"/>
        <v>19792.735000000001</v>
      </c>
      <c r="K73" s="38">
        <f t="shared" si="0"/>
        <v>641.572</v>
      </c>
      <c r="L73" s="38">
        <f t="shared" si="0"/>
        <v>59312.028000000006</v>
      </c>
      <c r="M73" s="38">
        <f t="shared" si="0"/>
        <v>70162.05</v>
      </c>
    </row>
    <row r="75" spans="1:13" s="82" customFormat="1" x14ac:dyDescent="0.2">
      <c r="A75" s="82" t="s">
        <v>0</v>
      </c>
    </row>
    <row r="76" spans="1:13" s="84" customFormat="1" ht="14.25" x14ac:dyDescent="0.2">
      <c r="A76" s="83" t="s">
        <v>150</v>
      </c>
    </row>
  </sheetData>
  <mergeCells count="39">
    <mergeCell ref="A70:XFD70"/>
    <mergeCell ref="A72:XFD72"/>
    <mergeCell ref="A56:XFD56"/>
    <mergeCell ref="A58:XFD58"/>
    <mergeCell ref="A60:XFD60"/>
    <mergeCell ref="A62:XFD62"/>
    <mergeCell ref="A64:XFD64"/>
    <mergeCell ref="A66:XFD66"/>
    <mergeCell ref="A48:XFD48"/>
    <mergeCell ref="A50:XFD50"/>
    <mergeCell ref="A52:XFD52"/>
    <mergeCell ref="A54:XFD54"/>
    <mergeCell ref="A68:XFD68"/>
    <mergeCell ref="A38:XFD38"/>
    <mergeCell ref="A40:XFD40"/>
    <mergeCell ref="A42:XFD42"/>
    <mergeCell ref="A44:XFD44"/>
    <mergeCell ref="A46:XFD46"/>
    <mergeCell ref="A28:XFD28"/>
    <mergeCell ref="A30:XFD30"/>
    <mergeCell ref="A32:XFD32"/>
    <mergeCell ref="A34:XFD34"/>
    <mergeCell ref="A36:XFD36"/>
    <mergeCell ref="A1:XFD1"/>
    <mergeCell ref="A2:XFD2"/>
    <mergeCell ref="A76:XFD76"/>
    <mergeCell ref="A75:XFD75"/>
    <mergeCell ref="A3:XFD3"/>
    <mergeCell ref="D5:L5"/>
    <mergeCell ref="A8:XFD8"/>
    <mergeCell ref="A10:XFD10"/>
    <mergeCell ref="A12:XFD12"/>
    <mergeCell ref="A14:XFD14"/>
    <mergeCell ref="A16:XFD16"/>
    <mergeCell ref="A18:XFD18"/>
    <mergeCell ref="A20:XFD20"/>
    <mergeCell ref="A22:XFD22"/>
    <mergeCell ref="A24:XFD24"/>
    <mergeCell ref="A26:XFD26"/>
  </mergeCells>
  <pageMargins left="0.70866141732283472" right="0.70866141732283472" top="0.78740157480314965" bottom="0.78740157480314965" header="0.31496062992125984" footer="0.31496062992125984"/>
  <pageSetup paperSize="9" scale="93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6"/>
  <sheetViews>
    <sheetView zoomScaleNormal="100" workbookViewId="0">
      <selection sqref="A1:XFD1"/>
    </sheetView>
  </sheetViews>
  <sheetFormatPr baseColWidth="10" defaultRowHeight="12.75" x14ac:dyDescent="0.2"/>
  <cols>
    <col min="1" max="1" width="5.28515625" style="36" customWidth="1"/>
    <col min="2" max="2" width="27.85546875" style="35" customWidth="1"/>
    <col min="3" max="3" width="13.140625" style="35" customWidth="1"/>
    <col min="4" max="4" width="5.7109375" style="35" bestFit="1" customWidth="1"/>
    <col min="5" max="5" width="8.140625" style="35" customWidth="1"/>
    <col min="6" max="6" width="8.85546875" style="35" customWidth="1"/>
    <col min="7" max="7" width="6.5703125" style="35" customWidth="1"/>
    <col min="8" max="8" width="8.42578125" style="35" customWidth="1"/>
    <col min="9" max="9" width="10.28515625" style="35" customWidth="1"/>
    <col min="10" max="10" width="8.85546875" style="35" customWidth="1"/>
    <col min="11" max="11" width="7.140625" style="35" customWidth="1"/>
    <col min="12" max="12" width="13.85546875" style="35" customWidth="1"/>
    <col min="13" max="13" width="15.42578125" style="35" customWidth="1"/>
    <col min="14" max="16384" width="11.42578125" style="35"/>
  </cols>
  <sheetData>
    <row r="1" spans="1:13" s="81" customFormat="1" x14ac:dyDescent="0.2">
      <c r="A1" s="81" t="s">
        <v>154</v>
      </c>
    </row>
    <row r="2" spans="1:13" s="88" customFormat="1" x14ac:dyDescent="0.2">
      <c r="A2" s="88" t="s">
        <v>28</v>
      </c>
    </row>
    <row r="3" spans="1:13" s="89" customFormat="1" x14ac:dyDescent="0.2"/>
    <row r="4" spans="1:13" s="67" customFormat="1" x14ac:dyDescent="0.2">
      <c r="A4" s="57" t="s">
        <v>147</v>
      </c>
      <c r="B4" s="57" t="s">
        <v>146</v>
      </c>
      <c r="C4" s="58" t="s">
        <v>145</v>
      </c>
      <c r="D4" s="58"/>
      <c r="E4" s="58"/>
      <c r="F4" s="58"/>
      <c r="G4" s="58"/>
      <c r="H4" s="58"/>
      <c r="I4" s="58"/>
      <c r="J4" s="58"/>
      <c r="K4" s="58"/>
      <c r="L4" s="58"/>
      <c r="M4" s="58"/>
    </row>
    <row r="5" spans="1:13" s="47" customFormat="1" ht="25.5" x14ac:dyDescent="0.2">
      <c r="A5" s="57"/>
      <c r="B5" s="57"/>
      <c r="C5" s="56" t="s">
        <v>144</v>
      </c>
      <c r="D5" s="85" t="s">
        <v>143</v>
      </c>
      <c r="E5" s="85"/>
      <c r="F5" s="85"/>
      <c r="G5" s="85"/>
      <c r="H5" s="85"/>
      <c r="I5" s="85"/>
      <c r="J5" s="85"/>
      <c r="K5" s="85"/>
      <c r="L5" s="85"/>
      <c r="M5" s="66" t="s">
        <v>142</v>
      </c>
    </row>
    <row r="6" spans="1:13" s="47" customFormat="1" ht="25.5" customHeight="1" x14ac:dyDescent="0.2">
      <c r="A6" s="54"/>
      <c r="B6" s="54"/>
      <c r="D6" s="53" t="s">
        <v>141</v>
      </c>
      <c r="E6" s="53"/>
      <c r="F6" s="53" t="s">
        <v>140</v>
      </c>
      <c r="G6" s="53"/>
      <c r="H6" s="53"/>
      <c r="I6" s="53" t="s">
        <v>139</v>
      </c>
      <c r="J6" s="53"/>
      <c r="K6" s="53"/>
      <c r="L6" s="52" t="s">
        <v>138</v>
      </c>
      <c r="M6" s="51"/>
    </row>
    <row r="7" spans="1:13" s="47" customFormat="1" x14ac:dyDescent="0.2">
      <c r="A7" s="63"/>
      <c r="B7" s="63"/>
      <c r="C7" s="65">
        <v>0</v>
      </c>
      <c r="D7" s="65">
        <v>2</v>
      </c>
      <c r="E7" s="65">
        <v>3</v>
      </c>
      <c r="F7" s="65">
        <v>4</v>
      </c>
      <c r="G7" s="65">
        <v>5</v>
      </c>
      <c r="H7" s="65">
        <v>6</v>
      </c>
      <c r="I7" s="65">
        <v>7</v>
      </c>
      <c r="J7" s="65">
        <v>8</v>
      </c>
      <c r="K7" s="64">
        <v>9</v>
      </c>
      <c r="L7" s="63"/>
      <c r="M7" s="63"/>
    </row>
    <row r="8" spans="1:13" s="90" customFormat="1" x14ac:dyDescent="0.2"/>
    <row r="9" spans="1:13" s="59" customFormat="1" x14ac:dyDescent="0.2">
      <c r="A9" s="62">
        <v>1</v>
      </c>
      <c r="B9" s="60" t="s">
        <v>137</v>
      </c>
      <c r="C9" s="46">
        <v>5.0279999999999996</v>
      </c>
      <c r="D9" s="46">
        <v>0</v>
      </c>
      <c r="E9" s="46">
        <v>0.17</v>
      </c>
      <c r="F9" s="46">
        <v>0</v>
      </c>
      <c r="G9" s="46">
        <v>1.4E-2</v>
      </c>
      <c r="H9" s="46">
        <v>0</v>
      </c>
      <c r="I9" s="46">
        <v>0.40699999999999997</v>
      </c>
      <c r="J9" s="46">
        <v>2.4830000000000001</v>
      </c>
      <c r="K9" s="46">
        <v>0</v>
      </c>
      <c r="L9" s="46">
        <f>SUM(D9:K9)</f>
        <v>3.0739999999999998</v>
      </c>
      <c r="M9" s="46">
        <f>C9+L9</f>
        <v>8.1020000000000003</v>
      </c>
    </row>
    <row r="10" spans="1:13" s="91" customFormat="1" x14ac:dyDescent="0.2"/>
    <row r="11" spans="1:13" s="59" customFormat="1" x14ac:dyDescent="0.2">
      <c r="A11" s="62">
        <v>2</v>
      </c>
      <c r="B11" s="60" t="s">
        <v>136</v>
      </c>
      <c r="C11" s="46">
        <v>28.952000000000002</v>
      </c>
      <c r="D11" s="46">
        <v>0</v>
      </c>
      <c r="E11" s="46">
        <v>2.125</v>
      </c>
      <c r="F11" s="46">
        <v>24.334</v>
      </c>
      <c r="G11" s="46">
        <v>0.09</v>
      </c>
      <c r="H11" s="46">
        <v>10.62</v>
      </c>
      <c r="I11" s="46">
        <v>70.492999999999995</v>
      </c>
      <c r="J11" s="46">
        <v>37.302</v>
      </c>
      <c r="K11" s="46">
        <v>0</v>
      </c>
      <c r="L11" s="46">
        <f>SUM(D11:K11)</f>
        <v>144.964</v>
      </c>
      <c r="M11" s="46">
        <f>C11+L11</f>
        <v>173.916</v>
      </c>
    </row>
    <row r="12" spans="1:13" s="91" customFormat="1" x14ac:dyDescent="0.2"/>
    <row r="13" spans="1:13" s="59" customFormat="1" x14ac:dyDescent="0.2">
      <c r="A13" s="62">
        <v>3</v>
      </c>
      <c r="B13" s="60" t="s">
        <v>135</v>
      </c>
      <c r="C13" s="46">
        <v>6.1459999999999999</v>
      </c>
      <c r="D13" s="46">
        <v>0</v>
      </c>
      <c r="E13" s="46">
        <v>0.154</v>
      </c>
      <c r="F13" s="46">
        <v>0</v>
      </c>
      <c r="G13" s="46">
        <v>0.02</v>
      </c>
      <c r="H13" s="46">
        <v>0</v>
      </c>
      <c r="I13" s="46">
        <v>4.282</v>
      </c>
      <c r="J13" s="46">
        <v>2.0819999999999999</v>
      </c>
      <c r="K13" s="46">
        <v>0</v>
      </c>
      <c r="L13" s="46">
        <f>SUM(D13:K13)</f>
        <v>6.5380000000000003</v>
      </c>
      <c r="M13" s="46">
        <f>C13+L13</f>
        <v>12.684000000000001</v>
      </c>
    </row>
    <row r="14" spans="1:13" s="91" customFormat="1" x14ac:dyDescent="0.2"/>
    <row r="15" spans="1:13" s="59" customFormat="1" x14ac:dyDescent="0.2">
      <c r="A15" s="62">
        <v>4</v>
      </c>
      <c r="B15" s="60" t="s">
        <v>134</v>
      </c>
      <c r="C15" s="46">
        <v>14.509</v>
      </c>
      <c r="D15" s="46">
        <v>0</v>
      </c>
      <c r="E15" s="46">
        <v>0.23499999999999999</v>
      </c>
      <c r="F15" s="46">
        <v>0</v>
      </c>
      <c r="G15" s="46">
        <v>2.1999999999999999E-2</v>
      </c>
      <c r="H15" s="46">
        <v>0</v>
      </c>
      <c r="I15" s="46">
        <v>1.4999999999999999E-2</v>
      </c>
      <c r="J15" s="46">
        <v>2.1589999999999998</v>
      </c>
      <c r="K15" s="46">
        <v>0</v>
      </c>
      <c r="L15" s="46">
        <f>SUM(D15:K15)</f>
        <v>2.431</v>
      </c>
      <c r="M15" s="46">
        <f>C15+L15</f>
        <v>16.940000000000001</v>
      </c>
    </row>
    <row r="16" spans="1:13" s="91" customFormat="1" x14ac:dyDescent="0.2"/>
    <row r="17" spans="1:13" s="59" customFormat="1" x14ac:dyDescent="0.2">
      <c r="A17" s="62">
        <v>5</v>
      </c>
      <c r="B17" s="60" t="s">
        <v>133</v>
      </c>
      <c r="C17" s="46">
        <v>4.41</v>
      </c>
      <c r="D17" s="46">
        <v>0</v>
      </c>
      <c r="E17" s="46">
        <v>6.5000000000000002E-2</v>
      </c>
      <c r="F17" s="46">
        <v>0</v>
      </c>
      <c r="G17" s="46">
        <v>0.02</v>
      </c>
      <c r="H17" s="46">
        <v>0</v>
      </c>
      <c r="I17" s="46">
        <v>1.5740000000000001</v>
      </c>
      <c r="J17" s="46">
        <v>1.3080000000000001</v>
      </c>
      <c r="K17" s="46">
        <v>0</v>
      </c>
      <c r="L17" s="46">
        <f>SUM(D17:K17)</f>
        <v>2.9670000000000001</v>
      </c>
      <c r="M17" s="46">
        <f>C17+L17</f>
        <v>7.3770000000000007</v>
      </c>
    </row>
    <row r="18" spans="1:13" s="91" customFormat="1" x14ac:dyDescent="0.2"/>
    <row r="19" spans="1:13" s="59" customFormat="1" x14ac:dyDescent="0.2">
      <c r="A19" s="62">
        <v>6</v>
      </c>
      <c r="B19" s="60" t="s">
        <v>132</v>
      </c>
      <c r="C19" s="46">
        <v>24.738</v>
      </c>
      <c r="D19" s="46">
        <v>0</v>
      </c>
      <c r="E19" s="46">
        <v>0.20300000000000001</v>
      </c>
      <c r="F19" s="46">
        <v>0</v>
      </c>
      <c r="G19" s="46">
        <v>0.06</v>
      </c>
      <c r="H19" s="46">
        <v>0</v>
      </c>
      <c r="I19" s="46">
        <v>0.52300000000000002</v>
      </c>
      <c r="J19" s="46">
        <v>5.367</v>
      </c>
      <c r="K19" s="46">
        <v>0</v>
      </c>
      <c r="L19" s="46">
        <f>SUM(D19:K19)</f>
        <v>6.1530000000000005</v>
      </c>
      <c r="M19" s="46">
        <f>C19+L19</f>
        <v>30.890999999999998</v>
      </c>
    </row>
    <row r="20" spans="1:13" s="91" customFormat="1" x14ac:dyDescent="0.2"/>
    <row r="21" spans="1:13" s="59" customFormat="1" x14ac:dyDescent="0.2">
      <c r="A21" s="61">
        <v>10</v>
      </c>
      <c r="B21" s="60" t="s">
        <v>75</v>
      </c>
      <c r="C21" s="46">
        <v>63.223999999999997</v>
      </c>
      <c r="D21" s="46">
        <v>0</v>
      </c>
      <c r="E21" s="46">
        <v>1.9419999999999999</v>
      </c>
      <c r="F21" s="46">
        <v>26.297000000000001</v>
      </c>
      <c r="G21" s="46">
        <v>0.18</v>
      </c>
      <c r="H21" s="46">
        <v>21.550999999999998</v>
      </c>
      <c r="I21" s="46">
        <v>73.260999999999996</v>
      </c>
      <c r="J21" s="46">
        <v>157.583</v>
      </c>
      <c r="K21" s="46">
        <v>0</v>
      </c>
      <c r="L21" s="46">
        <f>SUM(D21:K21)</f>
        <v>280.81399999999996</v>
      </c>
      <c r="M21" s="46">
        <f>C21+L21</f>
        <v>344.03799999999995</v>
      </c>
    </row>
    <row r="22" spans="1:13" s="92" customFormat="1" x14ac:dyDescent="0.2"/>
    <row r="23" spans="1:13" x14ac:dyDescent="0.2">
      <c r="A23" s="45">
        <v>11</v>
      </c>
      <c r="B23" s="42" t="s">
        <v>131</v>
      </c>
      <c r="C23" s="41">
        <v>1762.4770000000001</v>
      </c>
      <c r="D23" s="41">
        <v>0</v>
      </c>
      <c r="E23" s="41">
        <v>20.431999999999999</v>
      </c>
      <c r="F23" s="41">
        <v>0</v>
      </c>
      <c r="G23" s="41">
        <v>1.4850000000000001</v>
      </c>
      <c r="H23" s="41">
        <v>26.204999999999998</v>
      </c>
      <c r="I23" s="41">
        <v>77.25</v>
      </c>
      <c r="J23" s="41">
        <v>585.38300000000004</v>
      </c>
      <c r="K23" s="41">
        <v>0.65</v>
      </c>
      <c r="L23" s="41">
        <f>SUM(D23:K23)</f>
        <v>711.40499999999997</v>
      </c>
      <c r="M23" s="41">
        <f>C23+L23</f>
        <v>2473.8820000000001</v>
      </c>
    </row>
    <row r="24" spans="1:13" s="92" customFormat="1" x14ac:dyDescent="0.2"/>
    <row r="25" spans="1:13" x14ac:dyDescent="0.2">
      <c r="A25" s="43">
        <v>12</v>
      </c>
      <c r="B25" s="42" t="s">
        <v>130</v>
      </c>
      <c r="C25" s="41">
        <v>80.846000000000004</v>
      </c>
      <c r="D25" s="41">
        <v>0</v>
      </c>
      <c r="E25" s="41">
        <v>7.1479999999999997</v>
      </c>
      <c r="F25" s="41">
        <v>0</v>
      </c>
      <c r="G25" s="41">
        <v>9.8000000000000004E-2</v>
      </c>
      <c r="H25" s="41">
        <v>108.845</v>
      </c>
      <c r="I25" s="41">
        <v>91.911000000000001</v>
      </c>
      <c r="J25" s="41">
        <v>133.96700000000001</v>
      </c>
      <c r="K25" s="41">
        <v>0</v>
      </c>
      <c r="L25" s="41">
        <f>SUM(D25:K25)</f>
        <v>341.96900000000005</v>
      </c>
      <c r="M25" s="41">
        <f>C25+L25</f>
        <v>422.81500000000005</v>
      </c>
    </row>
    <row r="26" spans="1:13" s="92" customFormat="1" x14ac:dyDescent="0.2"/>
    <row r="27" spans="1:13" x14ac:dyDescent="0.2">
      <c r="A27" s="43">
        <v>13</v>
      </c>
      <c r="B27" s="42" t="s">
        <v>129</v>
      </c>
      <c r="C27" s="41">
        <v>594.24099999999999</v>
      </c>
      <c r="D27" s="41">
        <v>0</v>
      </c>
      <c r="E27" s="41">
        <v>19.344999999999999</v>
      </c>
      <c r="F27" s="41">
        <v>0</v>
      </c>
      <c r="G27" s="41">
        <v>0</v>
      </c>
      <c r="H27" s="41">
        <v>39.832999999999998</v>
      </c>
      <c r="I27" s="41">
        <v>119.873</v>
      </c>
      <c r="J27" s="41">
        <v>412.54599999999999</v>
      </c>
      <c r="K27" s="41">
        <v>1.6E-2</v>
      </c>
      <c r="L27" s="41">
        <f>SUM(D27:K27)</f>
        <v>591.61299999999994</v>
      </c>
      <c r="M27" s="41">
        <f>C27+L27</f>
        <v>1185.8539999999998</v>
      </c>
    </row>
    <row r="28" spans="1:13" s="92" customFormat="1" x14ac:dyDescent="0.2"/>
    <row r="29" spans="1:13" x14ac:dyDescent="0.2">
      <c r="A29" s="43">
        <v>14</v>
      </c>
      <c r="B29" s="42" t="s">
        <v>128</v>
      </c>
      <c r="C29" s="41">
        <v>1042.3510000000001</v>
      </c>
      <c r="D29" s="41">
        <v>0</v>
      </c>
      <c r="E29" s="41">
        <v>1.5</v>
      </c>
      <c r="F29" s="41">
        <v>80</v>
      </c>
      <c r="G29" s="41">
        <v>2.0030000000000001</v>
      </c>
      <c r="H29" s="41">
        <v>47.997999999999998</v>
      </c>
      <c r="I29" s="41">
        <v>146.18600000000001</v>
      </c>
      <c r="J29" s="41">
        <v>920.30600000000004</v>
      </c>
      <c r="K29" s="41">
        <v>0</v>
      </c>
      <c r="L29" s="41">
        <f>SUM(D29:K29)</f>
        <v>1197.9929999999999</v>
      </c>
      <c r="M29" s="41">
        <f>C29+L29</f>
        <v>2240.3440000000001</v>
      </c>
    </row>
    <row r="30" spans="1:13" s="92" customFormat="1" x14ac:dyDescent="0.2"/>
    <row r="31" spans="1:13" x14ac:dyDescent="0.2">
      <c r="A31" s="43">
        <v>15</v>
      </c>
      <c r="B31" s="42" t="s">
        <v>127</v>
      </c>
      <c r="C31" s="41">
        <v>637.73</v>
      </c>
      <c r="D31" s="41">
        <v>0</v>
      </c>
      <c r="E31" s="41">
        <v>8.5020000000000007</v>
      </c>
      <c r="F31" s="41">
        <v>0</v>
      </c>
      <c r="G31" s="41">
        <v>2.2370000000000001</v>
      </c>
      <c r="H31" s="41">
        <v>71.838999999999999</v>
      </c>
      <c r="I31" s="41">
        <v>24.071999999999999</v>
      </c>
      <c r="J31" s="41">
        <v>471.505</v>
      </c>
      <c r="K31" s="41">
        <v>0</v>
      </c>
      <c r="L31" s="41">
        <f>SUM(D31:K31)</f>
        <v>578.15499999999997</v>
      </c>
      <c r="M31" s="41">
        <f>C31+L31</f>
        <v>1215.885</v>
      </c>
    </row>
    <row r="32" spans="1:13" s="92" customFormat="1" x14ac:dyDescent="0.2"/>
    <row r="33" spans="1:13" x14ac:dyDescent="0.2">
      <c r="A33" s="43">
        <v>16</v>
      </c>
      <c r="B33" s="42" t="s">
        <v>126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f>SUM(D33:K33)</f>
        <v>0</v>
      </c>
      <c r="M33" s="41">
        <f>C33+L33</f>
        <v>0</v>
      </c>
    </row>
    <row r="34" spans="1:13" s="92" customFormat="1" x14ac:dyDescent="0.2"/>
    <row r="35" spans="1:13" x14ac:dyDescent="0.2">
      <c r="A35" s="43">
        <v>20</v>
      </c>
      <c r="B35" s="42" t="s">
        <v>125</v>
      </c>
      <c r="C35" s="41">
        <v>79.590999999999994</v>
      </c>
      <c r="D35" s="41">
        <v>0</v>
      </c>
      <c r="E35" s="41">
        <v>0.15</v>
      </c>
      <c r="F35" s="41">
        <v>0</v>
      </c>
      <c r="G35" s="41">
        <v>0.151</v>
      </c>
      <c r="H35" s="41">
        <v>555.70100000000002</v>
      </c>
      <c r="I35" s="41">
        <v>4773.942</v>
      </c>
      <c r="J35" s="41">
        <v>781.75599999999997</v>
      </c>
      <c r="K35" s="41">
        <v>0</v>
      </c>
      <c r="L35" s="41">
        <f>SUM(D35:K35)</f>
        <v>6111.7000000000007</v>
      </c>
      <c r="M35" s="41">
        <f>C35+L35</f>
        <v>6191.2910000000011</v>
      </c>
    </row>
    <row r="36" spans="1:13" s="92" customFormat="1" x14ac:dyDescent="0.2"/>
    <row r="37" spans="1:13" x14ac:dyDescent="0.2">
      <c r="A37" s="43">
        <v>21</v>
      </c>
      <c r="B37" s="42" t="s">
        <v>124</v>
      </c>
      <c r="C37" s="41">
        <v>72.414000000000001</v>
      </c>
      <c r="D37" s="41">
        <v>0</v>
      </c>
      <c r="E37" s="41">
        <v>0.2</v>
      </c>
      <c r="F37" s="41">
        <v>2.0710000000000002</v>
      </c>
      <c r="G37" s="41">
        <v>0.10100000000000001</v>
      </c>
      <c r="H37" s="41">
        <v>120.312</v>
      </c>
      <c r="I37" s="46">
        <v>2637.0549999999998</v>
      </c>
      <c r="J37" s="41">
        <v>190.83799999999999</v>
      </c>
      <c r="K37" s="41">
        <v>2.7</v>
      </c>
      <c r="L37" s="41">
        <f>SUM(D37:K37)</f>
        <v>2953.277</v>
      </c>
      <c r="M37" s="41">
        <f>C37+L37</f>
        <v>3025.6910000000003</v>
      </c>
    </row>
    <row r="38" spans="1:13" s="92" customFormat="1" x14ac:dyDescent="0.2"/>
    <row r="39" spans="1:13" x14ac:dyDescent="0.2">
      <c r="A39" s="43">
        <v>22</v>
      </c>
      <c r="B39" s="42" t="s">
        <v>12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10223</v>
      </c>
      <c r="J39" s="41">
        <v>0</v>
      </c>
      <c r="K39" s="41">
        <v>0</v>
      </c>
      <c r="L39" s="41">
        <f>SUM(D39:K39)</f>
        <v>10223</v>
      </c>
      <c r="M39" s="41">
        <f>C39+L39</f>
        <v>10223</v>
      </c>
    </row>
    <row r="40" spans="1:13" s="92" customFormat="1" x14ac:dyDescent="0.2"/>
    <row r="41" spans="1:13" x14ac:dyDescent="0.2">
      <c r="A41" s="43">
        <v>23</v>
      </c>
      <c r="B41" s="42" t="s">
        <v>23</v>
      </c>
      <c r="C41" s="41">
        <v>3824.1239999999998</v>
      </c>
      <c r="D41" s="41">
        <v>0</v>
      </c>
      <c r="E41" s="41">
        <v>0</v>
      </c>
      <c r="F41" s="41">
        <v>0</v>
      </c>
      <c r="G41" s="41">
        <v>2.5000000000000001E-2</v>
      </c>
      <c r="H41" s="41">
        <v>0</v>
      </c>
      <c r="I41" s="41">
        <v>5070.9780000000001</v>
      </c>
      <c r="J41" s="41">
        <v>0.35</v>
      </c>
      <c r="K41" s="41">
        <v>0</v>
      </c>
      <c r="L41" s="41">
        <f>SUM(D41:K41)</f>
        <v>5071.3530000000001</v>
      </c>
      <c r="M41" s="41">
        <f>C41+L41</f>
        <v>8895.476999999999</v>
      </c>
    </row>
    <row r="42" spans="1:13" s="92" customFormat="1" x14ac:dyDescent="0.2"/>
    <row r="43" spans="1:13" x14ac:dyDescent="0.2">
      <c r="A43" s="43">
        <v>24</v>
      </c>
      <c r="B43" s="42" t="s">
        <v>123</v>
      </c>
      <c r="C43" s="41">
        <v>42.06</v>
      </c>
      <c r="D43" s="41">
        <v>0</v>
      </c>
      <c r="E43" s="41">
        <v>0.32200000000000001</v>
      </c>
      <c r="F43" s="41">
        <v>0</v>
      </c>
      <c r="G43" s="41">
        <v>8.2000000000000003E-2</v>
      </c>
      <c r="H43" s="41">
        <v>8.34</v>
      </c>
      <c r="I43" s="41">
        <v>838.97699999999998</v>
      </c>
      <c r="J43" s="41">
        <v>56.267000000000003</v>
      </c>
      <c r="K43" s="41">
        <v>0</v>
      </c>
      <c r="L43" s="41">
        <f>SUM(D43:K43)</f>
        <v>903.98800000000006</v>
      </c>
      <c r="M43" s="41">
        <f>C43+L43</f>
        <v>946.048</v>
      </c>
    </row>
    <row r="44" spans="1:13" s="92" customFormat="1" x14ac:dyDescent="0.2"/>
    <row r="45" spans="1:13" x14ac:dyDescent="0.2">
      <c r="A45" s="45">
        <v>25</v>
      </c>
      <c r="B45" s="42" t="s">
        <v>122</v>
      </c>
      <c r="C45" s="41">
        <v>0</v>
      </c>
      <c r="D45" s="41">
        <v>0</v>
      </c>
      <c r="E45" s="41">
        <v>0</v>
      </c>
      <c r="F45" s="41">
        <v>0</v>
      </c>
      <c r="G45" s="41">
        <v>1E-3</v>
      </c>
      <c r="H45" s="41">
        <v>23.341999999999999</v>
      </c>
      <c r="I45" s="41">
        <v>6092.683</v>
      </c>
      <c r="J45" s="41">
        <v>97.724999999999994</v>
      </c>
      <c r="K45" s="41">
        <v>117.3</v>
      </c>
      <c r="L45" s="41">
        <f>SUM(D45:K45)</f>
        <v>6331.0510000000004</v>
      </c>
      <c r="M45" s="41">
        <f>C45+L45</f>
        <v>6331.0510000000004</v>
      </c>
    </row>
    <row r="46" spans="1:13" s="92" customFormat="1" x14ac:dyDescent="0.2"/>
    <row r="47" spans="1:13" x14ac:dyDescent="0.2">
      <c r="A47" s="43">
        <v>30</v>
      </c>
      <c r="B47" s="44" t="s">
        <v>153</v>
      </c>
      <c r="C47" s="41">
        <v>2931.6019999999999</v>
      </c>
      <c r="D47" s="41">
        <v>0</v>
      </c>
      <c r="E47" s="41">
        <v>36.793999999999997</v>
      </c>
      <c r="F47" s="41">
        <v>0</v>
      </c>
      <c r="G47" s="41">
        <v>2.2639999999999998</v>
      </c>
      <c r="H47" s="41">
        <v>165.61600000000001</v>
      </c>
      <c r="I47" s="41">
        <v>3902.152</v>
      </c>
      <c r="J47" s="41">
        <v>976.71100000000001</v>
      </c>
      <c r="K47" s="41">
        <v>0</v>
      </c>
      <c r="L47" s="41">
        <f>SUM(D47:K47)</f>
        <v>5083.5370000000003</v>
      </c>
      <c r="M47" s="41">
        <f>C47+L47</f>
        <v>8015.1390000000001</v>
      </c>
    </row>
    <row r="48" spans="1:13" s="92" customFormat="1" x14ac:dyDescent="0.2"/>
    <row r="49" spans="1:13" x14ac:dyDescent="0.2">
      <c r="A49" s="43">
        <v>31</v>
      </c>
      <c r="B49" s="42" t="s">
        <v>120</v>
      </c>
      <c r="C49" s="41">
        <v>50.62</v>
      </c>
      <c r="D49" s="41">
        <v>0</v>
      </c>
      <c r="E49" s="41">
        <v>3.9020000000000001</v>
      </c>
      <c r="F49" s="41">
        <v>0</v>
      </c>
      <c r="G49" s="41">
        <v>0.39500000000000002</v>
      </c>
      <c r="H49" s="41">
        <v>458.58100000000002</v>
      </c>
      <c r="I49" s="41">
        <v>224.01900000000001</v>
      </c>
      <c r="J49" s="41">
        <v>3110.0149999999999</v>
      </c>
      <c r="K49" s="41">
        <v>0</v>
      </c>
      <c r="L49" s="41">
        <f>SUM(D49:K49)</f>
        <v>3796.9119999999998</v>
      </c>
      <c r="M49" s="41">
        <f>C49+L49</f>
        <v>3847.5319999999997</v>
      </c>
    </row>
    <row r="50" spans="1:13" s="92" customFormat="1" x14ac:dyDescent="0.2"/>
    <row r="51" spans="1:13" x14ac:dyDescent="0.2">
      <c r="A51" s="43">
        <v>33</v>
      </c>
      <c r="B51" s="42" t="s">
        <v>118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87</v>
      </c>
      <c r="I51" s="41">
        <v>0</v>
      </c>
      <c r="J51" s="41">
        <v>13.8</v>
      </c>
      <c r="K51" s="41">
        <v>0</v>
      </c>
      <c r="L51" s="41">
        <f>SUM(D51:K51)</f>
        <v>100.8</v>
      </c>
      <c r="M51" s="41">
        <f>C51+L51</f>
        <v>100.8</v>
      </c>
    </row>
    <row r="52" spans="1:13" s="92" customFormat="1" x14ac:dyDescent="0.2"/>
    <row r="53" spans="1:13" x14ac:dyDescent="0.2">
      <c r="A53" s="43">
        <v>34</v>
      </c>
      <c r="B53" s="42" t="s">
        <v>117</v>
      </c>
      <c r="C53" s="41">
        <v>0</v>
      </c>
      <c r="D53" s="41">
        <v>0</v>
      </c>
      <c r="E53" s="41">
        <v>4.0000000000000002E-4</v>
      </c>
      <c r="F53" s="41">
        <v>0</v>
      </c>
      <c r="G53" s="41">
        <v>0</v>
      </c>
      <c r="H53" s="41">
        <v>131.40299999999999</v>
      </c>
      <c r="I53" s="41">
        <v>17</v>
      </c>
      <c r="J53" s="41">
        <v>233.99299999999999</v>
      </c>
      <c r="K53" s="41">
        <v>0</v>
      </c>
      <c r="L53" s="41">
        <f>SUM(D53:K53)</f>
        <v>382.39639999999997</v>
      </c>
      <c r="M53" s="41">
        <f>C53+L53</f>
        <v>382.39639999999997</v>
      </c>
    </row>
    <row r="54" spans="1:13" s="92" customFormat="1" x14ac:dyDescent="0.2"/>
    <row r="55" spans="1:13" x14ac:dyDescent="0.2">
      <c r="A55" s="43">
        <v>40</v>
      </c>
      <c r="B55" s="42" t="s">
        <v>116</v>
      </c>
      <c r="C55" s="41">
        <v>142.03299999999999</v>
      </c>
      <c r="D55" s="41">
        <v>0</v>
      </c>
      <c r="E55" s="41">
        <v>22.093</v>
      </c>
      <c r="F55" s="41">
        <v>0</v>
      </c>
      <c r="G55" s="41">
        <v>0.55000000000000004</v>
      </c>
      <c r="H55" s="41">
        <v>164.22900000000001</v>
      </c>
      <c r="I55" s="41">
        <v>2.0209999999999999</v>
      </c>
      <c r="J55" s="41">
        <v>116.57299999999999</v>
      </c>
      <c r="K55" s="41">
        <v>0</v>
      </c>
      <c r="L55" s="41">
        <f>SUM(D55:K55)</f>
        <v>305.46600000000001</v>
      </c>
      <c r="M55" s="41">
        <f>C55+L55</f>
        <v>447.49900000000002</v>
      </c>
    </row>
    <row r="56" spans="1:13" s="92" customFormat="1" x14ac:dyDescent="0.2"/>
    <row r="57" spans="1:13" x14ac:dyDescent="0.2">
      <c r="A57" s="43">
        <v>41</v>
      </c>
      <c r="B57" s="42" t="s">
        <v>115</v>
      </c>
      <c r="C57" s="41">
        <v>62.295000000000002</v>
      </c>
      <c r="D57" s="41">
        <v>0</v>
      </c>
      <c r="E57" s="41">
        <v>57.662999999999997</v>
      </c>
      <c r="F57" s="41">
        <v>80.784999999999997</v>
      </c>
      <c r="G57" s="41">
        <v>0.253</v>
      </c>
      <c r="H57" s="41">
        <v>80.147999999999996</v>
      </c>
      <c r="I57" s="41">
        <v>106.744</v>
      </c>
      <c r="J57" s="41">
        <v>2583.4189999999999</v>
      </c>
      <c r="K57" s="41">
        <v>0</v>
      </c>
      <c r="L57" s="41">
        <f>SUM(D57:K57)</f>
        <v>2909.0119999999997</v>
      </c>
      <c r="M57" s="41">
        <f>C57+L57</f>
        <v>2971.3069999999998</v>
      </c>
    </row>
    <row r="58" spans="1:13" s="92" customFormat="1" x14ac:dyDescent="0.2"/>
    <row r="59" spans="1:13" x14ac:dyDescent="0.2">
      <c r="A59" s="43">
        <v>42</v>
      </c>
      <c r="B59" s="42" t="s">
        <v>114</v>
      </c>
      <c r="C59" s="41">
        <v>165.964</v>
      </c>
      <c r="D59" s="41">
        <v>0</v>
      </c>
      <c r="E59" s="41">
        <v>8.1750000000000007</v>
      </c>
      <c r="F59" s="41">
        <v>772.875</v>
      </c>
      <c r="G59" s="41">
        <v>0.25</v>
      </c>
      <c r="H59" s="41">
        <v>934.84199999999998</v>
      </c>
      <c r="I59" s="41">
        <v>90.295000000000002</v>
      </c>
      <c r="J59" s="41">
        <v>172.191</v>
      </c>
      <c r="K59" s="41">
        <v>0</v>
      </c>
      <c r="L59" s="41">
        <f>SUM(D59:K59)</f>
        <v>1978.6279999999999</v>
      </c>
      <c r="M59" s="41">
        <f>C59+L59</f>
        <v>2144.5920000000001</v>
      </c>
    </row>
    <row r="60" spans="1:13" s="92" customFormat="1" x14ac:dyDescent="0.2"/>
    <row r="61" spans="1:13" x14ac:dyDescent="0.2">
      <c r="A61" s="43">
        <v>43</v>
      </c>
      <c r="B61" s="42" t="s">
        <v>113</v>
      </c>
      <c r="C61" s="41">
        <v>0</v>
      </c>
      <c r="D61" s="41">
        <v>0</v>
      </c>
      <c r="E61" s="41">
        <v>1.2050000000000001</v>
      </c>
      <c r="F61" s="41">
        <v>0</v>
      </c>
      <c r="G61" s="41">
        <v>0</v>
      </c>
      <c r="H61" s="41">
        <v>516.70500000000004</v>
      </c>
      <c r="I61" s="41">
        <v>16.298999999999999</v>
      </c>
      <c r="J61" s="41">
        <v>453.24400000000003</v>
      </c>
      <c r="K61" s="41">
        <v>0</v>
      </c>
      <c r="L61" s="41">
        <f>SUM(D61:K61)</f>
        <v>987.45300000000009</v>
      </c>
      <c r="M61" s="41">
        <f>C61+L61</f>
        <v>987.45300000000009</v>
      </c>
    </row>
    <row r="62" spans="1:13" s="92" customFormat="1" x14ac:dyDescent="0.2"/>
    <row r="63" spans="1:13" x14ac:dyDescent="0.2">
      <c r="A63" s="43">
        <v>44</v>
      </c>
      <c r="B63" s="42" t="s">
        <v>112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20</v>
      </c>
      <c r="I63" s="41">
        <v>406.82400000000001</v>
      </c>
      <c r="J63" s="41">
        <v>342.06599999999997</v>
      </c>
      <c r="K63" s="41">
        <v>0</v>
      </c>
      <c r="L63" s="41">
        <f>SUM(D63:K63)</f>
        <v>768.89</v>
      </c>
      <c r="M63" s="41">
        <f>C63+L63</f>
        <v>768.89</v>
      </c>
    </row>
    <row r="64" spans="1:13" s="92" customFormat="1" x14ac:dyDescent="0.2"/>
    <row r="65" spans="1:13" x14ac:dyDescent="0.2">
      <c r="A65" s="43">
        <v>45</v>
      </c>
      <c r="B65" s="42" t="s">
        <v>111</v>
      </c>
      <c r="C65" s="41">
        <v>0</v>
      </c>
      <c r="D65" s="41">
        <v>367.40899999999999</v>
      </c>
      <c r="E65" s="41">
        <v>15.893000000000001</v>
      </c>
      <c r="F65" s="41">
        <v>0</v>
      </c>
      <c r="G65" s="41">
        <v>518.10500000000002</v>
      </c>
      <c r="H65" s="41">
        <v>50.841000000000001</v>
      </c>
      <c r="I65" s="41">
        <v>35.5</v>
      </c>
      <c r="J65" s="41">
        <v>201.63</v>
      </c>
      <c r="K65" s="41">
        <v>534.50400000000002</v>
      </c>
      <c r="L65" s="41">
        <f>SUM(D65:K65)</f>
        <v>1723.8820000000001</v>
      </c>
      <c r="M65" s="41">
        <f>SUM(C65,L65)</f>
        <v>1723.8820000000001</v>
      </c>
    </row>
    <row r="66" spans="1:13" s="92" customFormat="1" x14ac:dyDescent="0.2"/>
    <row r="67" spans="1:13" x14ac:dyDescent="0.2">
      <c r="A67" s="43">
        <v>46</v>
      </c>
      <c r="B67" s="42" t="s">
        <v>110</v>
      </c>
      <c r="C67" s="41">
        <v>0</v>
      </c>
      <c r="D67" s="41">
        <v>0</v>
      </c>
      <c r="E67" s="41">
        <v>1E-4</v>
      </c>
      <c r="F67" s="41">
        <v>0</v>
      </c>
      <c r="G67" s="41">
        <v>1E-3</v>
      </c>
      <c r="H67" s="41">
        <v>0</v>
      </c>
      <c r="I67" s="41">
        <v>1E-3</v>
      </c>
      <c r="J67" s="41">
        <v>80.197999999999993</v>
      </c>
      <c r="K67" s="41">
        <v>0</v>
      </c>
      <c r="L67" s="41">
        <f>SUM(C67:K67)</f>
        <v>80.200099999999992</v>
      </c>
      <c r="M67" s="41">
        <f>SUM(C67,L67)</f>
        <v>80.200099999999992</v>
      </c>
    </row>
    <row r="68" spans="1:13" s="92" customFormat="1" x14ac:dyDescent="0.2"/>
    <row r="69" spans="1:13" x14ac:dyDescent="0.2">
      <c r="A69" s="43">
        <v>51</v>
      </c>
      <c r="B69" s="42" t="s">
        <v>109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314.10599999999999</v>
      </c>
      <c r="K69" s="41">
        <v>21.491</v>
      </c>
      <c r="L69" s="41">
        <f>SUM(D69:K69)</f>
        <v>335.59699999999998</v>
      </c>
      <c r="M69" s="41">
        <f>SUM(C69,L69)</f>
        <v>335.59699999999998</v>
      </c>
    </row>
    <row r="70" spans="1:13" s="92" customFormat="1" x14ac:dyDescent="0.2"/>
    <row r="71" spans="1:13" x14ac:dyDescent="0.2">
      <c r="A71" s="43">
        <v>58</v>
      </c>
      <c r="B71" s="42" t="s">
        <v>108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8034.232</v>
      </c>
      <c r="K71" s="41">
        <v>0</v>
      </c>
      <c r="L71" s="41">
        <f>SUM(D71:K71)</f>
        <v>8034.232</v>
      </c>
      <c r="M71" s="41">
        <f>SUM(C71,L71)</f>
        <v>8034.232</v>
      </c>
    </row>
    <row r="72" spans="1:13" s="92" customFormat="1" x14ac:dyDescent="0.2"/>
    <row r="73" spans="1:13" x14ac:dyDescent="0.2">
      <c r="A73" s="40"/>
      <c r="B73" s="39" t="s">
        <v>107</v>
      </c>
      <c r="C73" s="38">
        <f t="shared" ref="C73:M73" si="0">SUM(C9:C71)</f>
        <v>11635.355</v>
      </c>
      <c r="D73" s="38">
        <f t="shared" si="0"/>
        <v>367.40899999999999</v>
      </c>
      <c r="E73" s="38">
        <f t="shared" si="0"/>
        <v>208.21850000000003</v>
      </c>
      <c r="F73" s="38">
        <f t="shared" si="0"/>
        <v>986.36199999999997</v>
      </c>
      <c r="G73" s="38">
        <f t="shared" si="0"/>
        <v>528.40700000000004</v>
      </c>
      <c r="H73" s="38">
        <f t="shared" si="0"/>
        <v>3643.951</v>
      </c>
      <c r="I73" s="38">
        <f t="shared" si="0"/>
        <v>35047.336999999992</v>
      </c>
      <c r="J73" s="38">
        <f t="shared" si="0"/>
        <v>20491.105000000003</v>
      </c>
      <c r="K73" s="38">
        <f t="shared" si="0"/>
        <v>676.66100000000006</v>
      </c>
      <c r="L73" s="38">
        <f t="shared" si="0"/>
        <v>61949.450500000006</v>
      </c>
      <c r="M73" s="38">
        <f t="shared" si="0"/>
        <v>73584.805500000002</v>
      </c>
    </row>
    <row r="75" spans="1:13" s="89" customFormat="1" x14ac:dyDescent="0.2"/>
    <row r="76" spans="1:13" s="82" customFormat="1" x14ac:dyDescent="0.2">
      <c r="A76" s="82" t="s">
        <v>0</v>
      </c>
    </row>
  </sheetData>
  <mergeCells count="39">
    <mergeCell ref="A70:XFD70"/>
    <mergeCell ref="A72:XFD72"/>
    <mergeCell ref="A56:XFD56"/>
    <mergeCell ref="A58:XFD58"/>
    <mergeCell ref="A60:XFD60"/>
    <mergeCell ref="A62:XFD62"/>
    <mergeCell ref="A64:XFD64"/>
    <mergeCell ref="A66:XFD66"/>
    <mergeCell ref="A48:XFD48"/>
    <mergeCell ref="A50:XFD50"/>
    <mergeCell ref="A52:XFD52"/>
    <mergeCell ref="A54:XFD54"/>
    <mergeCell ref="A68:XFD68"/>
    <mergeCell ref="A38:XFD38"/>
    <mergeCell ref="A40:XFD40"/>
    <mergeCell ref="A42:XFD42"/>
    <mergeCell ref="A44:XFD44"/>
    <mergeCell ref="A46:XFD46"/>
    <mergeCell ref="A28:XFD28"/>
    <mergeCell ref="A30:XFD30"/>
    <mergeCell ref="A32:XFD32"/>
    <mergeCell ref="A34:XFD34"/>
    <mergeCell ref="A36:XFD36"/>
    <mergeCell ref="A1:XFD1"/>
    <mergeCell ref="A2:XFD2"/>
    <mergeCell ref="A76:XFD76"/>
    <mergeCell ref="A75:XFD75"/>
    <mergeCell ref="A3:XFD3"/>
    <mergeCell ref="D5:L5"/>
    <mergeCell ref="A8:XFD8"/>
    <mergeCell ref="A10:XFD10"/>
    <mergeCell ref="A12:XFD12"/>
    <mergeCell ref="A14:XFD14"/>
    <mergeCell ref="A16:XFD16"/>
    <mergeCell ref="A18:XFD18"/>
    <mergeCell ref="A20:XFD20"/>
    <mergeCell ref="A22:XFD22"/>
    <mergeCell ref="A24:XFD24"/>
    <mergeCell ref="A26:XFD26"/>
  </mergeCells>
  <pageMargins left="0.70866141732283472" right="0.70866141732283472" top="0.78740157480314965" bottom="0.78740157480314965" header="0.31496062992125984" footer="0.31496062992125984"/>
  <pageSetup paperSize="9" scale="95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zoomScaleNormal="100" workbookViewId="0">
      <selection sqref="A1:XFD1"/>
    </sheetView>
  </sheetViews>
  <sheetFormatPr baseColWidth="10" defaultRowHeight="12.75" x14ac:dyDescent="0.2"/>
  <cols>
    <col min="1" max="1" width="43.28515625" style="35" customWidth="1"/>
    <col min="2" max="2" width="9.7109375" style="35" customWidth="1"/>
    <col min="3" max="16384" width="11.42578125" style="35"/>
  </cols>
  <sheetData>
    <row r="1" spans="1:5" s="93" customFormat="1" x14ac:dyDescent="0.2">
      <c r="A1" s="93" t="s">
        <v>165</v>
      </c>
    </row>
    <row r="2" spans="1:5" s="86" customFormat="1" x14ac:dyDescent="0.2">
      <c r="A2" s="86" t="s">
        <v>28</v>
      </c>
    </row>
    <row r="3" spans="1:5" s="90" customFormat="1" x14ac:dyDescent="0.2"/>
    <row r="4" spans="1:5" x14ac:dyDescent="0.2">
      <c r="B4" s="68">
        <v>2009</v>
      </c>
      <c r="C4" s="68">
        <v>2010</v>
      </c>
      <c r="D4" s="68" t="s">
        <v>27</v>
      </c>
      <c r="E4" s="68" t="s">
        <v>26</v>
      </c>
    </row>
    <row r="5" spans="1:5" s="90" customFormat="1" x14ac:dyDescent="0.2"/>
    <row r="6" spans="1:5" x14ac:dyDescent="0.2">
      <c r="A6" s="35" t="s">
        <v>164</v>
      </c>
      <c r="B6" s="42">
        <v>12092.875</v>
      </c>
      <c r="C6" s="42">
        <v>12228.441999999999</v>
      </c>
      <c r="D6" s="42">
        <v>12779.767</v>
      </c>
      <c r="E6" s="42">
        <v>13402.288</v>
      </c>
    </row>
    <row r="7" spans="1:5" x14ac:dyDescent="0.2">
      <c r="A7" s="35" t="s">
        <v>163</v>
      </c>
      <c r="B7" s="42">
        <f>B8-B6</f>
        <v>57363.703999999998</v>
      </c>
      <c r="C7" s="42">
        <f>C8-C6</f>
        <v>55058.558000000005</v>
      </c>
      <c r="D7" s="42">
        <f>D8-D6</f>
        <v>57382.283000000003</v>
      </c>
      <c r="E7" s="42">
        <f>E8-E6</f>
        <v>60182.712</v>
      </c>
    </row>
    <row r="8" spans="1:5" x14ac:dyDescent="0.2">
      <c r="A8" s="35" t="s">
        <v>1</v>
      </c>
      <c r="B8" s="42">
        <v>69456.578999999998</v>
      </c>
      <c r="C8" s="42">
        <v>67287</v>
      </c>
      <c r="D8" s="42">
        <v>70162.05</v>
      </c>
      <c r="E8" s="42">
        <v>73585</v>
      </c>
    </row>
    <row r="9" spans="1:5" s="90" customFormat="1" x14ac:dyDescent="0.2"/>
    <row r="10" spans="1:5" x14ac:dyDescent="0.2">
      <c r="A10" s="35" t="s">
        <v>162</v>
      </c>
      <c r="B10" s="42"/>
    </row>
    <row r="11" spans="1:5" x14ac:dyDescent="0.2">
      <c r="A11" s="35" t="s">
        <v>161</v>
      </c>
      <c r="B11" s="42">
        <v>5585.1940000000004</v>
      </c>
      <c r="C11" s="42">
        <v>5756.5590000000002</v>
      </c>
      <c r="D11" s="60">
        <v>5946</v>
      </c>
      <c r="E11" s="42">
        <v>6239.8639999999996</v>
      </c>
    </row>
    <row r="12" spans="1:5" x14ac:dyDescent="0.2">
      <c r="A12" s="35" t="s">
        <v>160</v>
      </c>
      <c r="B12" s="42">
        <v>315.84699999999998</v>
      </c>
      <c r="C12" s="42">
        <v>362.7</v>
      </c>
      <c r="D12" s="42">
        <v>331</v>
      </c>
      <c r="E12" s="42">
        <v>360.99799999999999</v>
      </c>
    </row>
    <row r="13" spans="1:5" x14ac:dyDescent="0.2">
      <c r="A13" s="35" t="s">
        <v>159</v>
      </c>
      <c r="B13" s="42">
        <v>517.65700000000004</v>
      </c>
      <c r="C13" s="42">
        <v>171.47900000000001</v>
      </c>
      <c r="D13" s="42">
        <v>544</v>
      </c>
      <c r="E13" s="42">
        <v>569.35299999999995</v>
      </c>
    </row>
    <row r="14" spans="1:5" x14ac:dyDescent="0.2">
      <c r="A14" s="35" t="s">
        <v>158</v>
      </c>
      <c r="B14" s="42">
        <v>282.18900000000002</v>
      </c>
      <c r="C14" s="42">
        <v>281.53699999999998</v>
      </c>
      <c r="D14" s="42">
        <v>302</v>
      </c>
      <c r="E14" s="42">
        <v>307</v>
      </c>
    </row>
    <row r="15" spans="1:5" x14ac:dyDescent="0.2">
      <c r="A15" s="35" t="s">
        <v>157</v>
      </c>
      <c r="B15" s="42">
        <v>4563.4560000000001</v>
      </c>
      <c r="C15" s="42">
        <v>4818.0510000000004</v>
      </c>
      <c r="D15" s="42">
        <v>4850</v>
      </c>
      <c r="E15" s="42">
        <v>5002.1710000000003</v>
      </c>
    </row>
    <row r="16" spans="1:5" x14ac:dyDescent="0.2">
      <c r="A16" s="35" t="s">
        <v>156</v>
      </c>
      <c r="B16" s="42">
        <f>-SUM(B11:B15)+B17</f>
        <v>828.53199999999924</v>
      </c>
      <c r="C16" s="42">
        <f>-SUM(C11:C15)+C17</f>
        <v>838.11599999999817</v>
      </c>
      <c r="D16" s="42">
        <v>806</v>
      </c>
      <c r="E16" s="42">
        <f>-SUM(E11:E15)+E17</f>
        <v>922.90200000000186</v>
      </c>
    </row>
    <row r="17" spans="1:5" x14ac:dyDescent="0.2">
      <c r="A17" s="35" t="s">
        <v>155</v>
      </c>
      <c r="B17" s="42">
        <f>B6</f>
        <v>12092.875</v>
      </c>
      <c r="C17" s="42">
        <f>C6</f>
        <v>12228.441999999999</v>
      </c>
      <c r="D17" s="42">
        <f>D6</f>
        <v>12779.767</v>
      </c>
      <c r="E17" s="42">
        <f>E6</f>
        <v>13402.288</v>
      </c>
    </row>
    <row r="19" spans="1:5" s="90" customFormat="1" x14ac:dyDescent="0.2"/>
    <row r="20" spans="1:5" s="90" customFormat="1" x14ac:dyDescent="0.2"/>
  </sheetData>
  <mergeCells count="7">
    <mergeCell ref="A9:XFD9"/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Tabelle1</vt:lpstr>
      <vt:lpstr>Tabelle2</vt:lpstr>
      <vt:lpstr>Tabelle3</vt:lpstr>
      <vt:lpstr>Tabelle4</vt:lpstr>
      <vt:lpstr>Tabelle5</vt:lpstr>
      <vt:lpstr>Tabelle6</vt:lpstr>
      <vt:lpstr>Tabelle7</vt:lpstr>
      <vt:lpstr>Tabelle8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Budgetsichten - Tabellen 2012</dc:title>
  <dc:creator>Leicher</dc:creator>
  <cp:lastModifiedBy>Leicher</cp:lastModifiedBy>
  <cp:lastPrinted>2012-01-31T16:23:09Z</cp:lastPrinted>
  <dcterms:created xsi:type="dcterms:W3CDTF">2012-01-31T09:38:32Z</dcterms:created>
  <dcterms:modified xsi:type="dcterms:W3CDTF">2012-01-31T16:23:20Z</dcterms:modified>
</cp:coreProperties>
</file>