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28515" windowHeight="12330"/>
  </bookViews>
  <sheets>
    <sheet name="Tabelle1" sheetId="1" r:id="rId1"/>
    <sheet name="Tabelle2" sheetId="2" r:id="rId2"/>
    <sheet name="Tabelle3" sheetId="3" r:id="rId3"/>
    <sheet name="Tabelle4" sheetId="4" r:id="rId4"/>
    <sheet name="Tabelle5" sheetId="5" r:id="rId5"/>
    <sheet name="Tabelle6" sheetId="6" r:id="rId6"/>
    <sheet name="Tabelle7" sheetId="7" r:id="rId7"/>
    <sheet name="Tabelle8" sheetId="8" r:id="rId8"/>
    <sheet name="Tabelle9" sheetId="9" r:id="rId9"/>
    <sheet name="Tabellenteil_Tab.1" sheetId="10" r:id="rId10"/>
    <sheet name="Tabellenteil_Tab.2" sheetId="11" r:id="rId11"/>
    <sheet name="Tabellenteil_Tab.3" sheetId="12" r:id="rId12"/>
    <sheet name="Tabellenteil_Tab.4" sheetId="13" r:id="rId13"/>
    <sheet name="Tabellenteil_Tab.5" sheetId="14" r:id="rId14"/>
    <sheet name="Tabellenteil_Tab.6" sheetId="15" r:id="rId15"/>
    <sheet name="Tabellenteil_Tab.7" sheetId="16" r:id="rId16"/>
    <sheet name="Tabellenteil_Tab.8" sheetId="17" r:id="rId17"/>
    <sheet name="technischer_Teil_Tab.1" sheetId="18" r:id="rId18"/>
    <sheet name="technischer_Teil_Tab.2" sheetId="19" r:id="rId19"/>
    <sheet name="technischer_Teil_Tab.3" sheetId="20" r:id="rId20"/>
  </sheets>
  <calcPr calcId="145621"/>
</workbook>
</file>

<file path=xl/calcChain.xml><?xml version="1.0" encoding="utf-8"?>
<calcChain xmlns="http://schemas.openxmlformats.org/spreadsheetml/2006/main">
  <c r="C36" i="16" l="1"/>
  <c r="D36" i="16"/>
  <c r="E36" i="16"/>
  <c r="F36" i="16"/>
  <c r="G36" i="16"/>
  <c r="H36" i="16"/>
  <c r="I36" i="16"/>
  <c r="J36" i="16"/>
  <c r="K36" i="16"/>
  <c r="L36" i="16"/>
  <c r="M36" i="16"/>
  <c r="N36" i="16"/>
  <c r="C47" i="16"/>
  <c r="D47" i="16"/>
  <c r="E47" i="16"/>
  <c r="F47" i="16"/>
  <c r="G47" i="16"/>
  <c r="H47" i="16"/>
  <c r="I47" i="16"/>
  <c r="J47" i="16"/>
  <c r="K47" i="16"/>
  <c r="L47" i="16"/>
  <c r="M47" i="16"/>
  <c r="N47" i="16"/>
  <c r="C49" i="16"/>
  <c r="D49" i="16"/>
  <c r="E49" i="16"/>
  <c r="F49" i="16"/>
  <c r="G49" i="16"/>
  <c r="H49" i="16"/>
  <c r="I49" i="16"/>
  <c r="J49" i="16"/>
  <c r="K49" i="16"/>
  <c r="L49" i="16"/>
  <c r="M49" i="16"/>
  <c r="N49" i="16"/>
  <c r="C65" i="16"/>
  <c r="D65" i="16"/>
  <c r="E65" i="16"/>
  <c r="F65" i="16"/>
  <c r="G65" i="16"/>
  <c r="H65" i="16"/>
  <c r="I65" i="16"/>
  <c r="J65" i="16"/>
  <c r="K65" i="16"/>
  <c r="L65" i="16"/>
  <c r="M65" i="16"/>
  <c r="N65" i="16"/>
  <c r="C67" i="16"/>
  <c r="D67" i="16"/>
  <c r="E67" i="16"/>
  <c r="F67" i="16"/>
  <c r="G67" i="16"/>
  <c r="H67" i="16"/>
  <c r="I67" i="16"/>
  <c r="J67" i="16"/>
  <c r="K67" i="16"/>
  <c r="L67" i="16"/>
  <c r="M67" i="16"/>
  <c r="N67" i="16"/>
</calcChain>
</file>

<file path=xl/sharedStrings.xml><?xml version="1.0" encoding="utf-8"?>
<sst xmlns="http://schemas.openxmlformats.org/spreadsheetml/2006/main" count="618" uniqueCount="335">
  <si>
    <t>Ertragsanteile, Förderungen gemäß Gesundheits- und Sozialbereichsbeihilfengesetz</t>
  </si>
  <si>
    <t>Öffentliche Abgaben</t>
  </si>
  <si>
    <t>Erläuterungen (wesentliche Positionen)</t>
  </si>
  <si>
    <t>in Mio. €</t>
  </si>
  <si>
    <t>Untergliederung</t>
  </si>
  <si>
    <t>Zahlungen des Bundes aus den öffentlichen Abgaben an Länder und Gemeinden</t>
  </si>
  <si>
    <t>inkl. geringfügiger Beträge in anderen Untergliederungen</t>
  </si>
  <si>
    <t>Summe</t>
  </si>
  <si>
    <t>Transfers im Rahmen des Finanzausgleichs- und Katastrophenfondsgesetzes</t>
  </si>
  <si>
    <t>Finanzausgleich</t>
  </si>
  <si>
    <t>Kostenersatz an Länder für Landeslehrerinnen und Landeslehrer, Förderung der Fischereiwirtschaft, Zuschüsse für Schutzwasser- und Lawinenverbauung</t>
  </si>
  <si>
    <t>Land-, Forst- und Wasserwirtschaft</t>
  </si>
  <si>
    <t>Aufwendungen für den öffentlichen Personennahverkehr und für den Bundesbeitrag für die Wiener U-Bahn, Förderungen gem. Wasserbautenförderungsgesetz und KatFG, Zweckzuschüsse im Rahmen des österr. Verkehrssicherheitsfonds</t>
  </si>
  <si>
    <t xml:space="preserve">Verkehr, Innovation und Technologie </t>
  </si>
  <si>
    <t>Klinischer Mehraufwand</t>
  </si>
  <si>
    <t>Wissenschaft und Forschung</t>
  </si>
  <si>
    <t>Kostenersatz an Länder für Landeslehrerinnen und Landeslehrer, Zuschüsse für schulische Tagesbetreuung, Förderungen für nicht in Bundeseigentum stehende Denkmale</t>
  </si>
  <si>
    <t>Unterricht, Kunst und Kultur</t>
  </si>
  <si>
    <t>Beitrag für das kostenfreie letzte Kindergartenjahr</t>
  </si>
  <si>
    <t>Familie und Jugend</t>
  </si>
  <si>
    <t>Zweckzuschüsse zur Krankenanstaltenfinanzierung</t>
  </si>
  <si>
    <t>Gesundheit</t>
  </si>
  <si>
    <t>Ersätze für Pensionen der Landeslehrerinnen und Landeslehrer</t>
  </si>
  <si>
    <t>Pensionen</t>
  </si>
  <si>
    <t>Zuschüsse aus dem Pflegefonds</t>
  </si>
  <si>
    <t>Soziales und Konsumentenschutz</t>
  </si>
  <si>
    <t>Arbeitsmarktpolitische Maßnahmen (EU), insbes. Territoriale Beschäftigungspakte</t>
  </si>
  <si>
    <t>Arbeit</t>
  </si>
  <si>
    <t>Förderungen für Sportinfrastruktur</t>
  </si>
  <si>
    <t>Militärische Angelegenheiten und Sport</t>
  </si>
  <si>
    <t>Ersätze an Gemeinden für Wahlen, Überweisungen für Zivilschutz, Flüchtlingsbetreuung (Grundversorgung), sprachliche Frühförderung</t>
  </si>
  <si>
    <t>Inneres</t>
  </si>
  <si>
    <t>Zahlungen für Landeshauptleute (inkl. StV, Aktiv- u. Ruhebezüge)</t>
  </si>
  <si>
    <t>BKA</t>
  </si>
  <si>
    <t>Zahlungen des Bundes an Länder und Gemeinden</t>
  </si>
  <si>
    <t>Quelle: BVA 2013</t>
  </si>
  <si>
    <t>Zahlungen des Landes Oberösterreich und der Stadt Linz für Universitäten (Gerichtsverfahren anhängig, daher 0,0)</t>
  </si>
  <si>
    <t>Personalkostenersätze für Schulaufsichtsbehörden</t>
  </si>
  <si>
    <t>Beihilfen nach Gesundheits- und Sozialbereichs-Beihilfengesetz</t>
  </si>
  <si>
    <t>Beiträge der Länder zu den Kosten der Behandlung von Häftlingen in öffentlichen Krankenanstalten</t>
  </si>
  <si>
    <t xml:space="preserve">Justiz </t>
  </si>
  <si>
    <t>Kostenersätze gem. Zivildienstgesetz und im Rahmen der Grundversorgung</t>
  </si>
  <si>
    <t xml:space="preserve">Inneres </t>
  </si>
  <si>
    <t>Zahlungen von Ländern und Gemeinden an den Bund</t>
  </si>
  <si>
    <t>Quelle: BMF</t>
  </si>
  <si>
    <t>36,6% Fix-Schlüssel</t>
  </si>
  <si>
    <t>63,3% Volkszahl</t>
  </si>
  <si>
    <t>Ertragsanteile der Länder in % für das Jahr 2010</t>
  </si>
  <si>
    <t>Verteilung auf Länder</t>
  </si>
  <si>
    <t>23,1% Fix-Schlüssel</t>
  </si>
  <si>
    <t>9,4% Örtliches Aufkommen</t>
  </si>
  <si>
    <t>14,7% Volkszahl</t>
  </si>
  <si>
    <t>52,8% Abgestufter 
Bevölkerungsschlüssel</t>
  </si>
  <si>
    <t>Ertragsanteile der Gemeinden in % für das Jahr 2010</t>
  </si>
  <si>
    <t>Verteilung auf die Gemeinden: Stufe 1</t>
  </si>
  <si>
    <t>1) zu diesem Begriff siehe Abschnitt 4.2.1</t>
  </si>
  <si>
    <t>4,1% Finanzkraft</t>
  </si>
  <si>
    <t>6,1% Fix-Schlüssel</t>
  </si>
  <si>
    <t>3,5% Andere</t>
  </si>
  <si>
    <r>
      <t xml:space="preserve">73,8% Abgestufter 
Bevölkerungsschlüssel </t>
    </r>
    <r>
      <rPr>
        <vertAlign val="superscript"/>
        <sz val="10"/>
        <rFont val="Arial"/>
        <family val="2"/>
      </rPr>
      <t>1</t>
    </r>
  </si>
  <si>
    <t>in % für das Jahr 2010</t>
  </si>
  <si>
    <t>Verteilung auf Gemeinden: Stufe 2</t>
  </si>
  <si>
    <t>4,2% Gemeinden</t>
  </si>
  <si>
    <t>23,5% Länder</t>
  </si>
  <si>
    <t>72,3% Bund</t>
  </si>
  <si>
    <t>Anteile am Beitrag zur Europäischen Union</t>
  </si>
  <si>
    <t>Quelle: BMF, Basis Erfolg 2011</t>
  </si>
  <si>
    <t>Wien</t>
  </si>
  <si>
    <t>Vbg.</t>
  </si>
  <si>
    <t>Tirol</t>
  </si>
  <si>
    <t>Stmk.</t>
  </si>
  <si>
    <t>Sbg.</t>
  </si>
  <si>
    <t>Oö.</t>
  </si>
  <si>
    <t>Nö.</t>
  </si>
  <si>
    <t>Ktn.</t>
  </si>
  <si>
    <t>Bgld.</t>
  </si>
  <si>
    <t>Überweisungen des Bundes an die Länder und Gemeinden (Ertragsanteile, Transfers, Kostentragung) im Jahr 2011</t>
  </si>
  <si>
    <t>Gemeinden</t>
  </si>
  <si>
    <t>Länder mit Wien</t>
  </si>
  <si>
    <t>Bund</t>
  </si>
  <si>
    <t>2016</t>
  </si>
  <si>
    <t>2015</t>
  </si>
  <si>
    <t>2014</t>
  </si>
  <si>
    <t>2013</t>
  </si>
  <si>
    <r>
      <t>1)</t>
    </r>
    <r>
      <rPr>
        <sz val="10"/>
        <rFont val="Arial"/>
        <family val="2"/>
      </rPr>
      <t xml:space="preserve"> Veranlagte Einkommensteuer: Im Jahr 2012 inkl.  Budgetposition 16.01.01.00-2/8300.001 (Vorwegbesteuerung Pensionskassen) iHv. 900 Mio. Euro
</t>
    </r>
    <r>
      <rPr>
        <vertAlign val="superscript"/>
        <sz val="10"/>
        <rFont val="Arial"/>
        <family val="2"/>
      </rPr>
      <t>2)</t>
    </r>
    <r>
      <rPr>
        <sz val="10"/>
        <rFont val="Arial"/>
        <family val="2"/>
      </rPr>
      <t xml:space="preserve">Gebühren und Ersätze in Rechtssachen: Budgetpositionen 13.02.01.00-2/8170.000, 13.02.01.00-2/8170.900, 13.02.02.00-2/8170.900, 13.02.03.00-2/8170.900, 13.02.04.00-2/8170.900, 13.02.05.00-2/8170.900
</t>
    </r>
    <r>
      <rPr>
        <vertAlign val="superscript"/>
        <sz val="10"/>
        <rFont val="Arial"/>
        <family val="2"/>
      </rPr>
      <t>3)</t>
    </r>
    <r>
      <rPr>
        <sz val="10"/>
        <rFont val="Arial"/>
        <family val="2"/>
      </rPr>
      <t>Gebühren und Ersätze in Rechtssachen: Budgetpositionen 41.01.03.00-2/8155.001, 41.01.03.00-2/8155.002, 41.01.03.00-2/8155.003, 41.01.03.00-2/8155.004, 41.01.03.00-2/8155.005, 41.01.03.00-2/8155.006, 41.01.03.00-2/8155.007, 41.01.03.00-2/8155.010, 41.01.03.00-2/8157.000, 41.01.03.00-2/8157.900, 41.01.03.00-2/8830.006</t>
    </r>
  </si>
  <si>
    <t>Quelle: bis 2011: BRA, 2012 und 2013: BVA</t>
  </si>
  <si>
    <t>Summe Bundesabgaben</t>
  </si>
  <si>
    <r>
      <t xml:space="preserve">Gebühren gem. Patent- u. Markenschutzgesetz  </t>
    </r>
    <r>
      <rPr>
        <vertAlign val="superscript"/>
        <sz val="10"/>
        <rFont val="Arial"/>
        <family val="2"/>
      </rPr>
      <t>3)</t>
    </r>
  </si>
  <si>
    <r>
      <t xml:space="preserve">Gebühren und Ersätze in Rechtssachen </t>
    </r>
    <r>
      <rPr>
        <vertAlign val="superscript"/>
        <sz val="10"/>
        <rFont val="Arial"/>
        <family val="2"/>
      </rPr>
      <t>2)</t>
    </r>
  </si>
  <si>
    <t>Dienstgeberbeitrag zum FLAF</t>
  </si>
  <si>
    <t>25.01.07.00-2/8344.000</t>
  </si>
  <si>
    <t>Summe Bundesabgaben Untergliederung 16</t>
  </si>
  <si>
    <t>16.01.01</t>
  </si>
  <si>
    <t>Sonstige Abgaben in Untergliederung 16</t>
  </si>
  <si>
    <t>Motorbezogene Versicherungssteuer</t>
  </si>
  <si>
    <t>16.01.01.00-2/8435.100</t>
  </si>
  <si>
    <t>Versicherungssteuer</t>
  </si>
  <si>
    <t>16.01.01.00-2/8435.000</t>
  </si>
  <si>
    <t>Grunderwerbsteuer</t>
  </si>
  <si>
    <t>16.01.01.00-2/8434.000</t>
  </si>
  <si>
    <t>Normverbrauchsabgabe</t>
  </si>
  <si>
    <t>16.01.01.00-2/8418.000</t>
  </si>
  <si>
    <t>Energieabgabe</t>
  </si>
  <si>
    <t>16.01.01.00-2/8406.000</t>
  </si>
  <si>
    <t>Stempel-u.Rechtsgebühren,Bundesverwaltungsabgaben</t>
  </si>
  <si>
    <t>16.01.01.00-2/8431.900</t>
  </si>
  <si>
    <t>Mineralölsteuer</t>
  </si>
  <si>
    <t>16.01.01.00-2/8423.000</t>
  </si>
  <si>
    <t>Tabaksteuer</t>
  </si>
  <si>
    <t>16.01.01.00-2/8420.000</t>
  </si>
  <si>
    <t>Umsatzsteuer</t>
  </si>
  <si>
    <t>16.01.01.00-2/8403.000</t>
  </si>
  <si>
    <t>Stabilitätsabgabe + Sonderbeitrag zur Stabilitätsabgabe</t>
  </si>
  <si>
    <t>16.01.01.00-2/8323.000 + 
16.01.01.00-2/8323.001</t>
  </si>
  <si>
    <t>Wohnbauförderungsbeitrag</t>
  </si>
  <si>
    <t>16.01.01.00-2/8315.009</t>
  </si>
  <si>
    <t>Abgeltungsteuern aus internationalen Abkommen</t>
  </si>
  <si>
    <t>16.01.01.00-2/8308.900</t>
  </si>
  <si>
    <t>Körperschaftsteuer</t>
  </si>
  <si>
    <t>16.01.01.00-2/8303.000</t>
  </si>
  <si>
    <t>Kapitalertragsteuern</t>
  </si>
  <si>
    <t>16.01.01.00-2/8302.900</t>
  </si>
  <si>
    <t>Lohnsteuer</t>
  </si>
  <si>
    <t>16.01.01.00-2/8301.000</t>
  </si>
  <si>
    <r>
      <t xml:space="preserve">Veranlagte Einkommensteuer </t>
    </r>
    <r>
      <rPr>
        <vertAlign val="superscript"/>
        <sz val="10"/>
        <rFont val="Arial"/>
        <family val="2"/>
      </rPr>
      <t>1)</t>
    </r>
  </si>
  <si>
    <t>16.01.01.00-2/8300.000</t>
  </si>
  <si>
    <t>2012</t>
  </si>
  <si>
    <t>2011</t>
  </si>
  <si>
    <t>2010</t>
  </si>
  <si>
    <t>2009</t>
  </si>
  <si>
    <t>2008</t>
  </si>
  <si>
    <t>2007</t>
  </si>
  <si>
    <t>2006</t>
  </si>
  <si>
    <t>2005</t>
  </si>
  <si>
    <t>2004</t>
  </si>
  <si>
    <t>2003</t>
  </si>
  <si>
    <t>2002</t>
  </si>
  <si>
    <t>Bezeichnung</t>
  </si>
  <si>
    <t>Budgetposition</t>
  </si>
  <si>
    <t>Tabelle 1, Einnahmen/Einzahlungen des Bundes aus Bundesabgaben</t>
  </si>
  <si>
    <t>Anmerkung: Trennung von Wien als Land und Gemeinde: lt. Tabelle 4.1.5 ("Rechnungsabschluss Wien: Landesabgaben") in Gebarungen und Sektor Staat Teil II</t>
  </si>
  <si>
    <t>Quelle: Gebarungsübersichten bzw. Gebarungen und Sektor Staat Teil II, herausgegeben von Statistik Austria</t>
  </si>
  <si>
    <t>Benützungsgebühren</t>
  </si>
  <si>
    <t>Summe Gemeinden ohne Benützungsgebühren</t>
  </si>
  <si>
    <t>Sonstige Abgaben</t>
  </si>
  <si>
    <t>Interessentenbeiträge</t>
  </si>
  <si>
    <t>Grundsteuer</t>
  </si>
  <si>
    <t>Kommunalsteuer</t>
  </si>
  <si>
    <t>Länder</t>
  </si>
  <si>
    <t>Tabelle 2, Landes- und Gemeindeabgaben</t>
  </si>
  <si>
    <r>
      <t>1)</t>
    </r>
    <r>
      <rPr>
        <sz val="10"/>
        <rFont val="Arial"/>
        <family val="2"/>
      </rPr>
      <t xml:space="preserve"> Beitrag zur EU: ab 2009 nur nationaler Beitrag, d.h. ohne traditionelle Eigenmittel. Die Angaben in den Tabellen 1, 2 und 4 der EU-Beilage basieren auf Zahlen der Europäischen Kommission in deren Finanzbericht (zur Vergleichbarkeit mit den EU-Mitgliedstaaten). Daraus ergeben sich Differenzen zu den im Detailbudget 16.01.04.00-2 verbuchten Überweisungen.</t>
    </r>
  </si>
  <si>
    <t>Anteil der Gemeinden</t>
  </si>
  <si>
    <t>16.01.04.00-2/8892.000</t>
  </si>
  <si>
    <t>Anteil der Länder</t>
  </si>
  <si>
    <t>16.01.04.00-2/8891.000</t>
  </si>
  <si>
    <t>Anteil der Bundes</t>
  </si>
  <si>
    <t>16.01.04.00-2/8890.000</t>
  </si>
  <si>
    <r>
      <t xml:space="preserve">Beitrag zur EU </t>
    </r>
    <r>
      <rPr>
        <vertAlign val="superscript"/>
        <sz val="10"/>
        <rFont val="Arial"/>
        <family val="2"/>
      </rPr>
      <t>1)</t>
    </r>
  </si>
  <si>
    <t>16.01.04.00-2</t>
  </si>
  <si>
    <t>Tabelle 3,  Beitrag zur Europäischen Union</t>
  </si>
  <si>
    <r>
      <t>1)</t>
    </r>
    <r>
      <rPr>
        <sz val="10"/>
        <rFont val="Arial"/>
        <family val="2"/>
      </rPr>
      <t xml:space="preserve"> Auszahlungen = Aufwendungen</t>
    </r>
  </si>
  <si>
    <t>Quelle: bis 2011: BRA, 2012 und 2013: BVA, länderweise Anteile: BMF</t>
  </si>
  <si>
    <t>Summe Ertragsanteile</t>
  </si>
  <si>
    <t>Ertragsanteile Gemeinden</t>
  </si>
  <si>
    <t>16.01.02.00-2/8392.000 + 16.01.02.00-2/8392.100 + 16.01.02.00-2/8492.000</t>
  </si>
  <si>
    <t>Vorarlberg</t>
  </si>
  <si>
    <t>Steiermark</t>
  </si>
  <si>
    <t>Salzburg</t>
  </si>
  <si>
    <t>Oberösterreich</t>
  </si>
  <si>
    <t>Niederösterreich</t>
  </si>
  <si>
    <t>Kärnten</t>
  </si>
  <si>
    <t>Burgenland</t>
  </si>
  <si>
    <t>Ertragsanteile Länder</t>
  </si>
  <si>
    <t>16.01.02.00-2/8391.100 + 16.01.02.00-2/8391.200 + 16.01.02.00-2/8491.000</t>
  </si>
  <si>
    <r>
      <t xml:space="preserve">2013 </t>
    </r>
    <r>
      <rPr>
        <vertAlign val="superscript"/>
        <sz val="10"/>
        <rFont val="Arial"/>
        <family val="2"/>
      </rPr>
      <t>1)</t>
    </r>
  </si>
  <si>
    <t>Tabelle 4,  Ertragsanteile der Länder und Gemeinden</t>
  </si>
  <si>
    <t>Quelle: BMF (bis 2011 Basis BRA, 2012 und 2013 BVA)</t>
  </si>
  <si>
    <t>Getränkesteuerausgleich</t>
  </si>
  <si>
    <t>Allgemeine Ertragsanteile</t>
  </si>
  <si>
    <t>davon als:</t>
  </si>
  <si>
    <t>Erhöhung der Ertragsanteile der Gemeinden</t>
  </si>
  <si>
    <t>Tabelle 5, Getränkesteuerausgleich als Teil der Ertragsanteile der Gemeinden</t>
  </si>
  <si>
    <t>Gemeinde-Werbesteuernausgleich</t>
  </si>
  <si>
    <t>Werbeabgabe: Verteilung nach Volkszahl</t>
  </si>
  <si>
    <t>Anteile der Gemeinden an der Werbeabgabe</t>
  </si>
  <si>
    <t>Tabelle 6, Anteile der Gemeinden an der Werbeabgabe</t>
  </si>
  <si>
    <r>
      <t xml:space="preserve">Unterscheidung zwischen Transfers an Länder und Gemeinden nicht gemäß haushaltsrechtlicher Zuordnung, sondern nach finanzausgleichsrechtlichen Gesichtspunkten (z. B. Mittel zur Finanzkraftstärkung der Gemeinden werden vom Bund an die Länder überwiesen, sind von diesen aber an die Gemeinden weiterzuleiten).
 </t>
    </r>
    <r>
      <rPr>
        <vertAlign val="superscript"/>
        <sz val="10"/>
        <rFont val="Arial"/>
        <family val="2"/>
      </rPr>
      <t>1)</t>
    </r>
    <r>
      <rPr>
        <sz val="10"/>
        <rFont val="Arial"/>
        <family val="2"/>
      </rPr>
      <t xml:space="preserve"> BSWG = Bundes-Sonderwohnbaugesetz
</t>
    </r>
    <r>
      <rPr>
        <vertAlign val="superscript"/>
        <sz val="10"/>
        <rFont val="Arial"/>
        <family val="2"/>
      </rPr>
      <t>2)</t>
    </r>
    <r>
      <rPr>
        <sz val="10"/>
        <rFont val="Arial"/>
        <family val="2"/>
      </rPr>
      <t xml:space="preserve">ZZG = Zweckzuschussgesetz 2001, WSG = Wohnhaussanierungsgesetz (1984)
</t>
    </r>
    <r>
      <rPr>
        <vertAlign val="superscript"/>
        <sz val="10"/>
        <rFont val="Arial"/>
        <family val="2"/>
      </rPr>
      <t>3)</t>
    </r>
    <r>
      <rPr>
        <sz val="10"/>
        <rFont val="Arial"/>
        <family val="2"/>
      </rPr>
      <t xml:space="preserve">Zuschüsse für Kinderbetreuungseinrichtungen: 44.01.04.00-1/7352.001 (Zuschüsse für den Ausbau des Kinderbetreuungsangebots) + 25.02.01.00-1/7353.000 (Zuschüsse für die Einführung der halbtägig kostenlosen Kinderbetreuungseinrichtungen) + 11.03.02.00-1/7303.040 (Zuschüsse für die frühe Sprachförderung)
</t>
    </r>
    <r>
      <rPr>
        <vertAlign val="superscript"/>
        <sz val="10"/>
        <rFont val="Arial"/>
        <family val="2"/>
      </rPr>
      <t>4)</t>
    </r>
    <r>
      <rPr>
        <sz val="10"/>
        <rFont val="Arial"/>
        <family val="2"/>
      </rPr>
      <t xml:space="preserve">Landeslehrerinnen und Landeslehrer: zur Aufgliederung der einzelnen Budgetpositionen siehe 4.3
</t>
    </r>
    <r>
      <rPr>
        <vertAlign val="superscript"/>
        <sz val="10"/>
        <rFont val="Arial"/>
        <family val="2"/>
      </rPr>
      <t>5)</t>
    </r>
    <r>
      <rPr>
        <sz val="10"/>
        <rFont val="Arial"/>
        <family val="2"/>
      </rPr>
      <t>GSBG = Gesundheits- und Sozialbereich-Beihilfengesetz</t>
    </r>
  </si>
  <si>
    <t>Summe Transfers an Länder und Gemeinden</t>
  </si>
  <si>
    <t>Summe Zahlungen des Bundes an die Gemeinden</t>
  </si>
  <si>
    <t>Katastrophenfonds: Schäden im Vermögen der Gemeinden</t>
  </si>
  <si>
    <t>44.02.01.00-1/7305.300 + 44.02.01.00-1/7305.301</t>
  </si>
  <si>
    <t>-</t>
  </si>
  <si>
    <t>Zuschüsse auf Grund von Sondergesetzen</t>
  </si>
  <si>
    <t>Bedarfszuweisungsgesetz</t>
  </si>
  <si>
    <t>44.01.04.00-1/7305.012</t>
  </si>
  <si>
    <t>Zuschüsse zur Theaterführung an Gemeinden</t>
  </si>
  <si>
    <t>44.01.04.00-1/7304.000</t>
  </si>
  <si>
    <t>Finanzzuweisung für Personennahverkehr</t>
  </si>
  <si>
    <t>44.01.02.00-1</t>
  </si>
  <si>
    <t>Polizeikostenersatz an Städte mit eigenem Statut</t>
  </si>
  <si>
    <t>44.01.04.00-1/7304.001</t>
  </si>
  <si>
    <t>Bedarfszuweisungen an Gemeinden</t>
  </si>
  <si>
    <t>Finanzkraftstärkung der Gemeinden</t>
  </si>
  <si>
    <t>44.01.01.00-1</t>
  </si>
  <si>
    <t>Zweckzuschüsse und Finanzzuweisungen</t>
  </si>
  <si>
    <t>Transfers des Bundes an die Gemeinden</t>
  </si>
  <si>
    <t>Summe Transfers des Bundes an die Länder</t>
  </si>
  <si>
    <t>Summe Kostentragung</t>
  </si>
  <si>
    <t>Schienenverbund</t>
  </si>
  <si>
    <t>41.02.02.00-1/7355.500 + 41.02.02.00-1/7355.501</t>
  </si>
  <si>
    <t>31.02.01.00-1/7353.440 + 31.02.01.00-1/7480.403</t>
  </si>
  <si>
    <t>Kostenersätze für Flüchtlingsbetreuung</t>
  </si>
  <si>
    <t>11.03.01.00-1/7303.900 + 11.03.01.00-2/8503.000</t>
  </si>
  <si>
    <r>
      <t xml:space="preserve">Ausgaben gemäß GSBG </t>
    </r>
    <r>
      <rPr>
        <vertAlign val="superscript"/>
        <sz val="10"/>
        <rFont val="Arial"/>
        <family val="2"/>
      </rPr>
      <t>5)</t>
    </r>
    <r>
      <rPr>
        <sz val="10"/>
        <rFont val="Arial"/>
        <family val="2"/>
      </rPr>
      <t xml:space="preserve"> : Überweisung an Länder</t>
    </r>
  </si>
  <si>
    <t>16.01.03.00-2/8491.001</t>
  </si>
  <si>
    <t>Auftragsverwaltung</t>
  </si>
  <si>
    <r>
      <t xml:space="preserve">Landeslehrerinnen und Landeslehrer </t>
    </r>
    <r>
      <rPr>
        <vertAlign val="superscript"/>
        <sz val="10"/>
        <rFont val="Arial"/>
        <family val="2"/>
      </rPr>
      <t>4)</t>
    </r>
  </si>
  <si>
    <t>Kostentragung</t>
  </si>
  <si>
    <t>Summe Zweckzuschüsse und Finanzzuweisungen</t>
  </si>
  <si>
    <t>Schäden an Landesstraßen B</t>
  </si>
  <si>
    <t>44.02.01.00-1/7303.009</t>
  </si>
  <si>
    <t>Katastropheneinsatzgeräte der Feuerwehren</t>
  </si>
  <si>
    <t>44.02.01.00-1/7303.200 + 44.02.01.00-1/7303.202</t>
  </si>
  <si>
    <t>Warn- und Alarmsystem</t>
  </si>
  <si>
    <t>11.02.05.00-1/7353.500</t>
  </si>
  <si>
    <t>Schäden im Vermögen der Länder</t>
  </si>
  <si>
    <t>44.02.01.00-1/7303.030 + 44.02.01.00-1/7303.036</t>
  </si>
  <si>
    <t>Länder (§ 31 Abs. 3a WRG)</t>
  </si>
  <si>
    <t>Schäden im Vermögen privater Personen</t>
  </si>
  <si>
    <t>44.02.01.00-1/7303.008 + 44.02.01.00-1/7303.037</t>
  </si>
  <si>
    <t>Katastrophenfonds</t>
  </si>
  <si>
    <t>Zuschüsse für schulische Tagesbetreuung</t>
  </si>
  <si>
    <t>30.02.01.00-1/7303.000</t>
  </si>
  <si>
    <t>21.02.01.00-1/7303.039</t>
  </si>
  <si>
    <r>
      <t xml:space="preserve">Zuschüsse für Kinderbetreuungseinrichtungen </t>
    </r>
    <r>
      <rPr>
        <vertAlign val="superscript"/>
        <sz val="10"/>
        <rFont val="Arial"/>
        <family val="2"/>
      </rPr>
      <t>3)</t>
    </r>
  </si>
  <si>
    <t>Zuschüsse für Straßen</t>
  </si>
  <si>
    <t>41.02.04.02-1/7353.102</t>
  </si>
  <si>
    <r>
      <t xml:space="preserve">Zuschüsse für Wohnbauförderung (§ 1 und § 5 ZZG </t>
    </r>
    <r>
      <rPr>
        <vertAlign val="superscript"/>
        <sz val="10"/>
        <rFont val="Arial"/>
        <family val="2"/>
      </rPr>
      <t>2)</t>
    </r>
    <r>
      <rPr>
        <sz val="10"/>
        <rFont val="Arial"/>
        <family val="2"/>
      </rPr>
      <t>)</t>
    </r>
  </si>
  <si>
    <r>
      <t xml:space="preserve">Zuschüsse nach § 3 ZZG (WSG) </t>
    </r>
    <r>
      <rPr>
        <vertAlign val="superscript"/>
        <sz val="10"/>
        <rFont val="Arial"/>
        <family val="2"/>
      </rPr>
      <t>2)</t>
    </r>
  </si>
  <si>
    <r>
      <t xml:space="preserve">Zuschüsse nach dem BSWG 1982 und BSWG 1983 </t>
    </r>
    <r>
      <rPr>
        <vertAlign val="superscript"/>
        <sz val="10"/>
        <rFont val="Arial"/>
        <family val="2"/>
      </rPr>
      <t>1)</t>
    </r>
  </si>
  <si>
    <t>44.01.04.00-1/7353.410 + 44.01.04.00-1/7353.411</t>
  </si>
  <si>
    <t>Zuschüsse für Umweltschutz an Länder</t>
  </si>
  <si>
    <t>Zuschüsse zur Theaterführung an Länder</t>
  </si>
  <si>
    <t>44.01.04.00-1/7302.000 + 44.01.04.00-1/7302.017</t>
  </si>
  <si>
    <t>Zuschüsse für Krankenanstalten
(Gemeinde-Anteil)</t>
  </si>
  <si>
    <t>44.01.03.00-1</t>
  </si>
  <si>
    <t>Zweckzuschüsse zur
Krankenanstaltenfinanzierung</t>
  </si>
  <si>
    <t>24.02.01.00-1</t>
  </si>
  <si>
    <t xml:space="preserve">Finanzzuweisung für Zwecke des
öffentlichen Personennahverkehrs </t>
  </si>
  <si>
    <t>Finanzzuweisung in Agrarangelegenheiten</t>
  </si>
  <si>
    <t>Finanzzuweisungen f. umweltschonende
u. energiesparende Maßnahmen</t>
  </si>
  <si>
    <t>Bedarfszuweisungen an Länder</t>
  </si>
  <si>
    <t>44.01.05.00-1</t>
  </si>
  <si>
    <t>Ertragsanteile-Kopfquotenausgleich der Länder</t>
  </si>
  <si>
    <t>Transfers des Bundes an die Länder</t>
  </si>
  <si>
    <t xml:space="preserve">Tabelle 7, Die wichtigsten Transfers des Bundes an die Länder und Gemeinden </t>
  </si>
  <si>
    <r>
      <t>1)</t>
    </r>
    <r>
      <rPr>
        <sz val="10"/>
        <rFont val="Arial"/>
        <family val="2"/>
      </rPr>
      <t xml:space="preserve"> VA-Ansatz Zweckzuschüsse zur Krankenanstaltenfinanzierung: länderweise Aufgliederung ohne die nicht aufteilbaren Ausgaben der Bundesgesundheitsagentur für Transplantationswesen und Projekte und Planungen von überregionaler Bedeutung
</t>
    </r>
    <r>
      <rPr>
        <vertAlign val="superscript"/>
        <sz val="10"/>
        <rFont val="Arial"/>
        <family val="2"/>
      </rPr>
      <t>2)</t>
    </r>
    <r>
      <rPr>
        <sz val="10"/>
        <rFont val="Arial"/>
        <family val="2"/>
      </rPr>
      <t xml:space="preserve">BSWG = Bundes-Sonderwohnbaugesetz
</t>
    </r>
    <r>
      <rPr>
        <vertAlign val="superscript"/>
        <sz val="10"/>
        <rFont val="Arial"/>
        <family val="2"/>
      </rPr>
      <t>3)</t>
    </r>
    <r>
      <rPr>
        <sz val="10"/>
        <rFont val="Arial"/>
        <family val="2"/>
      </rPr>
      <t xml:space="preserve">Landeslehrerinnen und Landeslehrer: VA-Ansätze 1/30757 7302, 1/30857 7302, 1/42607 7302, 1/23107 7302
</t>
    </r>
    <r>
      <rPr>
        <vertAlign val="superscript"/>
        <sz val="10"/>
        <rFont val="Arial"/>
        <family val="2"/>
      </rPr>
      <t>4)</t>
    </r>
    <r>
      <rPr>
        <sz val="10"/>
        <rFont val="Arial"/>
        <family val="2"/>
      </rPr>
      <t xml:space="preserve">Ausgaben gemäß GSBG (Gesundheits- und Sozialbereich-Beihilfengesetz): ohne die Rückerstattungen der Länder
</t>
    </r>
    <r>
      <rPr>
        <vertAlign val="superscript"/>
        <sz val="10"/>
        <rFont val="Arial"/>
        <family val="2"/>
      </rPr>
      <t>5)</t>
    </r>
    <r>
      <rPr>
        <sz val="10"/>
        <rFont val="Arial"/>
        <family val="2"/>
      </rPr>
      <t xml:space="preserve">Kostenersätze für Flüchtlingsbetreuung: VA Ansatz 1/11507 7303 und 1/11508 7303, saldiert mit den Kostenersätzen der Länder lt. VA-Ansatz 2/11014 8503 und 2/11504 8503.
</t>
    </r>
    <r>
      <rPr>
        <vertAlign val="superscript"/>
        <sz val="10"/>
        <rFont val="Arial"/>
        <family val="2"/>
      </rPr>
      <t>6)</t>
    </r>
    <r>
      <rPr>
        <sz val="10"/>
        <rFont val="Arial"/>
        <family val="2"/>
      </rPr>
      <t>Klinischer Mehraufwand: VA-Ansatz 1/31048 VA-Post 7353/440 „Klinischer Mehraufwand (Klinikbauten)“ sowie VA-Post 7480/403 „VOEST-Alpine Medizintechnik Ges.m.b.H. (VAMED)“. Ohne laufenden klinischen Mehraufwand, da dieser ab dem Jahr 2007 nicht mehr gesondert budgetiert wird, sondern im Gesamtbetrag gem. § 12 UG 2002 enthalten ist; die Investitionen werden weiterhin getrennt budgetiert.</t>
    </r>
  </si>
  <si>
    <t>Quelle: BMF, Basis BRA 2011</t>
  </si>
  <si>
    <t>Summe der Zahlungen an die Länder und Gemeinden</t>
  </si>
  <si>
    <t>Summe der Zahlungen an die Gemeinden</t>
  </si>
  <si>
    <t>1/44408 7305 300</t>
  </si>
  <si>
    <t>1/44058</t>
  </si>
  <si>
    <t>1/44227 7304</t>
  </si>
  <si>
    <t>1/44097</t>
  </si>
  <si>
    <t>1/44067</t>
  </si>
  <si>
    <t>1/44017</t>
  </si>
  <si>
    <t>Ertragsanteile</t>
  </si>
  <si>
    <t>Zahlungen an die Gemeinden</t>
  </si>
  <si>
    <t>Summe der Zahlungen an die Länder</t>
  </si>
  <si>
    <t>1/41204</t>
  </si>
  <si>
    <r>
      <t xml:space="preserve">Klinischer Mehraufwand  </t>
    </r>
    <r>
      <rPr>
        <vertAlign val="superscript"/>
        <sz val="10"/>
        <rFont val="Arial"/>
        <family val="2"/>
      </rPr>
      <t>6)</t>
    </r>
  </si>
  <si>
    <r>
      <t xml:space="preserve">Kostenersätze für Flüchtlingsbetreuung </t>
    </r>
    <r>
      <rPr>
        <vertAlign val="superscript"/>
        <sz val="10"/>
        <rFont val="Arial"/>
        <family val="2"/>
      </rPr>
      <t>5)</t>
    </r>
  </si>
  <si>
    <r>
      <t xml:space="preserve">Ausgaben gemäß GSBG: Länder </t>
    </r>
    <r>
      <rPr>
        <vertAlign val="superscript"/>
        <sz val="10"/>
        <rFont val="Arial"/>
        <family val="2"/>
      </rPr>
      <t>4)</t>
    </r>
  </si>
  <si>
    <t>2/16825 8491</t>
  </si>
  <si>
    <r>
      <t xml:space="preserve">Landeslehrerinnen und Landeslehrer </t>
    </r>
    <r>
      <rPr>
        <vertAlign val="superscript"/>
        <sz val="10"/>
        <rFont val="Arial"/>
        <family val="2"/>
      </rPr>
      <t>3)</t>
    </r>
  </si>
  <si>
    <t>1/44418</t>
  </si>
  <si>
    <t>1/44408 7303 200</t>
  </si>
  <si>
    <t>1/11078 7353</t>
  </si>
  <si>
    <t>1/44408 7303 100</t>
  </si>
  <si>
    <t>1/44408 7303</t>
  </si>
  <si>
    <t>Katastrophenfonds:</t>
  </si>
  <si>
    <t>1/44307</t>
  </si>
  <si>
    <t>1/30758/7303</t>
  </si>
  <si>
    <t>1/21358</t>
  </si>
  <si>
    <t>Zweckzuschuss für Kinderbetreuung und Sprachförderung</t>
  </si>
  <si>
    <t>1/25118+1/44257</t>
  </si>
  <si>
    <t>1/44267</t>
  </si>
  <si>
    <r>
      <t xml:space="preserve">Zuschüsse nach dem BSWG 1982 und BSWG 1983 </t>
    </r>
    <r>
      <rPr>
        <vertAlign val="superscript"/>
        <sz val="10"/>
        <rFont val="Arial"/>
        <family val="2"/>
      </rPr>
      <t>2)</t>
    </r>
  </si>
  <si>
    <t>1/44217</t>
  </si>
  <si>
    <t>1/44227 7302 + 1/44228 7302</t>
  </si>
  <si>
    <t>Zuschüsse für Krankenanstalten (Gemeinde-Anteil)</t>
  </si>
  <si>
    <t>1/44207</t>
  </si>
  <si>
    <r>
      <t xml:space="preserve">Zweckzuschüsse zur Krankenanstaltenfinanzierung </t>
    </r>
    <r>
      <rPr>
        <vertAlign val="superscript"/>
        <sz val="10"/>
        <rFont val="Arial"/>
        <family val="2"/>
      </rPr>
      <t>1)</t>
    </r>
  </si>
  <si>
    <t>1/24477</t>
  </si>
  <si>
    <t>Zahlungen an die Länder</t>
  </si>
  <si>
    <t>VA-Ansatz</t>
  </si>
  <si>
    <t>Tabelle 8, Länderweise Anteile an den Ertragsanteilen, Zweckzuschüssen und Finanzzuweisungen im Jahr 2011</t>
  </si>
  <si>
    <t>Quelle: 2010 und 2011: BRA, 2012 und 2013: BVA</t>
  </si>
  <si>
    <t>Ab-Überweisungen Länder u. Gemeinden</t>
  </si>
  <si>
    <t>Ausgaben gemäß GSBG: Länder</t>
  </si>
  <si>
    <t>Gewerbesteuer an Gemeinden</t>
  </si>
  <si>
    <t>16.01.02.00-2/8392.001</t>
  </si>
  <si>
    <t>Kunstförderungsbeitrag an Gemeinden</t>
  </si>
  <si>
    <t>16.01.02.00-2/8392.100</t>
  </si>
  <si>
    <t>Kunstförderungsbeitrag an Länder</t>
  </si>
  <si>
    <t>16.01.02.00-2/8391.100</t>
  </si>
  <si>
    <t>Sonstige Steuern Gemeinden</t>
  </si>
  <si>
    <t>16.01.02.00-2/8492.000</t>
  </si>
  <si>
    <t>Sonstige Steuern Länder</t>
  </si>
  <si>
    <t>16.01.02.00-2/8491.000</t>
  </si>
  <si>
    <t>Einkommen- und Vermögensteuern Gemeinden</t>
  </si>
  <si>
    <t>16.01.02.00-2/8392.000</t>
  </si>
  <si>
    <t>Einkommen- und Vermögensteuern Länder</t>
  </si>
  <si>
    <t>16.01.02.00-2/8391.200</t>
  </si>
  <si>
    <t>Anteile an Abgaben</t>
  </si>
  <si>
    <t>Dienstgeberbeitrag Pensionen</t>
  </si>
  <si>
    <t>30.02.01.00-1/5819.000</t>
  </si>
  <si>
    <t>Pensionsaufwand (inkl. Pflegegeld)</t>
  </si>
  <si>
    <t>23.04.01 + 23.04.02</t>
  </si>
  <si>
    <t>Land- und forstw. Berufs- u. Fachschulen</t>
  </si>
  <si>
    <t xml:space="preserve"> 42.02.03.00-1/7302.014 + 42.02.03.00-1/7302.015</t>
  </si>
  <si>
    <t>Berufsbildende Pflichtschulen</t>
  </si>
  <si>
    <t>30.02.03.00-1/7302.000</t>
  </si>
  <si>
    <t>Allgemein bildende Pflichtschulen</t>
  </si>
  <si>
    <t>30.02.01.00-1/7302.000 + 30.02.01.00-1/7302.013</t>
  </si>
  <si>
    <t>2013
Aufwendungen</t>
  </si>
  <si>
    <t>2013
Auszahlungen</t>
  </si>
  <si>
    <t>Landeslehrerinnen und Landeslehrer</t>
  </si>
  <si>
    <t>Anteile der Gemeinden</t>
  </si>
  <si>
    <t>Anteile der Länder</t>
  </si>
  <si>
    <t>Zweckzuschüsse des Bundes</t>
  </si>
  <si>
    <t>2013
Ausz = Aufw</t>
  </si>
  <si>
    <t>Krankenanstaltenfinanzierung</t>
  </si>
  <si>
    <t>0,1% Örtliches Aufkommen</t>
  </si>
  <si>
    <t>12,5% Bedarfs
zuweisungen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</si>
</sst>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0.0"/>
    <numFmt numFmtId="165" formatCode="0.0"/>
    <numFmt numFmtId="166" formatCode="0.0%"/>
    <numFmt numFmtId="168" formatCode="_-* #,##0_-;\-* #,##0_-;_-* &quot;-&quot;??_-;_-@_-"/>
    <numFmt numFmtId="169" formatCode="\+0.00;\-0.00;&quot;0&quot;"/>
    <numFmt numFmtId="170" formatCode="#,##0;\-#,##0;&quot;-&quot;"/>
  </numFmts>
  <fonts count="12" x14ac:knownFonts="1">
    <font>
      <sz val="10"/>
      <name val="Arial"/>
    </font>
    <font>
      <sz val="10"/>
      <name val="Arial"/>
    </font>
    <font>
      <sz val="10"/>
      <name val="Arial"/>
      <family val="2"/>
    </font>
    <font>
      <vertAlign val="superscript"/>
      <sz val="10"/>
      <name val="Arial"/>
      <family val="2"/>
    </font>
    <font>
      <sz val="10"/>
      <color indexed="8"/>
      <name val="Arial"/>
      <family val="2"/>
    </font>
    <font>
      <b/>
      <sz val="10"/>
      <name val="Arial"/>
      <family val="2"/>
    </font>
    <font>
      <sz val="10"/>
      <color indexed="10"/>
      <name val="Arial"/>
      <family val="2"/>
    </font>
    <font>
      <sz val="9"/>
      <name val="Arial"/>
      <family val="2"/>
    </font>
    <font>
      <sz val="9"/>
      <color indexed="10"/>
      <name val="Arial"/>
      <family val="2"/>
    </font>
    <font>
      <sz val="8"/>
      <name val="Arial"/>
      <family val="2"/>
    </font>
    <font>
      <b/>
      <sz val="9"/>
      <name val="Arial"/>
      <family val="2"/>
    </font>
    <font>
      <sz val="10"/>
      <name val="Tahoma"/>
      <family val="2"/>
    </font>
  </fonts>
  <fills count="2">
    <fill>
      <patternFill patternType="none"/>
    </fill>
    <fill>
      <patternFill patternType="gray125"/>
    </fill>
  </fills>
  <borders count="7">
    <border>
      <left/>
      <right/>
      <top/>
      <bottom/>
      <diagonal/>
    </border>
    <border>
      <left/>
      <right/>
      <top style="hair">
        <color indexed="64"/>
      </top>
      <bottom style="thin">
        <color indexed="64"/>
      </bottom>
      <diagonal/>
    </border>
    <border>
      <left/>
      <right/>
      <top style="thin">
        <color indexed="64"/>
      </top>
      <bottom style="hair">
        <color indexed="64"/>
      </bottom>
      <diagonal/>
    </border>
    <border>
      <left/>
      <right/>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s>
  <cellStyleXfs count="5">
    <xf numFmtId="0" fontId="0"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cellStyleXfs>
  <cellXfs count="133">
    <xf numFmtId="0" fontId="0" fillId="0" borderId="0" xfId="0"/>
    <xf numFmtId="0" fontId="0" fillId="0" borderId="0" xfId="0" applyAlignment="1">
      <alignment horizontal="left"/>
    </xf>
    <xf numFmtId="164" fontId="0" fillId="0" borderId="0" xfId="0" applyNumberFormat="1" applyFill="1"/>
    <xf numFmtId="0" fontId="2" fillId="0" borderId="0" xfId="0" applyFont="1" applyAlignment="1">
      <alignment horizontal="left"/>
    </xf>
    <xf numFmtId="0" fontId="2" fillId="0" borderId="0" xfId="0" applyFont="1"/>
    <xf numFmtId="0" fontId="0" fillId="0" borderId="0" xfId="0" applyAlignment="1">
      <alignment horizontal="center"/>
    </xf>
    <xf numFmtId="0" fontId="0" fillId="0" borderId="0" xfId="0" applyFill="1"/>
    <xf numFmtId="0" fontId="0" fillId="0" borderId="0" xfId="0" applyFill="1" applyAlignment="1">
      <alignment horizontal="left"/>
    </xf>
    <xf numFmtId="0" fontId="2" fillId="0" borderId="0" xfId="0" applyFont="1" applyFill="1"/>
    <xf numFmtId="0" fontId="2" fillId="0" borderId="0" xfId="0" applyFont="1" applyFill="1" applyAlignment="1">
      <alignment horizontal="left"/>
    </xf>
    <xf numFmtId="0" fontId="2" fillId="0" borderId="0" xfId="0" applyFont="1" applyFill="1" applyAlignment="1">
      <alignment horizontal="right"/>
    </xf>
    <xf numFmtId="0" fontId="0" fillId="0" borderId="0" xfId="0" applyFill="1" applyAlignment="1">
      <alignment horizontal="center"/>
    </xf>
    <xf numFmtId="165" fontId="0" fillId="0" borderId="0" xfId="0" applyNumberFormat="1" applyFill="1"/>
    <xf numFmtId="0" fontId="0" fillId="0" borderId="0" xfId="0" applyAlignment="1"/>
    <xf numFmtId="0" fontId="0" fillId="0" borderId="0" xfId="0" applyFill="1" applyAlignment="1"/>
    <xf numFmtId="0" fontId="2" fillId="0" borderId="0" xfId="0" applyFont="1" applyFill="1" applyAlignment="1"/>
    <xf numFmtId="166" fontId="0" fillId="0" borderId="0" xfId="1" applyNumberFormat="1" applyFont="1" applyFill="1"/>
    <xf numFmtId="0" fontId="2" fillId="0" borderId="0" xfId="0" applyFont="1" applyFill="1" applyAlignment="1">
      <alignment wrapText="1"/>
    </xf>
    <xf numFmtId="0" fontId="2" fillId="0" borderId="0" xfId="2" applyAlignment="1"/>
    <xf numFmtId="0" fontId="2" fillId="0" borderId="0" xfId="2" applyAlignment="1"/>
    <xf numFmtId="0" fontId="2" fillId="0" borderId="0" xfId="2" applyFill="1" applyAlignment="1"/>
    <xf numFmtId="0" fontId="2" fillId="0" borderId="0" xfId="2" applyFont="1" applyFill="1" applyAlignment="1"/>
    <xf numFmtId="166" fontId="0" fillId="0" borderId="0" xfId="3" applyNumberFormat="1" applyFont="1" applyFill="1" applyAlignment="1"/>
    <xf numFmtId="0" fontId="2" fillId="0" borderId="0" xfId="2" applyFont="1" applyFill="1" applyAlignment="1"/>
    <xf numFmtId="0" fontId="2" fillId="0" borderId="0" xfId="2" applyFont="1" applyFill="1" applyAlignment="1">
      <alignment wrapText="1"/>
    </xf>
    <xf numFmtId="0" fontId="2" fillId="0" borderId="0" xfId="2" applyFill="1" applyAlignment="1"/>
    <xf numFmtId="0" fontId="2" fillId="0" borderId="0" xfId="2"/>
    <xf numFmtId="168" fontId="2" fillId="0" borderId="0" xfId="4" applyNumberFormat="1" applyFont="1" applyFill="1"/>
    <xf numFmtId="0" fontId="2" fillId="0" borderId="0" xfId="2" applyFill="1"/>
    <xf numFmtId="0" fontId="2" fillId="0" borderId="0" xfId="2" applyAlignment="1">
      <alignment horizontal="center"/>
    </xf>
    <xf numFmtId="169" fontId="2" fillId="0" borderId="0" xfId="2" applyNumberFormat="1"/>
    <xf numFmtId="0" fontId="2" fillId="0" borderId="0" xfId="2" applyAlignment="1">
      <alignment horizontal="left"/>
    </xf>
    <xf numFmtId="0" fontId="2" fillId="0" borderId="0" xfId="2" applyFont="1" applyAlignment="1">
      <alignment horizontal="left"/>
    </xf>
    <xf numFmtId="0" fontId="2" fillId="0" borderId="0" xfId="2" quotePrefix="1" applyNumberFormat="1" applyFont="1" applyAlignment="1">
      <alignment horizontal="right"/>
    </xf>
    <xf numFmtId="0" fontId="2" fillId="0" borderId="0" xfId="2" applyFont="1" applyFill="1" applyBorder="1"/>
    <xf numFmtId="0" fontId="3" fillId="0" borderId="0" xfId="2" applyFont="1" applyFill="1" applyAlignment="1">
      <alignment horizontal="left" wrapText="1"/>
    </xf>
    <xf numFmtId="0" fontId="2" fillId="0" borderId="0" xfId="2" applyFont="1" applyFill="1" applyAlignment="1">
      <alignment horizontal="left"/>
    </xf>
    <xf numFmtId="170" fontId="2" fillId="0" borderId="0" xfId="2" applyNumberFormat="1" applyFont="1" applyFill="1" applyBorder="1"/>
    <xf numFmtId="3" fontId="4" fillId="0" borderId="0" xfId="2" applyNumberFormat="1" applyFont="1" applyFill="1" applyBorder="1" applyProtection="1">
      <protection locked="0"/>
    </xf>
    <xf numFmtId="0" fontId="2" fillId="0" borderId="0" xfId="2" applyFont="1" applyFill="1" applyBorder="1" applyAlignment="1">
      <alignment wrapText="1"/>
    </xf>
    <xf numFmtId="0" fontId="2" fillId="0" borderId="0" xfId="2" applyFont="1" applyFill="1" applyBorder="1" applyAlignment="1">
      <alignment wrapText="1"/>
    </xf>
    <xf numFmtId="0" fontId="2" fillId="0" borderId="0" xfId="2" applyFont="1" applyFill="1" applyBorder="1" applyAlignment="1"/>
    <xf numFmtId="0" fontId="2" fillId="0" borderId="0" xfId="2" applyFont="1" applyFill="1" applyBorder="1" applyAlignment="1">
      <alignment horizontal="left"/>
    </xf>
    <xf numFmtId="3" fontId="2" fillId="0" borderId="0" xfId="2" quotePrefix="1" applyNumberFormat="1" applyFont="1" applyFill="1" applyBorder="1" applyAlignment="1">
      <alignment horizontal="right"/>
    </xf>
    <xf numFmtId="49" fontId="2" fillId="0" borderId="0" xfId="2" quotePrefix="1" applyNumberFormat="1" applyFont="1" applyFill="1" applyBorder="1" applyAlignment="1">
      <alignment horizontal="right"/>
    </xf>
    <xf numFmtId="0" fontId="2" fillId="0" borderId="0" xfId="2" applyFont="1" applyFill="1" applyBorder="1" applyAlignment="1">
      <alignment horizontal="left"/>
    </xf>
    <xf numFmtId="0" fontId="2" fillId="0" borderId="0" xfId="2" applyFont="1" applyFill="1" applyBorder="1" applyAlignment="1">
      <alignment horizontal="center"/>
    </xf>
    <xf numFmtId="0" fontId="5" fillId="0" borderId="0" xfId="2" applyFont="1" applyFill="1" applyAlignment="1">
      <alignment horizontal="left"/>
    </xf>
    <xf numFmtId="0" fontId="2" fillId="0" borderId="0" xfId="2" applyFont="1"/>
    <xf numFmtId="0" fontId="2" fillId="0" borderId="0" xfId="2" applyFont="1" applyAlignment="1">
      <alignment horizontal="left" wrapText="1"/>
    </xf>
    <xf numFmtId="0" fontId="6" fillId="0" borderId="0" xfId="2" applyFont="1"/>
    <xf numFmtId="3" fontId="6" fillId="0" borderId="1" xfId="2" applyNumberFormat="1" applyFont="1" applyBorder="1"/>
    <xf numFmtId="0" fontId="6" fillId="0" borderId="1" xfId="2" applyFont="1" applyBorder="1"/>
    <xf numFmtId="3" fontId="2" fillId="0" borderId="0" xfId="2" applyNumberFormat="1" applyFont="1"/>
    <xf numFmtId="3" fontId="6" fillId="0" borderId="0" xfId="2" applyNumberFormat="1" applyFont="1"/>
    <xf numFmtId="0" fontId="2" fillId="0" borderId="0" xfId="2" applyFont="1" applyBorder="1" applyAlignment="1"/>
    <xf numFmtId="3" fontId="2" fillId="0" borderId="2" xfId="2" quotePrefix="1" applyNumberFormat="1" applyFont="1" applyBorder="1" applyAlignment="1">
      <alignment horizontal="right"/>
    </xf>
    <xf numFmtId="0" fontId="2" fillId="0" borderId="2" xfId="2" applyFont="1" applyBorder="1"/>
    <xf numFmtId="0" fontId="2" fillId="0" borderId="0" xfId="2" applyFont="1" applyAlignment="1">
      <alignment horizontal="center"/>
    </xf>
    <xf numFmtId="0" fontId="5" fillId="0" borderId="0" xfId="2" applyFont="1" applyAlignment="1">
      <alignment horizontal="left"/>
    </xf>
    <xf numFmtId="0" fontId="7" fillId="0" borderId="0" xfId="2" applyFont="1" applyFill="1" applyBorder="1"/>
    <xf numFmtId="3" fontId="2" fillId="0" borderId="3" xfId="2" applyNumberFormat="1" applyFont="1" applyFill="1" applyBorder="1"/>
    <xf numFmtId="0" fontId="2" fillId="0" borderId="3" xfId="2" quotePrefix="1" applyFont="1" applyFill="1" applyBorder="1"/>
    <xf numFmtId="3" fontId="2" fillId="0" borderId="0" xfId="2" applyNumberFormat="1" applyFont="1" applyFill="1" applyBorder="1"/>
    <xf numFmtId="0" fontId="2" fillId="0" borderId="0" xfId="2" quotePrefix="1" applyFont="1" applyFill="1" applyBorder="1"/>
    <xf numFmtId="0" fontId="2" fillId="0" borderId="0" xfId="2" quotePrefix="1" applyFont="1" applyFill="1" applyBorder="1" applyAlignment="1"/>
    <xf numFmtId="3" fontId="2" fillId="0" borderId="2" xfId="2" quotePrefix="1" applyNumberFormat="1" applyFont="1" applyFill="1" applyBorder="1" applyAlignment="1">
      <alignment horizontal="right"/>
    </xf>
    <xf numFmtId="3" fontId="2" fillId="0" borderId="2" xfId="2" applyNumberFormat="1" applyFont="1" applyFill="1" applyBorder="1" applyAlignment="1">
      <alignment horizontal="right"/>
    </xf>
    <xf numFmtId="0" fontId="2" fillId="0" borderId="2" xfId="2" applyFont="1" applyFill="1" applyBorder="1"/>
    <xf numFmtId="0" fontId="2" fillId="0" borderId="0" xfId="2" applyFont="1" applyFill="1" applyAlignment="1">
      <alignment horizontal="center"/>
    </xf>
    <xf numFmtId="0" fontId="7" fillId="0" borderId="0" xfId="2" applyFont="1" applyFill="1"/>
    <xf numFmtId="0" fontId="3" fillId="0" borderId="0" xfId="2" applyFont="1" applyFill="1" applyAlignment="1">
      <alignment horizontal="left"/>
    </xf>
    <xf numFmtId="0" fontId="8" fillId="0" borderId="0" xfId="2" applyFont="1" applyFill="1"/>
    <xf numFmtId="3" fontId="6" fillId="0" borderId="1" xfId="2" applyNumberFormat="1" applyFont="1" applyFill="1" applyBorder="1"/>
    <xf numFmtId="0" fontId="6" fillId="0" borderId="1" xfId="2" applyFont="1" applyFill="1" applyBorder="1"/>
    <xf numFmtId="3" fontId="5" fillId="0" borderId="0" xfId="2" applyNumberFormat="1" applyFont="1" applyFill="1"/>
    <xf numFmtId="0" fontId="5" fillId="0" borderId="0" xfId="2" applyFont="1" applyFill="1"/>
    <xf numFmtId="0" fontId="2" fillId="0" borderId="0" xfId="2" quotePrefix="1" applyFont="1" applyFill="1"/>
    <xf numFmtId="0" fontId="2" fillId="0" borderId="0" xfId="2" quotePrefix="1" applyFont="1" applyFill="1" applyAlignment="1"/>
    <xf numFmtId="3" fontId="2" fillId="0" borderId="0" xfId="2" applyNumberFormat="1" applyFont="1" applyFill="1"/>
    <xf numFmtId="0" fontId="2" fillId="0" borderId="0" xfId="2" applyFont="1" applyFill="1" applyBorder="1" applyAlignment="1"/>
    <xf numFmtId="1" fontId="2" fillId="0" borderId="2" xfId="2" applyNumberFormat="1" applyFont="1" applyFill="1" applyBorder="1" applyAlignment="1">
      <alignment horizontal="right"/>
    </xf>
    <xf numFmtId="0" fontId="7" fillId="0" borderId="0" xfId="2" applyFont="1"/>
    <xf numFmtId="3" fontId="2" fillId="0" borderId="3" xfId="2" applyNumberFormat="1" applyFont="1" applyBorder="1"/>
    <xf numFmtId="3" fontId="2" fillId="0" borderId="0" xfId="2" applyNumberFormat="1" applyFont="1"/>
    <xf numFmtId="3" fontId="2" fillId="0" borderId="2" xfId="2" applyNumberFormat="1" applyFont="1" applyBorder="1" applyAlignment="1">
      <alignment horizontal="right"/>
    </xf>
    <xf numFmtId="0" fontId="5" fillId="0" borderId="0" xfId="2" applyFont="1" applyAlignment="1">
      <alignment horizontal="center"/>
    </xf>
    <xf numFmtId="0" fontId="2" fillId="0" borderId="0" xfId="2" applyFont="1" applyBorder="1" applyAlignment="1">
      <alignment horizontal="left"/>
    </xf>
    <xf numFmtId="0" fontId="9" fillId="0" borderId="0" xfId="2" applyFont="1" applyFill="1"/>
    <xf numFmtId="0" fontId="2" fillId="0" borderId="0" xfId="2" applyFont="1" applyFill="1" applyAlignment="1">
      <alignment horizontal="left" wrapText="1"/>
    </xf>
    <xf numFmtId="0" fontId="2" fillId="0" borderId="3" xfId="2" applyFont="1" applyFill="1" applyBorder="1"/>
    <xf numFmtId="0" fontId="10" fillId="0" borderId="0" xfId="2" applyFont="1" applyFill="1"/>
    <xf numFmtId="3" fontId="2" fillId="0" borderId="4" xfId="2" applyNumberFormat="1" applyFont="1" applyFill="1" applyBorder="1"/>
    <xf numFmtId="0" fontId="2" fillId="0" borderId="4" xfId="2" applyFont="1" applyFill="1" applyBorder="1"/>
    <xf numFmtId="0" fontId="2" fillId="0" borderId="0" xfId="2" applyFont="1" applyFill="1"/>
    <xf numFmtId="3" fontId="2" fillId="0" borderId="0" xfId="2" applyNumberFormat="1" applyFont="1" applyFill="1" applyAlignment="1">
      <alignment horizontal="right"/>
    </xf>
    <xf numFmtId="3" fontId="2" fillId="0" borderId="5" xfId="2" quotePrefix="1" applyNumberFormat="1" applyFont="1" applyFill="1" applyBorder="1" applyAlignment="1">
      <alignment horizontal="right"/>
    </xf>
    <xf numFmtId="0" fontId="2" fillId="0" borderId="5" xfId="2" applyFont="1" applyFill="1" applyBorder="1"/>
    <xf numFmtId="0" fontId="2" fillId="0" borderId="0" xfId="2" applyFont="1" applyFill="1"/>
    <xf numFmtId="3" fontId="2" fillId="0" borderId="6" xfId="2" applyNumberFormat="1" applyFont="1" applyFill="1" applyBorder="1"/>
    <xf numFmtId="0" fontId="2" fillId="0" borderId="6" xfId="2" applyFont="1" applyFill="1" applyBorder="1"/>
    <xf numFmtId="0" fontId="11" fillId="0" borderId="0" xfId="2" applyFont="1" applyFill="1"/>
    <xf numFmtId="0" fontId="2" fillId="0" borderId="0" xfId="2" applyNumberFormat="1" applyFont="1" applyFill="1" applyAlignment="1">
      <alignment wrapText="1"/>
    </xf>
    <xf numFmtId="3" fontId="2" fillId="0" borderId="0" xfId="2" quotePrefix="1" applyNumberFormat="1" applyFont="1" applyFill="1"/>
    <xf numFmtId="0" fontId="2" fillId="0" borderId="0" xfId="2" applyFont="1"/>
    <xf numFmtId="0" fontId="2" fillId="0" borderId="3" xfId="2" applyFont="1" applyFill="1" applyBorder="1" applyAlignment="1">
      <alignment horizontal="left"/>
    </xf>
    <xf numFmtId="0" fontId="3" fillId="0" borderId="0" xfId="2" applyFont="1" applyFill="1" applyAlignment="1">
      <alignment wrapText="1"/>
    </xf>
    <xf numFmtId="164" fontId="2" fillId="0" borderId="3" xfId="2" applyNumberFormat="1" applyFont="1" applyFill="1" applyBorder="1"/>
    <xf numFmtId="164" fontId="2" fillId="0" borderId="4" xfId="2" applyNumberFormat="1" applyFont="1" applyFill="1" applyBorder="1"/>
    <xf numFmtId="164" fontId="2" fillId="0" borderId="0" xfId="2" applyNumberFormat="1" applyFont="1" applyFill="1"/>
    <xf numFmtId="164" fontId="2" fillId="0" borderId="6" xfId="2" applyNumberFormat="1" applyFont="1" applyFill="1" applyBorder="1"/>
    <xf numFmtId="164" fontId="2" fillId="0" borderId="0" xfId="2" applyNumberFormat="1" applyFill="1" applyAlignment="1"/>
    <xf numFmtId="164" fontId="2" fillId="0" borderId="0" xfId="2" applyNumberFormat="1" applyFont="1" applyFill="1" applyBorder="1"/>
    <xf numFmtId="0" fontId="2" fillId="0" borderId="0" xfId="2" applyFont="1" applyFill="1" applyBorder="1"/>
    <xf numFmtId="3" fontId="2" fillId="0" borderId="0" xfId="2" applyNumberFormat="1" applyFont="1" applyFill="1" applyBorder="1" applyAlignment="1">
      <alignment horizontal="right"/>
    </xf>
    <xf numFmtId="0" fontId="5" fillId="0" borderId="0" xfId="2" applyFont="1" applyFill="1" applyAlignment="1"/>
    <xf numFmtId="3" fontId="2" fillId="0" borderId="0" xfId="2" applyNumberFormat="1" applyFill="1"/>
    <xf numFmtId="3" fontId="2" fillId="0" borderId="0" xfId="2" applyNumberFormat="1"/>
    <xf numFmtId="0" fontId="2" fillId="0" borderId="0" xfId="2" applyAlignment="1">
      <alignment horizontal="right"/>
    </xf>
    <xf numFmtId="3" fontId="2" fillId="0" borderId="0" xfId="2" applyNumberFormat="1" applyFont="1" applyAlignment="1">
      <alignment horizontal="right"/>
    </xf>
    <xf numFmtId="0" fontId="2" fillId="0" borderId="0" xfId="2" applyFont="1" applyAlignment="1">
      <alignment horizontal="right" wrapText="1"/>
    </xf>
    <xf numFmtId="0" fontId="2" fillId="0" borderId="0" xfId="2" applyAlignment="1">
      <alignment horizontal="right" wrapText="1"/>
    </xf>
    <xf numFmtId="0" fontId="2" fillId="0" borderId="0" xfId="2" applyFill="1" applyAlignment="1">
      <alignment horizontal="left"/>
    </xf>
    <xf numFmtId="1" fontId="2" fillId="0" borderId="0" xfId="2" applyNumberFormat="1" applyFill="1"/>
    <xf numFmtId="0" fontId="2" fillId="0" borderId="0" xfId="0" applyFont="1" applyAlignment="1">
      <alignment horizontal="right"/>
    </xf>
    <xf numFmtId="0" fontId="5" fillId="0" borderId="0" xfId="0" applyFont="1" applyAlignment="1">
      <alignment horizontal="left"/>
    </xf>
    <xf numFmtId="0" fontId="5" fillId="0" borderId="0" xfId="0" applyFont="1" applyFill="1" applyAlignment="1">
      <alignment horizontal="left"/>
    </xf>
    <xf numFmtId="0" fontId="5" fillId="0" borderId="0" xfId="0" applyFont="1" applyFill="1" applyAlignment="1">
      <alignment wrapText="1"/>
    </xf>
    <xf numFmtId="0" fontId="5" fillId="0" borderId="0" xfId="0" applyFont="1" applyFill="1" applyAlignment="1"/>
    <xf numFmtId="0" fontId="5" fillId="0" borderId="0" xfId="0" applyFont="1" applyAlignment="1"/>
    <xf numFmtId="0" fontId="2" fillId="0" borderId="0" xfId="0" applyFont="1" applyFill="1" applyAlignment="1"/>
    <xf numFmtId="0" fontId="5" fillId="0" borderId="0" xfId="2" applyFont="1" applyAlignment="1"/>
    <xf numFmtId="166" fontId="2" fillId="0" borderId="0" xfId="3" applyNumberFormat="1" applyFont="1" applyFill="1" applyAlignment="1"/>
  </cellXfs>
  <cellStyles count="5">
    <cellStyle name="Komma 2" xfId="4"/>
    <cellStyle name="Prozent 2" xfId="1"/>
    <cellStyle name="Prozent 3" xfId="3"/>
    <cellStyle name="Standard" xfId="0" builtinId="0"/>
    <cellStyle name="Standard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tabSelected="1" workbookViewId="0">
      <selection sqref="A1:IV1"/>
    </sheetView>
  </sheetViews>
  <sheetFormatPr baseColWidth="10" defaultRowHeight="12.75" x14ac:dyDescent="0.2"/>
  <cols>
    <col min="2" max="2" width="17.7109375" bestFit="1" customWidth="1"/>
  </cols>
  <sheetData>
    <row r="1" spans="1:4" s="125" customFormat="1" x14ac:dyDescent="0.2">
      <c r="A1" s="125" t="s">
        <v>5</v>
      </c>
    </row>
    <row r="2" spans="1:4" s="1" customFormat="1" x14ac:dyDescent="0.2"/>
    <row r="3" spans="1:4" s="5" customFormat="1" x14ac:dyDescent="0.2"/>
    <row r="4" spans="1:4" x14ac:dyDescent="0.2">
      <c r="A4" s="5" t="s">
        <v>4</v>
      </c>
      <c r="B4" s="5"/>
      <c r="C4" s="124" t="s">
        <v>3</v>
      </c>
      <c r="D4" s="4" t="s">
        <v>2</v>
      </c>
    </row>
    <row r="5" spans="1:4" s="1" customFormat="1" x14ac:dyDescent="0.2">
      <c r="A5" s="3"/>
    </row>
    <row r="6" spans="1:4" x14ac:dyDescent="0.2">
      <c r="A6">
        <v>16</v>
      </c>
      <c r="B6" t="s">
        <v>1</v>
      </c>
      <c r="C6" s="2">
        <v>24559.673999999995</v>
      </c>
      <c r="D6" t="s">
        <v>0</v>
      </c>
    </row>
    <row r="8" spans="1:4" s="1" customFormat="1" x14ac:dyDescent="0.2"/>
    <row r="9" spans="1:4" s="1" customFormat="1" x14ac:dyDescent="0.2"/>
  </sheetData>
  <mergeCells count="7">
    <mergeCell ref="A5:XFD5"/>
    <mergeCell ref="A1:XFD1"/>
    <mergeCell ref="A2:XFD2"/>
    <mergeCell ref="A9:XFD9"/>
    <mergeCell ref="A8:XFD8"/>
    <mergeCell ref="A3:XFD3"/>
    <mergeCell ref="A4:B4"/>
  </mergeCell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workbookViewId="0">
      <selection sqref="A1:IV1"/>
    </sheetView>
  </sheetViews>
  <sheetFormatPr baseColWidth="10" defaultColWidth="11.5703125" defaultRowHeight="12.75" x14ac:dyDescent="0.2"/>
  <cols>
    <col min="1" max="1" width="25.5703125" style="34" customWidth="1"/>
    <col min="2" max="2" width="49.85546875" style="34" customWidth="1"/>
    <col min="3" max="14" width="7.7109375" style="34" customWidth="1"/>
    <col min="15" max="16384" width="11.5703125" style="34"/>
  </cols>
  <sheetData>
    <row r="1" spans="1:14" s="47" customFormat="1" x14ac:dyDescent="0.2">
      <c r="A1" s="47" t="s">
        <v>139</v>
      </c>
    </row>
    <row r="2" spans="1:14" s="36" customFormat="1" x14ac:dyDescent="0.2">
      <c r="A2" s="36" t="s">
        <v>3</v>
      </c>
    </row>
    <row r="3" spans="1:14" s="46" customFormat="1" x14ac:dyDescent="0.2"/>
    <row r="4" spans="1:14" x14ac:dyDescent="0.2">
      <c r="A4" s="45" t="s">
        <v>138</v>
      </c>
      <c r="B4" s="45" t="s">
        <v>137</v>
      </c>
      <c r="C4" s="43" t="s">
        <v>136</v>
      </c>
      <c r="D4" s="43" t="s">
        <v>135</v>
      </c>
      <c r="E4" s="43" t="s">
        <v>134</v>
      </c>
      <c r="F4" s="43" t="s">
        <v>133</v>
      </c>
      <c r="G4" s="43" t="s">
        <v>132</v>
      </c>
      <c r="H4" s="43" t="s">
        <v>131</v>
      </c>
      <c r="I4" s="43" t="s">
        <v>130</v>
      </c>
      <c r="J4" s="44" t="s">
        <v>129</v>
      </c>
      <c r="K4" s="43" t="s">
        <v>128</v>
      </c>
      <c r="L4" s="43" t="s">
        <v>127</v>
      </c>
      <c r="M4" s="43" t="s">
        <v>126</v>
      </c>
      <c r="N4" s="43" t="s">
        <v>83</v>
      </c>
    </row>
    <row r="5" spans="1:14" s="20" customFormat="1" x14ac:dyDescent="0.2">
      <c r="A5" s="42"/>
    </row>
    <row r="6" spans="1:14" ht="14.25" x14ac:dyDescent="0.2">
      <c r="A6" s="34" t="s">
        <v>125</v>
      </c>
      <c r="B6" s="34" t="s">
        <v>124</v>
      </c>
      <c r="C6" s="37">
        <v>3126.0297733400002</v>
      </c>
      <c r="D6" s="37">
        <v>2677.1868868699999</v>
      </c>
      <c r="E6" s="37">
        <v>2818.88425611</v>
      </c>
      <c r="F6" s="37">
        <v>2537.96071089</v>
      </c>
      <c r="G6" s="37">
        <v>2524.5339644800001</v>
      </c>
      <c r="H6" s="37">
        <v>2628.76037675</v>
      </c>
      <c r="I6" s="37">
        <v>2741.7833279800002</v>
      </c>
      <c r="J6" s="37">
        <v>2605.39864657</v>
      </c>
      <c r="K6" s="37">
        <v>2668.3922934099996</v>
      </c>
      <c r="L6" s="37">
        <v>2678.2062845599999</v>
      </c>
      <c r="M6" s="37">
        <v>3760</v>
      </c>
      <c r="N6" s="37">
        <v>3349</v>
      </c>
    </row>
    <row r="7" spans="1:14" x14ac:dyDescent="0.2">
      <c r="A7" s="34" t="s">
        <v>123</v>
      </c>
      <c r="B7" s="34" t="s">
        <v>122</v>
      </c>
      <c r="C7" s="37">
        <v>16218.59805873</v>
      </c>
      <c r="D7" s="37">
        <v>16943.842663359999</v>
      </c>
      <c r="E7" s="37">
        <v>17118.57409699</v>
      </c>
      <c r="F7" s="37">
        <v>16931.891757230002</v>
      </c>
      <c r="G7" s="37">
        <v>18092.005994470001</v>
      </c>
      <c r="H7" s="37">
        <v>19663.583436099998</v>
      </c>
      <c r="I7" s="37">
        <v>21308.439262349999</v>
      </c>
      <c r="J7" s="37">
        <v>19897.471360740001</v>
      </c>
      <c r="K7" s="37">
        <v>20433.423315839998</v>
      </c>
      <c r="L7" s="37">
        <v>21783.868941709999</v>
      </c>
      <c r="M7" s="37">
        <v>23000</v>
      </c>
      <c r="N7" s="37">
        <v>23916</v>
      </c>
    </row>
    <row r="8" spans="1:14" x14ac:dyDescent="0.2">
      <c r="A8" s="34" t="s">
        <v>121</v>
      </c>
      <c r="B8" s="34" t="s">
        <v>120</v>
      </c>
      <c r="C8" s="37">
        <v>2123.40407108</v>
      </c>
      <c r="D8" s="37">
        <v>1894.1621507</v>
      </c>
      <c r="E8" s="37">
        <v>1884.4055915699998</v>
      </c>
      <c r="F8" s="37">
        <v>2072.1375827500005</v>
      </c>
      <c r="G8" s="37">
        <v>2239.53516777</v>
      </c>
      <c r="H8" s="37">
        <v>3172.6042675099998</v>
      </c>
      <c r="I8" s="37">
        <v>3750.3348201499998</v>
      </c>
      <c r="J8" s="37">
        <v>3015.1289944099999</v>
      </c>
      <c r="K8" s="37">
        <v>2556.4448785200002</v>
      </c>
      <c r="L8" s="37">
        <v>2712.2170764699999</v>
      </c>
      <c r="M8" s="37">
        <v>2980</v>
      </c>
      <c r="N8" s="37">
        <v>3180</v>
      </c>
    </row>
    <row r="9" spans="1:14" x14ac:dyDescent="0.2">
      <c r="A9" s="34" t="s">
        <v>119</v>
      </c>
      <c r="B9" s="34" t="s">
        <v>118</v>
      </c>
      <c r="C9" s="37">
        <v>4559.2082211000006</v>
      </c>
      <c r="D9" s="37">
        <v>4331.8625757</v>
      </c>
      <c r="E9" s="37">
        <v>4470.3684964399999</v>
      </c>
      <c r="F9" s="37">
        <v>4418.4422178000004</v>
      </c>
      <c r="G9" s="37">
        <v>4833.2049770200001</v>
      </c>
      <c r="H9" s="37">
        <v>5741.4518864199999</v>
      </c>
      <c r="I9" s="37">
        <v>5934.4248809600003</v>
      </c>
      <c r="J9" s="37">
        <v>3834.2514407499998</v>
      </c>
      <c r="K9" s="37">
        <v>4632.6183663500005</v>
      </c>
      <c r="L9" s="37">
        <v>5277.0953203700001</v>
      </c>
      <c r="M9" s="37">
        <v>5500</v>
      </c>
      <c r="N9" s="37">
        <v>5790</v>
      </c>
    </row>
    <row r="10" spans="1:14" x14ac:dyDescent="0.2">
      <c r="A10" s="34" t="s">
        <v>117</v>
      </c>
      <c r="B10" s="34" t="s">
        <v>116</v>
      </c>
      <c r="C10" s="37">
        <v>0</v>
      </c>
      <c r="D10" s="37">
        <v>0</v>
      </c>
      <c r="E10" s="37">
        <v>0</v>
      </c>
      <c r="F10" s="37">
        <v>0</v>
      </c>
      <c r="G10" s="37">
        <v>0</v>
      </c>
      <c r="H10" s="37">
        <v>0</v>
      </c>
      <c r="I10" s="37">
        <v>0</v>
      </c>
      <c r="J10" s="37">
        <v>0</v>
      </c>
      <c r="K10" s="37">
        <v>0</v>
      </c>
      <c r="L10" s="37">
        <v>0</v>
      </c>
      <c r="M10" s="37">
        <v>0</v>
      </c>
      <c r="N10" s="37">
        <v>1000</v>
      </c>
    </row>
    <row r="11" spans="1:14" x14ac:dyDescent="0.2">
      <c r="A11" s="34" t="s">
        <v>115</v>
      </c>
      <c r="B11" s="34" t="s">
        <v>114</v>
      </c>
      <c r="C11" s="37">
        <v>636.88152522999997</v>
      </c>
      <c r="D11" s="37">
        <v>641.47966288999999</v>
      </c>
      <c r="E11" s="37">
        <v>657.52399807000006</v>
      </c>
      <c r="F11" s="37">
        <v>682.10494869000001</v>
      </c>
      <c r="G11" s="37">
        <v>711.06539767999993</v>
      </c>
      <c r="H11" s="37">
        <v>754.35249534000002</v>
      </c>
      <c r="I11" s="37">
        <v>785.02498105999996</v>
      </c>
      <c r="J11" s="37">
        <v>796.18496416999994</v>
      </c>
      <c r="K11" s="37">
        <v>810.50871466000001</v>
      </c>
      <c r="L11" s="37">
        <v>843.73972435999997</v>
      </c>
      <c r="M11" s="37">
        <v>870</v>
      </c>
      <c r="N11" s="37">
        <v>890</v>
      </c>
    </row>
    <row r="12" spans="1:14" ht="27" customHeight="1" x14ac:dyDescent="0.2">
      <c r="A12" s="40" t="s">
        <v>113</v>
      </c>
      <c r="B12" s="34" t="s">
        <v>112</v>
      </c>
      <c r="C12" s="37">
        <v>0</v>
      </c>
      <c r="D12" s="37">
        <v>0</v>
      </c>
      <c r="E12" s="37">
        <v>0</v>
      </c>
      <c r="F12" s="37">
        <v>0</v>
      </c>
      <c r="G12" s="37">
        <v>0</v>
      </c>
      <c r="H12" s="37">
        <v>0</v>
      </c>
      <c r="I12" s="37">
        <v>0</v>
      </c>
      <c r="J12" s="37">
        <v>0</v>
      </c>
      <c r="K12" s="37">
        <v>0</v>
      </c>
      <c r="L12" s="37">
        <v>509.87457499999999</v>
      </c>
      <c r="M12" s="37">
        <v>648</v>
      </c>
      <c r="N12" s="37">
        <v>638</v>
      </c>
    </row>
    <row r="13" spans="1:14" x14ac:dyDescent="0.2">
      <c r="A13" s="34" t="s">
        <v>111</v>
      </c>
      <c r="B13" s="34" t="s">
        <v>110</v>
      </c>
      <c r="C13" s="37">
        <v>17638.571072340001</v>
      </c>
      <c r="D13" s="37">
        <v>16472.297037200002</v>
      </c>
      <c r="E13" s="37">
        <v>18154.868537709997</v>
      </c>
      <c r="F13" s="37">
        <v>19442.000927049998</v>
      </c>
      <c r="G13" s="37">
        <v>20171.101547920003</v>
      </c>
      <c r="H13" s="37">
        <v>20831.59755047</v>
      </c>
      <c r="I13" s="37">
        <v>21853.079343849997</v>
      </c>
      <c r="J13" s="37">
        <v>21628.282968990003</v>
      </c>
      <c r="K13" s="37">
        <v>22466.68669436</v>
      </c>
      <c r="L13" s="37">
        <v>23391.39241669</v>
      </c>
      <c r="M13" s="37">
        <v>24230</v>
      </c>
      <c r="N13" s="37">
        <v>25100</v>
      </c>
    </row>
    <row r="14" spans="1:14" x14ac:dyDescent="0.2">
      <c r="A14" s="34" t="s">
        <v>109</v>
      </c>
      <c r="B14" s="34" t="s">
        <v>108</v>
      </c>
      <c r="C14" s="37">
        <v>1296.88676622</v>
      </c>
      <c r="D14" s="37">
        <v>1328.6827464600001</v>
      </c>
      <c r="E14" s="37">
        <v>1317.9282799800001</v>
      </c>
      <c r="F14" s="37">
        <v>1339.66998859</v>
      </c>
      <c r="G14" s="37">
        <v>1408.4888063300002</v>
      </c>
      <c r="H14" s="37">
        <v>1446.1582614200001</v>
      </c>
      <c r="I14" s="37">
        <v>1424.4883966700002</v>
      </c>
      <c r="J14" s="37">
        <v>1457.6011735899999</v>
      </c>
      <c r="K14" s="37">
        <v>1501.9879970100001</v>
      </c>
      <c r="L14" s="37">
        <v>1568.3766412100001</v>
      </c>
      <c r="M14" s="37">
        <v>1600</v>
      </c>
      <c r="N14" s="37">
        <v>1630</v>
      </c>
    </row>
    <row r="15" spans="1:14" x14ac:dyDescent="0.2">
      <c r="A15" s="34" t="s">
        <v>107</v>
      </c>
      <c r="B15" s="34" t="s">
        <v>106</v>
      </c>
      <c r="C15" s="37">
        <v>3108.7328378000002</v>
      </c>
      <c r="D15" s="37">
        <v>3309.9824680700003</v>
      </c>
      <c r="E15" s="37">
        <v>3593.9879840100002</v>
      </c>
      <c r="F15" s="37">
        <v>3565.3482556399999</v>
      </c>
      <c r="G15" s="37">
        <v>3552.7195442699999</v>
      </c>
      <c r="H15" s="37">
        <v>3688.8281704599999</v>
      </c>
      <c r="I15" s="37">
        <v>3893.9430429099998</v>
      </c>
      <c r="J15" s="37">
        <v>3800.3850652699998</v>
      </c>
      <c r="K15" s="37">
        <v>3853.6906904000002</v>
      </c>
      <c r="L15" s="37">
        <v>4212.5150200100006</v>
      </c>
      <c r="M15" s="37">
        <v>4350</v>
      </c>
      <c r="N15" s="37">
        <v>4470</v>
      </c>
    </row>
    <row r="16" spans="1:14" x14ac:dyDescent="0.2">
      <c r="A16" s="40" t="s">
        <v>105</v>
      </c>
      <c r="B16" s="40" t="s">
        <v>104</v>
      </c>
      <c r="C16" s="37">
        <v>765.82197592999989</v>
      </c>
      <c r="D16" s="37">
        <v>780.99478339999996</v>
      </c>
      <c r="E16" s="37">
        <v>790.24132080999993</v>
      </c>
      <c r="F16" s="37">
        <v>798.45838736999997</v>
      </c>
      <c r="G16" s="37">
        <v>805.91390790000003</v>
      </c>
      <c r="H16" s="37">
        <v>806.31669069000009</v>
      </c>
      <c r="I16" s="37">
        <v>810.88953996999999</v>
      </c>
      <c r="J16" s="37">
        <v>796.58544667000001</v>
      </c>
      <c r="K16" s="37">
        <v>818.60481957000002</v>
      </c>
      <c r="L16" s="37">
        <v>466.89101242999999</v>
      </c>
      <c r="M16" s="37">
        <v>500</v>
      </c>
      <c r="N16" s="37">
        <v>500</v>
      </c>
    </row>
    <row r="17" spans="1:14" x14ac:dyDescent="0.2">
      <c r="A17" s="34" t="s">
        <v>103</v>
      </c>
      <c r="B17" s="34" t="s">
        <v>102</v>
      </c>
      <c r="C17" s="37">
        <v>692.27556234000008</v>
      </c>
      <c r="D17" s="37">
        <v>699.31725816999995</v>
      </c>
      <c r="E17" s="37">
        <v>736.15550662999999</v>
      </c>
      <c r="F17" s="37">
        <v>784.92904182000007</v>
      </c>
      <c r="G17" s="37">
        <v>668.55461379999997</v>
      </c>
      <c r="H17" s="37">
        <v>764.36094817999992</v>
      </c>
      <c r="I17" s="37">
        <v>709.08803287000001</v>
      </c>
      <c r="J17" s="37">
        <v>655.32838790999995</v>
      </c>
      <c r="K17" s="37">
        <v>726.17480303000002</v>
      </c>
      <c r="L17" s="37">
        <v>791.75446858999999</v>
      </c>
      <c r="M17" s="37">
        <v>850</v>
      </c>
      <c r="N17" s="37">
        <v>870</v>
      </c>
    </row>
    <row r="18" spans="1:14" x14ac:dyDescent="0.2">
      <c r="A18" s="34" t="s">
        <v>101</v>
      </c>
      <c r="B18" s="34" t="s">
        <v>100</v>
      </c>
      <c r="C18" s="37">
        <v>414.50198950999999</v>
      </c>
      <c r="D18" s="37">
        <v>449.67990800999996</v>
      </c>
      <c r="E18" s="37">
        <v>476.96678992</v>
      </c>
      <c r="F18" s="37">
        <v>486.13491933999995</v>
      </c>
      <c r="G18" s="37">
        <v>490.17819284999996</v>
      </c>
      <c r="H18" s="37">
        <v>456.20160242999998</v>
      </c>
      <c r="I18" s="37">
        <v>471.89045669000001</v>
      </c>
      <c r="J18" s="37">
        <v>436.99628579</v>
      </c>
      <c r="K18" s="37">
        <v>452.25254174999998</v>
      </c>
      <c r="L18" s="37">
        <v>481.07489750999997</v>
      </c>
      <c r="M18" s="37">
        <v>500</v>
      </c>
      <c r="N18" s="37">
        <v>530</v>
      </c>
    </row>
    <row r="19" spans="1:14" x14ac:dyDescent="0.2">
      <c r="A19" s="34" t="s">
        <v>99</v>
      </c>
      <c r="B19" s="34" t="s">
        <v>98</v>
      </c>
      <c r="C19" s="37">
        <v>450.80158325000002</v>
      </c>
      <c r="D19" s="37">
        <v>466.73669867000001</v>
      </c>
      <c r="E19" s="37">
        <v>512.86403700000005</v>
      </c>
      <c r="F19" s="37">
        <v>548.16125403000001</v>
      </c>
      <c r="G19" s="37">
        <v>618.52885578999997</v>
      </c>
      <c r="H19" s="37">
        <v>643.71078437999995</v>
      </c>
      <c r="I19" s="37">
        <v>651.63005192999992</v>
      </c>
      <c r="J19" s="37">
        <v>623.18406827000001</v>
      </c>
      <c r="K19" s="37">
        <v>726.58503158000008</v>
      </c>
      <c r="L19" s="37">
        <v>753.99507427000003</v>
      </c>
      <c r="M19" s="37">
        <v>770</v>
      </c>
      <c r="N19" s="37">
        <v>810</v>
      </c>
    </row>
    <row r="20" spans="1:14" x14ac:dyDescent="0.2">
      <c r="A20" s="34" t="s">
        <v>97</v>
      </c>
      <c r="B20" s="34" t="s">
        <v>96</v>
      </c>
      <c r="C20" s="37">
        <v>825.74684651999996</v>
      </c>
      <c r="D20" s="37">
        <v>887.85179046000007</v>
      </c>
      <c r="E20" s="37">
        <v>953.80312015999993</v>
      </c>
      <c r="F20" s="37">
        <v>946.34286197000006</v>
      </c>
      <c r="G20" s="37">
        <v>980.02689824000004</v>
      </c>
      <c r="H20" s="37">
        <v>993.20973044000004</v>
      </c>
      <c r="I20" s="37">
        <v>1021.7861615</v>
      </c>
      <c r="J20" s="37">
        <v>1033.3665368500001</v>
      </c>
      <c r="K20" s="37">
        <v>1017.35581554</v>
      </c>
      <c r="L20" s="37">
        <v>1071.4734202499999</v>
      </c>
      <c r="M20" s="37">
        <v>1030</v>
      </c>
      <c r="N20" s="37">
        <v>1090</v>
      </c>
    </row>
    <row r="21" spans="1:14" x14ac:dyDescent="0.2">
      <c r="A21" s="34" t="s">
        <v>95</v>
      </c>
      <c r="B21" s="34" t="s">
        <v>94</v>
      </c>
      <c r="C21" s="37">
        <v>1184.9763552699999</v>
      </c>
      <c r="D21" s="37">
        <v>1217.3772982200001</v>
      </c>
      <c r="E21" s="37">
        <v>1251.06211669</v>
      </c>
      <c r="F21" s="37">
        <v>1325.2315499200001</v>
      </c>
      <c r="G21" s="37">
        <v>1376.0958379099998</v>
      </c>
      <c r="H21" s="37">
        <v>1410.0457049900001</v>
      </c>
      <c r="I21" s="37">
        <v>1474.78666458</v>
      </c>
      <c r="J21" s="37">
        <v>1520.8336634300001</v>
      </c>
      <c r="K21" s="37">
        <v>1553.9516569</v>
      </c>
      <c r="L21" s="37">
        <v>1661.7859806900001</v>
      </c>
      <c r="M21" s="37">
        <v>1680</v>
      </c>
      <c r="N21" s="37">
        <v>1720</v>
      </c>
    </row>
    <row r="22" spans="1:14" x14ac:dyDescent="0.2">
      <c r="B22" s="34" t="s">
        <v>93</v>
      </c>
      <c r="C22" s="37">
        <v>1904.0337415100003</v>
      </c>
      <c r="D22" s="37">
        <v>1396.3673984099878</v>
      </c>
      <c r="E22" s="37">
        <v>1466.5683317100047</v>
      </c>
      <c r="F22" s="37">
        <v>1277.319624510011</v>
      </c>
      <c r="G22" s="37">
        <v>1924.7261447799963</v>
      </c>
      <c r="H22" s="37">
        <v>1694.0637120899737</v>
      </c>
      <c r="I22" s="37">
        <v>1696.4729614100129</v>
      </c>
      <c r="J22" s="37">
        <v>1213.0586601100003</v>
      </c>
      <c r="K22" s="37">
        <v>1273.1191663899954</v>
      </c>
      <c r="L22" s="37">
        <v>1653.4204500300111</v>
      </c>
      <c r="M22" s="37">
        <v>1454.9600000000064</v>
      </c>
      <c r="N22" s="37">
        <v>1418.5010000000038</v>
      </c>
    </row>
    <row r="23" spans="1:14" s="20" customFormat="1" x14ac:dyDescent="0.2">
      <c r="A23" s="41"/>
    </row>
    <row r="24" spans="1:14" x14ac:dyDescent="0.2">
      <c r="A24" s="40" t="s">
        <v>92</v>
      </c>
      <c r="B24" s="34" t="s">
        <v>91</v>
      </c>
      <c r="C24" s="37">
        <v>54946.470380170002</v>
      </c>
      <c r="D24" s="37">
        <v>53497.82132658999</v>
      </c>
      <c r="E24" s="37">
        <v>56204.202463799993</v>
      </c>
      <c r="F24" s="37">
        <v>57156.134027600019</v>
      </c>
      <c r="G24" s="37">
        <v>60396.679851209999</v>
      </c>
      <c r="H24" s="37">
        <v>64695.245617669978</v>
      </c>
      <c r="I24" s="37">
        <v>68528.061924880007</v>
      </c>
      <c r="J24" s="37">
        <v>63314.057663520005</v>
      </c>
      <c r="K24" s="37">
        <v>65491.796785309998</v>
      </c>
      <c r="L24" s="37">
        <v>69857.681304150014</v>
      </c>
      <c r="M24" s="37">
        <v>73722.960000000006</v>
      </c>
      <c r="N24" s="37">
        <v>76901.501000000004</v>
      </c>
    </row>
    <row r="25" spans="1:14" s="20" customFormat="1" x14ac:dyDescent="0.2">
      <c r="A25" s="39"/>
    </row>
    <row r="26" spans="1:14" x14ac:dyDescent="0.2">
      <c r="A26" s="34" t="s">
        <v>90</v>
      </c>
      <c r="B26" s="34" t="s">
        <v>89</v>
      </c>
      <c r="C26" s="37">
        <v>3333.0562768899999</v>
      </c>
      <c r="D26" s="37">
        <v>3386.2524788299997</v>
      </c>
      <c r="E26" s="37">
        <v>3445.4641794699996</v>
      </c>
      <c r="F26" s="37">
        <v>3538.7313466599999</v>
      </c>
      <c r="G26" s="37">
        <v>3713.1009960400002</v>
      </c>
      <c r="H26" s="37">
        <v>3915.02574615</v>
      </c>
      <c r="I26" s="37">
        <v>4399.3374985199998</v>
      </c>
      <c r="J26" s="37">
        <v>4623.6243514399994</v>
      </c>
      <c r="K26" s="37">
        <v>4762.0725055800003</v>
      </c>
      <c r="L26" s="37">
        <v>4976.7616014899995</v>
      </c>
      <c r="M26" s="37">
        <v>5110.88</v>
      </c>
      <c r="N26" s="37">
        <v>5299.5129999999999</v>
      </c>
    </row>
    <row r="27" spans="1:14" ht="14.25" x14ac:dyDescent="0.2">
      <c r="B27" s="34" t="s">
        <v>88</v>
      </c>
      <c r="C27" s="37">
        <v>531.71219278000001</v>
      </c>
      <c r="D27" s="37">
        <v>547.64532783000004</v>
      </c>
      <c r="E27" s="37">
        <v>579.58731209000007</v>
      </c>
      <c r="F27" s="37">
        <v>591.86193366999998</v>
      </c>
      <c r="G27" s="37">
        <v>619.0986106900001</v>
      </c>
      <c r="H27" s="37">
        <v>635.90270863000001</v>
      </c>
      <c r="I27" s="37">
        <v>637.90665469999999</v>
      </c>
      <c r="J27" s="37">
        <v>656.25752223999996</v>
      </c>
      <c r="K27" s="37">
        <v>708.18314770000006</v>
      </c>
      <c r="L27" s="37">
        <v>766.47560849000001</v>
      </c>
      <c r="M27" s="37">
        <v>692.78</v>
      </c>
      <c r="N27" s="37">
        <v>790.46</v>
      </c>
    </row>
    <row r="28" spans="1:14" ht="14.25" x14ac:dyDescent="0.2">
      <c r="A28" s="40"/>
      <c r="B28" s="34" t="s">
        <v>87</v>
      </c>
      <c r="C28" s="37">
        <v>26.35095462</v>
      </c>
      <c r="D28" s="37">
        <v>27.581897039999998</v>
      </c>
      <c r="E28" s="37">
        <v>28.136488149999998</v>
      </c>
      <c r="F28" s="37">
        <v>29.261126179999998</v>
      </c>
      <c r="G28" s="37">
        <v>31.588425170000001</v>
      </c>
      <c r="H28" s="37">
        <v>32.568281740000003</v>
      </c>
      <c r="I28" s="37">
        <v>32.955464769999999</v>
      </c>
      <c r="J28" s="37">
        <v>31.8951435</v>
      </c>
      <c r="K28" s="37">
        <v>33.590172409999994</v>
      </c>
      <c r="L28" s="37">
        <v>35.075056680000003</v>
      </c>
      <c r="M28" s="37">
        <v>32.061</v>
      </c>
      <c r="N28" s="37">
        <v>32.356999999999999</v>
      </c>
    </row>
    <row r="29" spans="1:14" s="20" customFormat="1" x14ac:dyDescent="0.2">
      <c r="A29" s="39"/>
    </row>
    <row r="30" spans="1:14" x14ac:dyDescent="0.2">
      <c r="B30" s="38" t="s">
        <v>86</v>
      </c>
      <c r="C30" s="37">
        <v>58837.589804460004</v>
      </c>
      <c r="D30" s="37">
        <v>57459.301030289993</v>
      </c>
      <c r="E30" s="37">
        <v>60257.39044350999</v>
      </c>
      <c r="F30" s="37">
        <v>61315.988434110019</v>
      </c>
      <c r="G30" s="37">
        <v>64760.467883109995</v>
      </c>
      <c r="H30" s="37">
        <v>69278.742354189962</v>
      </c>
      <c r="I30" s="37">
        <v>73598.261542870023</v>
      </c>
      <c r="J30" s="37">
        <v>68625.83468070002</v>
      </c>
      <c r="K30" s="37">
        <v>70995.642610999988</v>
      </c>
      <c r="L30" s="37">
        <v>75635.993570810009</v>
      </c>
      <c r="M30" s="37">
        <v>79558.681000000011</v>
      </c>
      <c r="N30" s="37">
        <v>83023.83100000002</v>
      </c>
    </row>
    <row r="31" spans="1:14" x14ac:dyDescent="0.2">
      <c r="N31" s="37"/>
    </row>
    <row r="32" spans="1:14" s="36" customFormat="1" x14ac:dyDescent="0.2">
      <c r="A32" s="36" t="s">
        <v>85</v>
      </c>
    </row>
    <row r="33" spans="1:1" s="31" customFormat="1" ht="44.25" customHeight="1" x14ac:dyDescent="0.2">
      <c r="A33" s="35" t="s">
        <v>84</v>
      </c>
    </row>
  </sheetData>
  <mergeCells count="9">
    <mergeCell ref="A23:XFD23"/>
    <mergeCell ref="A25:XFD25"/>
    <mergeCell ref="A29:XFD29"/>
    <mergeCell ref="A1:XFD1"/>
    <mergeCell ref="A2:XFD2"/>
    <mergeCell ref="A33:XFD33"/>
    <mergeCell ref="A32:XFD32"/>
    <mergeCell ref="A3:XFD3"/>
    <mergeCell ref="A5:XFD5"/>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workbookViewId="0">
      <selection sqref="A1:IV1"/>
    </sheetView>
  </sheetViews>
  <sheetFormatPr baseColWidth="10" defaultRowHeight="12.75" x14ac:dyDescent="0.2"/>
  <cols>
    <col min="1" max="1" width="40.42578125" style="48" customWidth="1"/>
    <col min="2" max="10" width="6.7109375" style="48" customWidth="1"/>
    <col min="11" max="16384" width="11.42578125" style="48"/>
  </cols>
  <sheetData>
    <row r="1" spans="1:10" s="59" customFormat="1" x14ac:dyDescent="0.2">
      <c r="A1" s="59" t="s">
        <v>149</v>
      </c>
    </row>
    <row r="2" spans="1:10" s="32" customFormat="1" x14ac:dyDescent="0.2">
      <c r="A2" s="32" t="s">
        <v>3</v>
      </c>
    </row>
    <row r="3" spans="1:10" s="58" customFormat="1" x14ac:dyDescent="0.2"/>
    <row r="4" spans="1:10" x14ac:dyDescent="0.2">
      <c r="A4" s="57"/>
      <c r="B4" s="56" t="s">
        <v>136</v>
      </c>
      <c r="C4" s="56" t="s">
        <v>135</v>
      </c>
      <c r="D4" s="56" t="s">
        <v>134</v>
      </c>
      <c r="E4" s="56" t="s">
        <v>133</v>
      </c>
      <c r="F4" s="56" t="s">
        <v>132</v>
      </c>
      <c r="G4" s="56" t="s">
        <v>131</v>
      </c>
      <c r="H4" s="56" t="s">
        <v>130</v>
      </c>
      <c r="I4" s="56" t="s">
        <v>129</v>
      </c>
      <c r="J4" s="56" t="s">
        <v>128</v>
      </c>
    </row>
    <row r="5" spans="1:10" s="19" customFormat="1" x14ac:dyDescent="0.2">
      <c r="A5" s="55"/>
    </row>
    <row r="6" spans="1:10" x14ac:dyDescent="0.2">
      <c r="A6" s="48" t="s">
        <v>148</v>
      </c>
      <c r="B6" s="53">
        <v>241.06</v>
      </c>
      <c r="C6" s="53">
        <v>268.59100000000001</v>
      </c>
      <c r="D6" s="53">
        <v>276.90499999999997</v>
      </c>
      <c r="E6" s="53">
        <v>299.964</v>
      </c>
      <c r="F6" s="53">
        <v>312.93900000000002</v>
      </c>
      <c r="G6" s="53">
        <v>335.22900000000004</v>
      </c>
      <c r="H6" s="53">
        <v>348.49877599999996</v>
      </c>
      <c r="I6" s="53">
        <v>360.92639500000007</v>
      </c>
      <c r="J6" s="53">
        <v>369.57634000000007</v>
      </c>
    </row>
    <row r="7" spans="1:10" x14ac:dyDescent="0.2">
      <c r="A7" s="48" t="s">
        <v>77</v>
      </c>
      <c r="B7" s="53"/>
      <c r="C7" s="53"/>
      <c r="D7" s="53"/>
      <c r="E7" s="53"/>
      <c r="F7" s="53"/>
    </row>
    <row r="8" spans="1:10" x14ac:dyDescent="0.2">
      <c r="A8" s="53" t="s">
        <v>147</v>
      </c>
      <c r="B8" s="53">
        <v>1845.519</v>
      </c>
      <c r="C8" s="53">
        <v>1887.6969999999999</v>
      </c>
      <c r="D8" s="53">
        <v>1945.6290000000001</v>
      </c>
      <c r="E8" s="53">
        <v>2009.8580000000002</v>
      </c>
      <c r="F8" s="53">
        <v>2096.6619999999998</v>
      </c>
      <c r="G8" s="53">
        <v>2235.663</v>
      </c>
      <c r="H8" s="53">
        <v>2357.09</v>
      </c>
      <c r="I8" s="53">
        <v>2339.9833100000001</v>
      </c>
      <c r="J8" s="53">
        <v>2399.4592830000001</v>
      </c>
    </row>
    <row r="9" spans="1:10" x14ac:dyDescent="0.2">
      <c r="A9" s="53" t="s">
        <v>146</v>
      </c>
      <c r="B9" s="53">
        <v>490.02199999999999</v>
      </c>
      <c r="C9" s="53">
        <v>510.00099999999998</v>
      </c>
      <c r="D9" s="53">
        <v>522.62599999999998</v>
      </c>
      <c r="E9" s="53">
        <v>538.50599999999997</v>
      </c>
      <c r="F9" s="53">
        <v>543.92200000000003</v>
      </c>
      <c r="G9" s="53">
        <v>555.4</v>
      </c>
      <c r="H9" s="53">
        <v>578.67099999999994</v>
      </c>
      <c r="I9" s="53">
        <v>594.36737700000003</v>
      </c>
      <c r="J9" s="53">
        <v>609.22334499999999</v>
      </c>
    </row>
    <row r="10" spans="1:10" x14ac:dyDescent="0.2">
      <c r="A10" s="53" t="s">
        <v>145</v>
      </c>
      <c r="B10" s="53">
        <v>235.27099999999999</v>
      </c>
      <c r="C10" s="53">
        <v>250.648</v>
      </c>
      <c r="D10" s="53">
        <v>242.82</v>
      </c>
      <c r="E10" s="53">
        <v>254.67400000000004</v>
      </c>
      <c r="F10" s="53">
        <v>256.26</v>
      </c>
      <c r="G10" s="53">
        <v>262.93</v>
      </c>
      <c r="H10" s="53">
        <v>265.911</v>
      </c>
      <c r="I10" s="53">
        <v>246.82240500000003</v>
      </c>
      <c r="J10" s="53">
        <v>252.24732299999999</v>
      </c>
    </row>
    <row r="11" spans="1:10" x14ac:dyDescent="0.2">
      <c r="A11" s="53" t="s">
        <v>144</v>
      </c>
      <c r="B11" s="53">
        <v>463.38300000000027</v>
      </c>
      <c r="C11" s="53">
        <v>476.3130000000001</v>
      </c>
      <c r="D11" s="53">
        <v>488.6599999999994</v>
      </c>
      <c r="E11" s="53">
        <v>479.39699999999948</v>
      </c>
      <c r="F11" s="53">
        <v>522.63599999999997</v>
      </c>
      <c r="G11" s="53">
        <v>545.01699999999983</v>
      </c>
      <c r="H11" s="53">
        <v>565.92999999999984</v>
      </c>
      <c r="I11" s="53">
        <v>566.54532500000005</v>
      </c>
      <c r="J11" s="53">
        <v>599.49172999999928</v>
      </c>
    </row>
    <row r="12" spans="1:10" s="50" customFormat="1" x14ac:dyDescent="0.2">
      <c r="A12" s="50" t="s">
        <v>143</v>
      </c>
      <c r="B12" s="54">
        <v>3034.1959999999999</v>
      </c>
      <c r="C12" s="54">
        <v>3124.6610000000001</v>
      </c>
      <c r="D12" s="54">
        <v>3199.7350000000006</v>
      </c>
      <c r="E12" s="54">
        <v>3282.4349999999995</v>
      </c>
      <c r="F12" s="54">
        <v>3419.48</v>
      </c>
      <c r="G12" s="54">
        <v>3599.01</v>
      </c>
      <c r="H12" s="54">
        <v>3767.6019999999999</v>
      </c>
      <c r="I12" s="54">
        <v>3747.718417</v>
      </c>
      <c r="J12" s="54">
        <v>3860.4216809999994</v>
      </c>
    </row>
    <row r="13" spans="1:10" x14ac:dyDescent="0.2">
      <c r="A13" s="53" t="s">
        <v>142</v>
      </c>
      <c r="B13" s="53">
        <v>1682.6120000000001</v>
      </c>
      <c r="C13" s="53">
        <v>1770.192</v>
      </c>
      <c r="D13" s="53">
        <v>1813.489</v>
      </c>
      <c r="E13" s="53">
        <v>1827.171</v>
      </c>
      <c r="F13" s="53">
        <v>1941.115</v>
      </c>
      <c r="G13" s="53">
        <v>2024.1259999999997</v>
      </c>
      <c r="H13" s="53">
        <v>2073.107</v>
      </c>
      <c r="I13" s="53">
        <v>1924.2183810000001</v>
      </c>
      <c r="J13" s="53">
        <v>1969.3450000000003</v>
      </c>
    </row>
    <row r="14" spans="1:10" s="50" customFormat="1" x14ac:dyDescent="0.2">
      <c r="A14" s="52" t="s">
        <v>7</v>
      </c>
      <c r="B14" s="51">
        <v>4957.8680000000004</v>
      </c>
      <c r="C14" s="51">
        <v>5163.4449999999997</v>
      </c>
      <c r="D14" s="51">
        <v>5290.1290000000008</v>
      </c>
      <c r="E14" s="51">
        <v>5409.57</v>
      </c>
      <c r="F14" s="51">
        <v>5673.5339999999997</v>
      </c>
      <c r="G14" s="51">
        <v>5958.3649999999998</v>
      </c>
      <c r="H14" s="51">
        <v>6189.2077760000002</v>
      </c>
      <c r="I14" s="51">
        <v>6032.863193000001</v>
      </c>
      <c r="J14" s="51">
        <v>6199.3430209999997</v>
      </c>
    </row>
    <row r="16" spans="1:10" s="32" customFormat="1" x14ac:dyDescent="0.2">
      <c r="A16" s="32" t="s">
        <v>141</v>
      </c>
    </row>
    <row r="17" spans="1:1" s="32" customFormat="1" x14ac:dyDescent="0.2">
      <c r="A17" s="49" t="s">
        <v>140</v>
      </c>
    </row>
  </sheetData>
  <mergeCells count="6">
    <mergeCell ref="A1:XFD1"/>
    <mergeCell ref="A2:XFD2"/>
    <mergeCell ref="A17:XFD17"/>
    <mergeCell ref="A16:XFD16"/>
    <mergeCell ref="A3:XFD3"/>
    <mergeCell ref="A5:XFD5"/>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workbookViewId="0">
      <selection sqref="A1:IV1"/>
    </sheetView>
  </sheetViews>
  <sheetFormatPr baseColWidth="10" defaultRowHeight="12.75" x14ac:dyDescent="0.2"/>
  <cols>
    <col min="1" max="1" width="20.5703125" style="28" bestFit="1" customWidth="1"/>
    <col min="2" max="2" width="19" style="28" customWidth="1"/>
    <col min="3" max="14" width="6.28515625" style="28" customWidth="1"/>
    <col min="15" max="16384" width="11.42578125" style="28"/>
  </cols>
  <sheetData>
    <row r="1" spans="1:14" s="47" customFormat="1" x14ac:dyDescent="0.2">
      <c r="A1" s="47" t="s">
        <v>159</v>
      </c>
    </row>
    <row r="2" spans="1:14" s="36" customFormat="1" x14ac:dyDescent="0.2">
      <c r="A2" s="36" t="s">
        <v>3</v>
      </c>
    </row>
    <row r="3" spans="1:14" s="69" customFormat="1" x14ac:dyDescent="0.2"/>
    <row r="4" spans="1:14" s="60" customFormat="1" x14ac:dyDescent="0.2">
      <c r="A4" s="68" t="s">
        <v>138</v>
      </c>
      <c r="B4" s="68" t="s">
        <v>137</v>
      </c>
      <c r="C4" s="67" t="s">
        <v>136</v>
      </c>
      <c r="D4" s="67" t="s">
        <v>135</v>
      </c>
      <c r="E4" s="67" t="s">
        <v>134</v>
      </c>
      <c r="F4" s="67" t="s">
        <v>133</v>
      </c>
      <c r="G4" s="67" t="s">
        <v>132</v>
      </c>
      <c r="H4" s="67" t="s">
        <v>131</v>
      </c>
      <c r="I4" s="67" t="s">
        <v>130</v>
      </c>
      <c r="J4" s="67" t="s">
        <v>129</v>
      </c>
      <c r="K4" s="67" t="s">
        <v>128</v>
      </c>
      <c r="L4" s="67" t="s">
        <v>127</v>
      </c>
      <c r="M4" s="67" t="s">
        <v>126</v>
      </c>
      <c r="N4" s="66" t="s">
        <v>83</v>
      </c>
    </row>
    <row r="5" spans="1:14" s="20" customFormat="1" x14ac:dyDescent="0.2">
      <c r="A5" s="41"/>
    </row>
    <row r="6" spans="1:14" s="60" customFormat="1" ht="14.25" x14ac:dyDescent="0.2">
      <c r="A6" s="64" t="s">
        <v>158</v>
      </c>
      <c r="B6" s="34" t="s">
        <v>157</v>
      </c>
      <c r="C6" s="63">
        <v>2108.1767115100001</v>
      </c>
      <c r="D6" s="63">
        <v>1952.1762248100001</v>
      </c>
      <c r="E6" s="63">
        <v>2149.5112929800002</v>
      </c>
      <c r="F6" s="63">
        <v>2313.70508883</v>
      </c>
      <c r="G6" s="63">
        <v>2470.02583465</v>
      </c>
      <c r="H6" s="63">
        <v>2187.8006648400001</v>
      </c>
      <c r="I6" s="63">
        <v>2049.69573554</v>
      </c>
      <c r="J6" s="63">
        <v>2279.2959242000002</v>
      </c>
      <c r="K6" s="63">
        <v>2335.8290574600001</v>
      </c>
      <c r="L6" s="63">
        <v>2512.17712944</v>
      </c>
      <c r="M6" s="63">
        <v>2500</v>
      </c>
      <c r="N6" s="63">
        <v>2600.0000000000005</v>
      </c>
    </row>
    <row r="7" spans="1:14" s="20" customFormat="1" x14ac:dyDescent="0.2">
      <c r="A7" s="65"/>
    </row>
    <row r="8" spans="1:14" s="60" customFormat="1" x14ac:dyDescent="0.2">
      <c r="A8" s="64" t="s">
        <v>156</v>
      </c>
      <c r="B8" s="63" t="s">
        <v>155</v>
      </c>
      <c r="C8" s="63">
        <v>1590.9553345100001</v>
      </c>
      <c r="D8" s="63">
        <v>1496.67726681</v>
      </c>
      <c r="E8" s="63">
        <v>1606.4148949800001</v>
      </c>
      <c r="F8" s="63">
        <v>1760.3079678299998</v>
      </c>
      <c r="G8" s="63">
        <v>1896.63974665</v>
      </c>
      <c r="H8" s="63">
        <v>1588.9574548399999</v>
      </c>
      <c r="I8" s="63">
        <v>1472.78661554</v>
      </c>
      <c r="J8" s="63">
        <v>1715.0755661999999</v>
      </c>
      <c r="K8" s="63">
        <v>1688.8117314599999</v>
      </c>
      <c r="L8" s="63">
        <v>1855.28261144</v>
      </c>
      <c r="M8" s="63"/>
    </row>
    <row r="9" spans="1:14" s="60" customFormat="1" x14ac:dyDescent="0.2">
      <c r="A9" s="64" t="s">
        <v>154</v>
      </c>
      <c r="B9" s="63" t="s">
        <v>153</v>
      </c>
      <c r="C9" s="63">
        <v>429.70461599999999</v>
      </c>
      <c r="D9" s="63">
        <v>374.30263500000001</v>
      </c>
      <c r="E9" s="63">
        <v>457.750674</v>
      </c>
      <c r="F9" s="63">
        <v>469.18660499999999</v>
      </c>
      <c r="G9" s="63">
        <v>480.48517099999998</v>
      </c>
      <c r="H9" s="63">
        <v>501.48760900000002</v>
      </c>
      <c r="I9" s="63">
        <v>471.75674299999997</v>
      </c>
      <c r="J9" s="63">
        <v>465.14564300000001</v>
      </c>
      <c r="K9" s="63">
        <v>549.36955799999998</v>
      </c>
      <c r="L9" s="63">
        <v>550.45780600000001</v>
      </c>
      <c r="M9" s="63"/>
    </row>
    <row r="10" spans="1:14" s="60" customFormat="1" x14ac:dyDescent="0.2">
      <c r="A10" s="62" t="s">
        <v>152</v>
      </c>
      <c r="B10" s="61" t="s">
        <v>151</v>
      </c>
      <c r="C10" s="61">
        <v>87.516761000000002</v>
      </c>
      <c r="D10" s="61">
        <v>81.196323000000007</v>
      </c>
      <c r="E10" s="61">
        <v>85.345724000000004</v>
      </c>
      <c r="F10" s="61">
        <v>84.210515999999998</v>
      </c>
      <c r="G10" s="61">
        <v>92.900917000000007</v>
      </c>
      <c r="H10" s="61">
        <v>97.355600999999993</v>
      </c>
      <c r="I10" s="61">
        <v>105.152377</v>
      </c>
      <c r="J10" s="61">
        <v>99.074714999999998</v>
      </c>
      <c r="K10" s="61">
        <v>97.647767999999999</v>
      </c>
      <c r="L10" s="61">
        <v>106.436712</v>
      </c>
      <c r="M10" s="61"/>
      <c r="N10" s="61"/>
    </row>
    <row r="12" spans="1:14" s="36" customFormat="1" x14ac:dyDescent="0.2">
      <c r="A12" s="36" t="s">
        <v>85</v>
      </c>
    </row>
    <row r="13" spans="1:14" s="36" customFormat="1" ht="50.25" customHeight="1" x14ac:dyDescent="0.2">
      <c r="A13" s="35" t="s">
        <v>150</v>
      </c>
    </row>
  </sheetData>
  <mergeCells count="7">
    <mergeCell ref="A7:XFD7"/>
    <mergeCell ref="A1:XFD1"/>
    <mergeCell ref="A2:XFD2"/>
    <mergeCell ref="A13:XFD13"/>
    <mergeCell ref="A12:XFD12"/>
    <mergeCell ref="A3:XFD3"/>
    <mergeCell ref="A5:XFD5"/>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workbookViewId="0">
      <selection sqref="A1:IV1"/>
    </sheetView>
  </sheetViews>
  <sheetFormatPr baseColWidth="10" defaultRowHeight="12.75" x14ac:dyDescent="0.2"/>
  <cols>
    <col min="1" max="1" width="66.140625" style="28" customWidth="1"/>
    <col min="2" max="2" width="25" style="28" bestFit="1" customWidth="1"/>
    <col min="3" max="11" width="6.85546875" style="70" customWidth="1"/>
    <col min="12" max="13" width="6.85546875" style="28" customWidth="1"/>
    <col min="14" max="14" width="14.28515625" style="28" bestFit="1" customWidth="1"/>
    <col min="15" max="16384" width="11.42578125" style="28"/>
  </cols>
  <sheetData>
    <row r="1" spans="1:14" s="47" customFormat="1" x14ac:dyDescent="0.2">
      <c r="A1" s="47" t="s">
        <v>175</v>
      </c>
    </row>
    <row r="2" spans="1:14" s="36" customFormat="1" x14ac:dyDescent="0.2">
      <c r="A2" s="36" t="s">
        <v>3</v>
      </c>
    </row>
    <row r="3" spans="1:14" s="69" customFormat="1" x14ac:dyDescent="0.2"/>
    <row r="4" spans="1:14" s="70" customFormat="1" ht="13.15" customHeight="1" x14ac:dyDescent="0.2">
      <c r="A4" s="68" t="s">
        <v>138</v>
      </c>
      <c r="B4" s="68" t="s">
        <v>137</v>
      </c>
      <c r="C4" s="67" t="s">
        <v>136</v>
      </c>
      <c r="D4" s="67" t="s">
        <v>135</v>
      </c>
      <c r="E4" s="67" t="s">
        <v>134</v>
      </c>
      <c r="F4" s="67" t="s">
        <v>133</v>
      </c>
      <c r="G4" s="67" t="s">
        <v>132</v>
      </c>
      <c r="H4" s="67" t="s">
        <v>131</v>
      </c>
      <c r="I4" s="67" t="s">
        <v>130</v>
      </c>
      <c r="J4" s="81" t="s">
        <v>129</v>
      </c>
      <c r="K4" s="81" t="s">
        <v>128</v>
      </c>
      <c r="L4" s="81" t="s">
        <v>127</v>
      </c>
      <c r="M4" s="81" t="s">
        <v>126</v>
      </c>
      <c r="N4" s="81" t="s">
        <v>174</v>
      </c>
    </row>
    <row r="5" spans="1:14" s="20" customFormat="1" x14ac:dyDescent="0.2">
      <c r="A5" s="41"/>
    </row>
    <row r="6" spans="1:14" s="25" customFormat="1" x14ac:dyDescent="0.2">
      <c r="A6" s="80"/>
      <c r="B6" s="25" t="s">
        <v>171</v>
      </c>
      <c r="C6" s="79">
        <v>226.46152599999999</v>
      </c>
      <c r="D6" s="79">
        <v>224.37305700000002</v>
      </c>
      <c r="E6" s="79">
        <v>226.658321</v>
      </c>
      <c r="F6" s="79">
        <v>234.23607200000001</v>
      </c>
      <c r="G6" s="79">
        <v>238.80499400000002</v>
      </c>
      <c r="H6" s="79">
        <v>258.95524700000004</v>
      </c>
      <c r="I6" s="79">
        <v>343.198331</v>
      </c>
      <c r="J6" s="79">
        <v>410.081525</v>
      </c>
      <c r="K6" s="79">
        <v>404.31746499999997</v>
      </c>
      <c r="L6" s="79">
        <v>446.22301099999993</v>
      </c>
      <c r="M6" s="79">
        <v>457.62</v>
      </c>
      <c r="N6" s="79">
        <v>484.36</v>
      </c>
    </row>
    <row r="7" spans="1:14" s="25" customFormat="1" x14ac:dyDescent="0.2">
      <c r="A7" s="80"/>
      <c r="B7" s="25" t="s">
        <v>170</v>
      </c>
      <c r="C7" s="79">
        <v>482.284019</v>
      </c>
      <c r="D7" s="79">
        <v>479.49692999999996</v>
      </c>
      <c r="E7" s="79">
        <v>483.07341100000002</v>
      </c>
      <c r="F7" s="79">
        <v>497.37085400000001</v>
      </c>
      <c r="G7" s="79">
        <v>511.651815</v>
      </c>
      <c r="H7" s="79">
        <v>553.06392099999994</v>
      </c>
      <c r="I7" s="79">
        <v>703.09067700000003</v>
      </c>
      <c r="J7" s="79">
        <v>840.64561500000002</v>
      </c>
      <c r="K7" s="79">
        <v>827.71512300000018</v>
      </c>
      <c r="L7" s="79">
        <v>909.14271499999995</v>
      </c>
      <c r="M7" s="79">
        <v>929.09799999999996</v>
      </c>
      <c r="N7" s="79">
        <v>978.81</v>
      </c>
    </row>
    <row r="8" spans="1:14" s="25" customFormat="1" x14ac:dyDescent="0.2">
      <c r="A8" s="80"/>
      <c r="B8" s="25" t="s">
        <v>169</v>
      </c>
      <c r="C8" s="79">
        <v>1316.2856280000001</v>
      </c>
      <c r="D8" s="79">
        <v>1310.7698009999999</v>
      </c>
      <c r="E8" s="79">
        <v>1310.1223339999999</v>
      </c>
      <c r="F8" s="79">
        <v>1356.38204</v>
      </c>
      <c r="G8" s="79">
        <v>1393.8881569999999</v>
      </c>
      <c r="H8" s="79">
        <v>1506.680511</v>
      </c>
      <c r="I8" s="79">
        <v>1903.0049009999998</v>
      </c>
      <c r="J8" s="79">
        <v>2328.3255549999994</v>
      </c>
      <c r="K8" s="79">
        <v>2293.0422640000002</v>
      </c>
      <c r="L8" s="79">
        <v>2527.431818</v>
      </c>
      <c r="M8" s="79">
        <v>2587.9059999999999</v>
      </c>
      <c r="N8" s="79">
        <v>2736.94</v>
      </c>
    </row>
    <row r="9" spans="1:14" s="25" customFormat="1" x14ac:dyDescent="0.2">
      <c r="A9" s="80"/>
      <c r="B9" s="25" t="s">
        <v>168</v>
      </c>
      <c r="C9" s="79">
        <v>1193.1432089999998</v>
      </c>
      <c r="D9" s="79">
        <v>1185.3112490000001</v>
      </c>
      <c r="E9" s="79">
        <v>1192.0011120000001</v>
      </c>
      <c r="F9" s="79">
        <v>1229.2609069999999</v>
      </c>
      <c r="G9" s="79">
        <v>1263.6190270000002</v>
      </c>
      <c r="H9" s="79">
        <v>1364.2882950000001</v>
      </c>
      <c r="I9" s="79">
        <v>1659.7039969999998</v>
      </c>
      <c r="J9" s="79">
        <v>2031.506265</v>
      </c>
      <c r="K9" s="79">
        <v>1999.8547080000003</v>
      </c>
      <c r="L9" s="79">
        <v>2204.3604309999996</v>
      </c>
      <c r="M9" s="79">
        <v>2251.0650000000001</v>
      </c>
      <c r="N9" s="79">
        <v>2380.0949999999998</v>
      </c>
    </row>
    <row r="10" spans="1:14" s="25" customFormat="1" x14ac:dyDescent="0.2">
      <c r="A10" s="80"/>
      <c r="B10" s="25" t="s">
        <v>167</v>
      </c>
      <c r="C10" s="79">
        <v>470.19552699999997</v>
      </c>
      <c r="D10" s="79">
        <v>473.749437</v>
      </c>
      <c r="E10" s="79">
        <v>464.94963799999999</v>
      </c>
      <c r="F10" s="79">
        <v>482.52104499999996</v>
      </c>
      <c r="G10" s="79">
        <v>498.79710799999998</v>
      </c>
      <c r="H10" s="79">
        <v>537.59837900000002</v>
      </c>
      <c r="I10" s="79">
        <v>667.10223000000008</v>
      </c>
      <c r="J10" s="79">
        <v>816.85978799999998</v>
      </c>
      <c r="K10" s="79">
        <v>805.727035</v>
      </c>
      <c r="L10" s="79">
        <v>874.65073600000005</v>
      </c>
      <c r="M10" s="79">
        <v>902.08600000000001</v>
      </c>
      <c r="N10" s="79">
        <v>953.82500000000005</v>
      </c>
    </row>
    <row r="11" spans="1:14" s="25" customFormat="1" x14ac:dyDescent="0.2">
      <c r="A11" s="80"/>
      <c r="B11" s="25" t="s">
        <v>166</v>
      </c>
      <c r="C11" s="79">
        <v>1007.855127</v>
      </c>
      <c r="D11" s="79">
        <v>1006.903891</v>
      </c>
      <c r="E11" s="79">
        <v>1006.936909</v>
      </c>
      <c r="F11" s="79">
        <v>1043.1427160000001</v>
      </c>
      <c r="G11" s="79">
        <v>1069.4304520000001</v>
      </c>
      <c r="H11" s="79">
        <v>1156.6799209999999</v>
      </c>
      <c r="I11" s="79">
        <v>1447.27853</v>
      </c>
      <c r="J11" s="79">
        <v>1755.2832479999997</v>
      </c>
      <c r="K11" s="79">
        <v>1730.133323</v>
      </c>
      <c r="L11" s="79">
        <v>1904.3059289999999</v>
      </c>
      <c r="M11" s="79">
        <v>1937.81</v>
      </c>
      <c r="N11" s="79">
        <v>2049.1489999999999</v>
      </c>
    </row>
    <row r="12" spans="1:14" s="25" customFormat="1" x14ac:dyDescent="0.2">
      <c r="A12" s="80"/>
      <c r="B12" s="25" t="s">
        <v>69</v>
      </c>
      <c r="C12" s="79">
        <v>614.83009700000002</v>
      </c>
      <c r="D12" s="79">
        <v>613.43487400000015</v>
      </c>
      <c r="E12" s="79">
        <v>613.93124300000011</v>
      </c>
      <c r="F12" s="79">
        <v>629.35584399999993</v>
      </c>
      <c r="G12" s="79">
        <v>654.08472200000006</v>
      </c>
      <c r="H12" s="79">
        <v>704.56263899999999</v>
      </c>
      <c r="I12" s="79">
        <v>868.340778</v>
      </c>
      <c r="J12" s="79">
        <v>1056.385869</v>
      </c>
      <c r="K12" s="79">
        <v>1041.797225</v>
      </c>
      <c r="L12" s="79">
        <v>1148.759333</v>
      </c>
      <c r="M12" s="79">
        <v>1172.1500000000001</v>
      </c>
      <c r="N12" s="79">
        <v>1241.174</v>
      </c>
    </row>
    <row r="13" spans="1:14" s="25" customFormat="1" x14ac:dyDescent="0.2">
      <c r="A13" s="80"/>
      <c r="B13" s="25" t="s">
        <v>165</v>
      </c>
      <c r="C13" s="79">
        <v>332.12720000000002</v>
      </c>
      <c r="D13" s="79">
        <v>331.21366799999998</v>
      </c>
      <c r="E13" s="79">
        <v>331.48808400000001</v>
      </c>
      <c r="F13" s="79">
        <v>336.41717400000005</v>
      </c>
      <c r="G13" s="79">
        <v>353.40210399999995</v>
      </c>
      <c r="H13" s="79">
        <v>379.209948</v>
      </c>
      <c r="I13" s="79">
        <v>464.838998</v>
      </c>
      <c r="J13" s="79">
        <v>569.23871200000008</v>
      </c>
      <c r="K13" s="79">
        <v>559.67047700000001</v>
      </c>
      <c r="L13" s="79">
        <v>615.33598099999995</v>
      </c>
      <c r="M13" s="79">
        <v>629.88400000000001</v>
      </c>
      <c r="N13" s="79">
        <v>666.01300000000003</v>
      </c>
    </row>
    <row r="14" spans="1:14" s="25" customFormat="1" x14ac:dyDescent="0.2">
      <c r="A14" s="80"/>
      <c r="B14" s="25" t="s">
        <v>67</v>
      </c>
      <c r="C14" s="79">
        <v>1464.8436649999999</v>
      </c>
      <c r="D14" s="79">
        <v>1435.5456790000001</v>
      </c>
      <c r="E14" s="79">
        <v>1429.8024379999999</v>
      </c>
      <c r="F14" s="79">
        <v>1473.7516150000001</v>
      </c>
      <c r="G14" s="79">
        <v>1528.739902</v>
      </c>
      <c r="H14" s="79">
        <v>1644.3773509999999</v>
      </c>
      <c r="I14" s="79">
        <v>1949.805687</v>
      </c>
      <c r="J14" s="79">
        <v>2601.6070460000001</v>
      </c>
      <c r="K14" s="79">
        <v>2578.607927</v>
      </c>
      <c r="L14" s="79">
        <v>2832.208482</v>
      </c>
      <c r="M14" s="79">
        <v>2873.759</v>
      </c>
      <c r="N14" s="79">
        <v>3054.1260000000002</v>
      </c>
    </row>
    <row r="15" spans="1:14" s="19" customFormat="1" x14ac:dyDescent="0.2">
      <c r="A15" s="41"/>
    </row>
    <row r="16" spans="1:14" s="70" customFormat="1" x14ac:dyDescent="0.2">
      <c r="A16" s="77" t="s">
        <v>173</v>
      </c>
      <c r="B16" s="76" t="s">
        <v>172</v>
      </c>
      <c r="C16" s="75">
        <v>7108.02599792</v>
      </c>
      <c r="D16" s="75">
        <v>7060.7985859999999</v>
      </c>
      <c r="E16" s="75">
        <v>7058.9634900000001</v>
      </c>
      <c r="F16" s="75">
        <v>7282.4382669999995</v>
      </c>
      <c r="G16" s="75">
        <v>7512.4182810000002</v>
      </c>
      <c r="H16" s="75">
        <v>8105.4162120000001</v>
      </c>
      <c r="I16" s="75">
        <v>10006.364129000001</v>
      </c>
      <c r="J16" s="75">
        <v>12409.933623000001</v>
      </c>
      <c r="K16" s="75">
        <v>12240.865547000001</v>
      </c>
      <c r="L16" s="75">
        <v>13462.418436</v>
      </c>
      <c r="M16" s="75">
        <v>13741.377</v>
      </c>
      <c r="N16" s="75">
        <v>14544.492</v>
      </c>
    </row>
    <row r="17" spans="1:14" s="19" customFormat="1" x14ac:dyDescent="0.2">
      <c r="A17" s="78"/>
    </row>
    <row r="18" spans="1:14" s="70" customFormat="1" x14ac:dyDescent="0.2">
      <c r="A18" s="77"/>
      <c r="B18" s="25" t="s">
        <v>171</v>
      </c>
      <c r="C18" s="79">
        <v>163.54287200000002</v>
      </c>
      <c r="D18" s="79">
        <v>160.296403</v>
      </c>
      <c r="E18" s="79">
        <v>165.11942200000001</v>
      </c>
      <c r="F18" s="79">
        <v>170.93124</v>
      </c>
      <c r="G18" s="79">
        <v>176.97344600000002</v>
      </c>
      <c r="H18" s="79">
        <v>190.01913400000001</v>
      </c>
      <c r="I18" s="79">
        <v>207.06657500000003</v>
      </c>
      <c r="J18" s="79">
        <v>193.49084500000001</v>
      </c>
      <c r="K18" s="79">
        <v>191.85572000000002</v>
      </c>
      <c r="L18" s="79">
        <v>214.128173</v>
      </c>
      <c r="M18" s="79">
        <v>216.26599999999999</v>
      </c>
      <c r="N18" s="79">
        <v>228.339</v>
      </c>
    </row>
    <row r="19" spans="1:14" s="70" customFormat="1" x14ac:dyDescent="0.2">
      <c r="A19" s="77"/>
      <c r="B19" s="25" t="s">
        <v>170</v>
      </c>
      <c r="C19" s="79">
        <v>407.66507799999999</v>
      </c>
      <c r="D19" s="79">
        <v>396.254819</v>
      </c>
      <c r="E19" s="79">
        <v>403.919915</v>
      </c>
      <c r="F19" s="79">
        <v>418.52139199999999</v>
      </c>
      <c r="G19" s="79">
        <v>433.17250100000001</v>
      </c>
      <c r="H19" s="79">
        <v>463.74230699999993</v>
      </c>
      <c r="I19" s="79">
        <v>518.98793499999988</v>
      </c>
      <c r="J19" s="79">
        <v>478.27900299999999</v>
      </c>
      <c r="K19" s="79">
        <v>476.39244100000002</v>
      </c>
      <c r="L19" s="79">
        <v>516.02487200000007</v>
      </c>
      <c r="M19" s="79">
        <v>523.74400000000003</v>
      </c>
      <c r="N19" s="79">
        <v>557.35199999999998</v>
      </c>
    </row>
    <row r="20" spans="1:14" s="70" customFormat="1" x14ac:dyDescent="0.2">
      <c r="A20" s="77"/>
      <c r="B20" s="25" t="s">
        <v>169</v>
      </c>
      <c r="C20" s="79">
        <v>1030.9281199999998</v>
      </c>
      <c r="D20" s="79">
        <v>1006.334437</v>
      </c>
      <c r="E20" s="79">
        <v>1027.1788569999999</v>
      </c>
      <c r="F20" s="79">
        <v>1057.4637690000002</v>
      </c>
      <c r="G20" s="79">
        <v>1091.6245409999999</v>
      </c>
      <c r="H20" s="79">
        <v>1181.345106</v>
      </c>
      <c r="I20" s="79">
        <v>1305.4521510000002</v>
      </c>
      <c r="J20" s="79">
        <v>1237.353222</v>
      </c>
      <c r="K20" s="79">
        <v>1219.251941</v>
      </c>
      <c r="L20" s="79">
        <v>1356.5714350000001</v>
      </c>
      <c r="M20" s="79">
        <v>1374.144</v>
      </c>
      <c r="N20" s="79">
        <v>1447.2550000000001</v>
      </c>
    </row>
    <row r="21" spans="1:14" s="70" customFormat="1" x14ac:dyDescent="0.2">
      <c r="A21" s="77"/>
      <c r="B21" s="25" t="s">
        <v>168</v>
      </c>
      <c r="C21" s="79">
        <v>1004.2698620000001</v>
      </c>
      <c r="D21" s="79">
        <v>961.12145599999997</v>
      </c>
      <c r="E21" s="79">
        <v>982.83617599999991</v>
      </c>
      <c r="F21" s="79">
        <v>1021.8403049999999</v>
      </c>
      <c r="G21" s="79">
        <v>1051.1851429999999</v>
      </c>
      <c r="H21" s="79">
        <v>1134.3505499999999</v>
      </c>
      <c r="I21" s="79">
        <v>1258.5563790000001</v>
      </c>
      <c r="J21" s="79">
        <v>1183.4301510000003</v>
      </c>
      <c r="K21" s="79">
        <v>1170.6543200000001</v>
      </c>
      <c r="L21" s="79">
        <v>1293.2640719999999</v>
      </c>
      <c r="M21" s="79">
        <v>1322.8820000000001</v>
      </c>
      <c r="N21" s="79">
        <v>1402.396</v>
      </c>
    </row>
    <row r="22" spans="1:14" s="70" customFormat="1" x14ac:dyDescent="0.2">
      <c r="A22" s="77"/>
      <c r="B22" s="25" t="s">
        <v>167</v>
      </c>
      <c r="C22" s="79">
        <v>430.26399099999998</v>
      </c>
      <c r="D22" s="79">
        <v>420.66316600000005</v>
      </c>
      <c r="E22" s="79">
        <v>430.16444200000001</v>
      </c>
      <c r="F22" s="79">
        <v>446.63288200000005</v>
      </c>
      <c r="G22" s="79">
        <v>463.21502200000009</v>
      </c>
      <c r="H22" s="79">
        <v>498.64021500000001</v>
      </c>
      <c r="I22" s="79">
        <v>557.81630299999995</v>
      </c>
      <c r="J22" s="79">
        <v>518.84724699999992</v>
      </c>
      <c r="K22" s="79">
        <v>516.73642199999995</v>
      </c>
      <c r="L22" s="79">
        <v>572.52923700000008</v>
      </c>
      <c r="M22" s="79">
        <v>583.346</v>
      </c>
      <c r="N22" s="79">
        <v>614.322</v>
      </c>
    </row>
    <row r="23" spans="1:14" s="70" customFormat="1" x14ac:dyDescent="0.2">
      <c r="A23" s="77"/>
      <c r="B23" s="25" t="s">
        <v>166</v>
      </c>
      <c r="C23" s="79">
        <v>806.64820400000008</v>
      </c>
      <c r="D23" s="79">
        <v>784.66951500000005</v>
      </c>
      <c r="E23" s="79">
        <v>795.81287700000007</v>
      </c>
      <c r="F23" s="79">
        <v>824.61555200000009</v>
      </c>
      <c r="G23" s="79">
        <v>861.37545000000011</v>
      </c>
      <c r="H23" s="79">
        <v>928.70126400000015</v>
      </c>
      <c r="I23" s="79">
        <v>1018.93558</v>
      </c>
      <c r="J23" s="79">
        <v>953.7542380000001</v>
      </c>
      <c r="K23" s="79">
        <v>944.84580699999992</v>
      </c>
      <c r="L23" s="79">
        <v>1053.9737399999999</v>
      </c>
      <c r="M23" s="79">
        <v>1064.731</v>
      </c>
      <c r="N23" s="79">
        <v>1128.6500000000001</v>
      </c>
    </row>
    <row r="24" spans="1:14" s="70" customFormat="1" x14ac:dyDescent="0.2">
      <c r="A24" s="77"/>
      <c r="B24" s="25" t="s">
        <v>69</v>
      </c>
      <c r="C24" s="79">
        <v>543.14026799999999</v>
      </c>
      <c r="D24" s="79">
        <v>523.97594600000002</v>
      </c>
      <c r="E24" s="79">
        <v>537.78372400000001</v>
      </c>
      <c r="F24" s="79">
        <v>554.42375700000002</v>
      </c>
      <c r="G24" s="79">
        <v>581.42809100000011</v>
      </c>
      <c r="H24" s="79">
        <v>616.93460400000004</v>
      </c>
      <c r="I24" s="79">
        <v>683.77921500000002</v>
      </c>
      <c r="J24" s="79">
        <v>648.81747299999995</v>
      </c>
      <c r="K24" s="79">
        <v>645.68784100000005</v>
      </c>
      <c r="L24" s="79">
        <v>711.86985800000002</v>
      </c>
      <c r="M24" s="79">
        <v>729.13499999999999</v>
      </c>
      <c r="N24" s="79">
        <v>773.02700000000004</v>
      </c>
    </row>
    <row r="25" spans="1:14" s="70" customFormat="1" x14ac:dyDescent="0.2">
      <c r="A25" s="77"/>
      <c r="B25" s="25" t="s">
        <v>165</v>
      </c>
      <c r="C25" s="79">
        <v>290.97822600000001</v>
      </c>
      <c r="D25" s="79">
        <v>288.15362300000004</v>
      </c>
      <c r="E25" s="79">
        <v>292.18676800000003</v>
      </c>
      <c r="F25" s="79">
        <v>296.82043900000002</v>
      </c>
      <c r="G25" s="79">
        <v>307.03618200000005</v>
      </c>
      <c r="H25" s="79">
        <v>332.60141200000004</v>
      </c>
      <c r="I25" s="79">
        <v>365.72176899999999</v>
      </c>
      <c r="J25" s="79">
        <v>347.99832500000002</v>
      </c>
      <c r="K25" s="79">
        <v>343.68761099999995</v>
      </c>
      <c r="L25" s="79">
        <v>385.01085</v>
      </c>
      <c r="M25" s="79">
        <v>393.57400000000001</v>
      </c>
      <c r="N25" s="79">
        <v>414.40100000000001</v>
      </c>
    </row>
    <row r="26" spans="1:14" s="70" customFormat="1" x14ac:dyDescent="0.2">
      <c r="A26" s="77"/>
      <c r="B26" s="25" t="s">
        <v>67</v>
      </c>
      <c r="C26" s="79">
        <v>1614.8623480000001</v>
      </c>
      <c r="D26" s="79">
        <v>1576.6734330000002</v>
      </c>
      <c r="E26" s="79">
        <v>1618.4257129999999</v>
      </c>
      <c r="F26" s="79">
        <v>1645.8893249999999</v>
      </c>
      <c r="G26" s="79">
        <v>1730.3373220000001</v>
      </c>
      <c r="H26" s="79">
        <v>1852.9477580000002</v>
      </c>
      <c r="I26" s="79">
        <v>1998.526194</v>
      </c>
      <c r="J26" s="79">
        <v>1918.0029300000001</v>
      </c>
      <c r="K26" s="79">
        <v>1932.2140320000003</v>
      </c>
      <c r="L26" s="79">
        <v>2097.4064020000001</v>
      </c>
      <c r="M26" s="79">
        <v>2186.0700000000002</v>
      </c>
      <c r="N26" s="79">
        <v>2318.6390000000001</v>
      </c>
    </row>
    <row r="27" spans="1:14" s="19" customFormat="1" x14ac:dyDescent="0.2">
      <c r="A27" s="78"/>
    </row>
    <row r="28" spans="1:14" s="70" customFormat="1" x14ac:dyDescent="0.2">
      <c r="A28" s="77" t="s">
        <v>164</v>
      </c>
      <c r="B28" s="76" t="s">
        <v>163</v>
      </c>
      <c r="C28" s="75">
        <v>6292.2989680000001</v>
      </c>
      <c r="D28" s="75">
        <v>6118.1427979999999</v>
      </c>
      <c r="E28" s="75">
        <v>6253.4278940000004</v>
      </c>
      <c r="F28" s="75">
        <v>6437.138661</v>
      </c>
      <c r="G28" s="75">
        <v>6696.3476979999996</v>
      </c>
      <c r="H28" s="75">
        <v>7199.2823499999995</v>
      </c>
      <c r="I28" s="75">
        <v>7914.8421010000002</v>
      </c>
      <c r="J28" s="75">
        <v>7479.9734340000014</v>
      </c>
      <c r="K28" s="75">
        <v>7441.3261350000012</v>
      </c>
      <c r="L28" s="75">
        <v>8200.7786390000001</v>
      </c>
      <c r="M28" s="75">
        <v>8393.893</v>
      </c>
      <c r="N28" s="75">
        <v>8884.3819999999996</v>
      </c>
    </row>
    <row r="29" spans="1:14" s="20" customFormat="1" x14ac:dyDescent="0.2">
      <c r="A29" s="41"/>
    </row>
    <row r="30" spans="1:14" s="72" customFormat="1" ht="14.45" customHeight="1" x14ac:dyDescent="0.2">
      <c r="A30" s="74" t="s">
        <v>162</v>
      </c>
      <c r="B30" s="74"/>
      <c r="C30" s="73">
        <v>13400.324965920001</v>
      </c>
      <c r="D30" s="73">
        <v>13178.941384</v>
      </c>
      <c r="E30" s="73">
        <v>13312.391384</v>
      </c>
      <c r="F30" s="73">
        <v>13719.576927999999</v>
      </c>
      <c r="G30" s="73">
        <v>14208.765979</v>
      </c>
      <c r="H30" s="73">
        <v>15304.698562</v>
      </c>
      <c r="I30" s="73">
        <v>17921.206230000003</v>
      </c>
      <c r="J30" s="73">
        <v>19889.907057000004</v>
      </c>
      <c r="K30" s="73">
        <v>19682.191682000004</v>
      </c>
      <c r="L30" s="73">
        <v>21663.197075</v>
      </c>
      <c r="M30" s="73">
        <v>22135.27</v>
      </c>
      <c r="N30" s="73">
        <v>23428.874</v>
      </c>
    </row>
    <row r="32" spans="1:14" s="36" customFormat="1" x14ac:dyDescent="0.2">
      <c r="A32" s="36" t="s">
        <v>161</v>
      </c>
    </row>
    <row r="33" spans="1:1" s="36" customFormat="1" ht="14.25" x14ac:dyDescent="0.2">
      <c r="A33" s="71" t="s">
        <v>160</v>
      </c>
    </row>
  </sheetData>
  <mergeCells count="11">
    <mergeCell ref="A33:XFD33"/>
    <mergeCell ref="A32:XFD32"/>
    <mergeCell ref="A3:XFD3"/>
    <mergeCell ref="A5:XFD5"/>
    <mergeCell ref="A15:XFD15"/>
    <mergeCell ref="A17:XFD17"/>
    <mergeCell ref="A27:XFD27"/>
    <mergeCell ref="A29:XFD29"/>
    <mergeCell ref="A30:B30"/>
    <mergeCell ref="A1:XFD1"/>
    <mergeCell ref="A2:XFD2"/>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sqref="A1:IV1"/>
    </sheetView>
  </sheetViews>
  <sheetFormatPr baseColWidth="10" defaultRowHeight="12.75" x14ac:dyDescent="0.2"/>
  <cols>
    <col min="1" max="1" width="11.42578125" style="26"/>
    <col min="2" max="2" width="26.85546875" style="26" customWidth="1"/>
    <col min="3" max="3" width="8" style="26" customWidth="1"/>
    <col min="4" max="4" width="7.85546875" style="26" customWidth="1"/>
    <col min="5" max="5" width="7.7109375" style="26" customWidth="1"/>
    <col min="6" max="9" width="9" style="26" customWidth="1"/>
    <col min="10" max="16384" width="11.42578125" style="26"/>
  </cols>
  <sheetData>
    <row r="1" spans="1:9" s="59" customFormat="1" x14ac:dyDescent="0.2">
      <c r="A1" s="59" t="s">
        <v>181</v>
      </c>
    </row>
    <row r="2" spans="1:9" s="32" customFormat="1" x14ac:dyDescent="0.2">
      <c r="A2" s="32" t="s">
        <v>3</v>
      </c>
    </row>
    <row r="3" spans="1:9" s="86" customFormat="1" x14ac:dyDescent="0.2"/>
    <row r="4" spans="1:9" s="82" customFormat="1" x14ac:dyDescent="0.2">
      <c r="A4" s="57"/>
      <c r="B4" s="57"/>
      <c r="C4" s="85" t="s">
        <v>131</v>
      </c>
      <c r="D4" s="85" t="s">
        <v>130</v>
      </c>
      <c r="E4" s="85" t="s">
        <v>129</v>
      </c>
      <c r="F4" s="85" t="s">
        <v>128</v>
      </c>
      <c r="G4" s="85" t="s">
        <v>127</v>
      </c>
      <c r="H4" s="85" t="s">
        <v>126</v>
      </c>
      <c r="I4" s="56" t="s">
        <v>83</v>
      </c>
    </row>
    <row r="5" spans="1:9" s="19" customFormat="1" x14ac:dyDescent="0.2">
      <c r="A5" s="55"/>
    </row>
    <row r="6" spans="1:9" s="82" customFormat="1" x14ac:dyDescent="0.2">
      <c r="A6" s="84" t="s">
        <v>180</v>
      </c>
      <c r="B6" s="84"/>
      <c r="C6" s="53">
        <v>388.173</v>
      </c>
      <c r="D6" s="53">
        <v>405.76799999999997</v>
      </c>
      <c r="E6" s="53">
        <v>400.08100000000002</v>
      </c>
      <c r="F6" s="53">
        <v>415.57299999999998</v>
      </c>
      <c r="G6" s="53">
        <v>434.58199999999999</v>
      </c>
      <c r="H6" s="53">
        <v>443.56</v>
      </c>
      <c r="I6" s="53">
        <v>462.55200000000002</v>
      </c>
    </row>
    <row r="7" spans="1:9" s="82" customFormat="1" x14ac:dyDescent="0.2">
      <c r="B7" s="53" t="s">
        <v>179</v>
      </c>
      <c r="C7" s="53"/>
      <c r="D7" s="53"/>
      <c r="E7" s="53"/>
    </row>
    <row r="8" spans="1:9" s="82" customFormat="1" x14ac:dyDescent="0.2">
      <c r="B8" s="53" t="s">
        <v>178</v>
      </c>
      <c r="C8" s="53">
        <v>25.321999999999999</v>
      </c>
      <c r="D8" s="53">
        <v>26.475999999999999</v>
      </c>
      <c r="E8" s="53">
        <v>26.103000000000002</v>
      </c>
      <c r="F8" s="53">
        <v>27.119</v>
      </c>
      <c r="G8" s="53">
        <v>28.366</v>
      </c>
      <c r="H8" s="53">
        <v>28.954999999999998</v>
      </c>
      <c r="I8" s="53">
        <v>30.2</v>
      </c>
    </row>
    <row r="9" spans="1:9" s="82" customFormat="1" x14ac:dyDescent="0.2">
      <c r="B9" s="83" t="s">
        <v>177</v>
      </c>
      <c r="C9" s="83">
        <v>362.851</v>
      </c>
      <c r="D9" s="83">
        <v>379.29199999999997</v>
      </c>
      <c r="E9" s="83">
        <v>373.97699999999998</v>
      </c>
      <c r="F9" s="83">
        <v>388.45400000000001</v>
      </c>
      <c r="G9" s="83">
        <v>406.21600000000001</v>
      </c>
      <c r="H9" s="83">
        <v>414.60500000000002</v>
      </c>
      <c r="I9" s="83">
        <v>432.35199999999998</v>
      </c>
    </row>
    <row r="11" spans="1:9" s="32" customFormat="1" x14ac:dyDescent="0.2">
      <c r="A11" s="32" t="s">
        <v>176</v>
      </c>
    </row>
    <row r="12" spans="1:9" s="32" customFormat="1" x14ac:dyDescent="0.2"/>
  </sheetData>
  <mergeCells count="7">
    <mergeCell ref="A6:B6"/>
    <mergeCell ref="A1:XFD1"/>
    <mergeCell ref="A2:XFD2"/>
    <mergeCell ref="A12:XFD12"/>
    <mergeCell ref="A11:XFD11"/>
    <mergeCell ref="A3:XFD3"/>
    <mergeCell ref="A5:XFD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sqref="A1:IV1"/>
    </sheetView>
  </sheetViews>
  <sheetFormatPr baseColWidth="10" defaultRowHeight="12.75" x14ac:dyDescent="0.2"/>
  <cols>
    <col min="1" max="1" width="7.28515625" style="26" customWidth="1"/>
    <col min="2" max="2" width="37" style="26" customWidth="1"/>
    <col min="3" max="5" width="7.7109375" style="26" customWidth="1"/>
    <col min="6" max="6" width="8.7109375" style="26" customWidth="1"/>
    <col min="7" max="7" width="8.85546875" style="26" customWidth="1"/>
    <col min="8" max="9" width="9.42578125" style="26" customWidth="1"/>
    <col min="10" max="16384" width="11.42578125" style="26"/>
  </cols>
  <sheetData>
    <row r="1" spans="1:9" s="59" customFormat="1" x14ac:dyDescent="0.2">
      <c r="A1" s="59" t="s">
        <v>185</v>
      </c>
    </row>
    <row r="2" spans="1:9" s="32" customFormat="1" x14ac:dyDescent="0.2">
      <c r="A2" s="32" t="s">
        <v>3</v>
      </c>
    </row>
    <row r="3" spans="1:9" s="58" customFormat="1" x14ac:dyDescent="0.2"/>
    <row r="4" spans="1:9" s="82" customFormat="1" x14ac:dyDescent="0.2">
      <c r="A4" s="57"/>
      <c r="B4" s="57"/>
      <c r="C4" s="56" t="s">
        <v>131</v>
      </c>
      <c r="D4" s="56" t="s">
        <v>130</v>
      </c>
      <c r="E4" s="56" t="s">
        <v>129</v>
      </c>
      <c r="F4" s="56" t="s">
        <v>128</v>
      </c>
      <c r="G4" s="56" t="s">
        <v>127</v>
      </c>
      <c r="H4" s="56" t="s">
        <v>126</v>
      </c>
      <c r="I4" s="56" t="s">
        <v>83</v>
      </c>
    </row>
    <row r="5" spans="1:9" s="87" customFormat="1" x14ac:dyDescent="0.2"/>
    <row r="6" spans="1:9" s="82" customFormat="1" x14ac:dyDescent="0.2">
      <c r="A6" s="84" t="s">
        <v>184</v>
      </c>
      <c r="B6" s="84"/>
      <c r="C6" s="53">
        <v>94.283000000000001</v>
      </c>
      <c r="D6" s="53">
        <v>99.102999999999994</v>
      </c>
      <c r="E6" s="53">
        <v>91.68</v>
      </c>
      <c r="F6" s="53">
        <v>95.619</v>
      </c>
      <c r="G6" s="53">
        <v>96.747</v>
      </c>
      <c r="H6" s="53">
        <v>104.3</v>
      </c>
      <c r="I6" s="79">
        <v>95.608000000000004</v>
      </c>
    </row>
    <row r="7" spans="1:9" s="82" customFormat="1" x14ac:dyDescent="0.2">
      <c r="B7" s="53" t="s">
        <v>179</v>
      </c>
      <c r="C7" s="53"/>
      <c r="D7" s="53"/>
      <c r="E7" s="53"/>
      <c r="I7" s="70"/>
    </row>
    <row r="8" spans="1:9" s="82" customFormat="1" x14ac:dyDescent="0.2">
      <c r="B8" s="53" t="s">
        <v>178</v>
      </c>
      <c r="C8" s="53">
        <v>1.331</v>
      </c>
      <c r="D8" s="53">
        <v>0</v>
      </c>
      <c r="E8" s="53">
        <v>0</v>
      </c>
      <c r="F8" s="53">
        <v>0</v>
      </c>
      <c r="G8" s="53">
        <v>0</v>
      </c>
      <c r="H8" s="53">
        <v>0</v>
      </c>
      <c r="I8" s="79">
        <v>0</v>
      </c>
    </row>
    <row r="9" spans="1:9" s="82" customFormat="1" x14ac:dyDescent="0.2">
      <c r="B9" s="53" t="s">
        <v>183</v>
      </c>
      <c r="C9" s="53">
        <v>37.180999999999997</v>
      </c>
      <c r="D9" s="53">
        <v>39.640999999999998</v>
      </c>
      <c r="E9" s="53">
        <v>36.671999999999997</v>
      </c>
      <c r="F9" s="53">
        <v>38.247999999999998</v>
      </c>
      <c r="G9" s="53">
        <v>38.698999999999998</v>
      </c>
      <c r="H9" s="53">
        <v>41.72</v>
      </c>
      <c r="I9" s="79">
        <v>38.243000000000002</v>
      </c>
    </row>
    <row r="10" spans="1:9" s="82" customFormat="1" x14ac:dyDescent="0.2">
      <c r="B10" s="83" t="s">
        <v>182</v>
      </c>
      <c r="C10" s="83">
        <v>55.771000000000001</v>
      </c>
      <c r="D10" s="83">
        <v>59.462000000000003</v>
      </c>
      <c r="E10" s="83">
        <v>55.008000000000003</v>
      </c>
      <c r="F10" s="83">
        <v>57.371000000000002</v>
      </c>
      <c r="G10" s="83">
        <v>58.048000000000002</v>
      </c>
      <c r="H10" s="83">
        <v>62.58</v>
      </c>
      <c r="I10" s="61">
        <v>57.365000000000002</v>
      </c>
    </row>
    <row r="12" spans="1:9" s="32" customFormat="1" x14ac:dyDescent="0.2">
      <c r="A12" s="32" t="s">
        <v>176</v>
      </c>
    </row>
    <row r="13" spans="1:9" s="32" customFormat="1" x14ac:dyDescent="0.2"/>
  </sheetData>
  <mergeCells count="7">
    <mergeCell ref="A6:B6"/>
    <mergeCell ref="A1:XFD1"/>
    <mergeCell ref="A2:XFD2"/>
    <mergeCell ref="A13:XFD13"/>
    <mergeCell ref="A12:XFD12"/>
    <mergeCell ref="A3:XFD3"/>
    <mergeCell ref="A5:XFD5"/>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0"/>
  <sheetViews>
    <sheetView workbookViewId="0">
      <selection sqref="A1:IV1"/>
    </sheetView>
  </sheetViews>
  <sheetFormatPr baseColWidth="10" defaultRowHeight="12" x14ac:dyDescent="0.2"/>
  <cols>
    <col min="1" max="1" width="48.7109375" style="70" customWidth="1"/>
    <col min="2" max="2" width="61.7109375" style="70" customWidth="1"/>
    <col min="3" max="11" width="7.5703125" style="88" customWidth="1"/>
    <col min="12" max="14" width="7.5703125" style="70" customWidth="1"/>
    <col min="15" max="15" width="7.7109375" style="70" customWidth="1"/>
    <col min="16" max="16384" width="11.42578125" style="70"/>
  </cols>
  <sheetData>
    <row r="1" spans="1:14" s="47" customFormat="1" ht="12" customHeight="1" x14ac:dyDescent="0.2">
      <c r="A1" s="47" t="s">
        <v>255</v>
      </c>
    </row>
    <row r="2" spans="1:14" s="36" customFormat="1" ht="12" customHeight="1" x14ac:dyDescent="0.2">
      <c r="A2" s="36" t="s">
        <v>3</v>
      </c>
    </row>
    <row r="3" spans="1:14" s="105" customFormat="1" ht="12" customHeight="1" x14ac:dyDescent="0.2"/>
    <row r="4" spans="1:14" ht="12" customHeight="1" x14ac:dyDescent="0.2">
      <c r="A4" s="68" t="s">
        <v>138</v>
      </c>
      <c r="B4" s="68"/>
      <c r="C4" s="66" t="s">
        <v>136</v>
      </c>
      <c r="D4" s="66" t="s">
        <v>135</v>
      </c>
      <c r="E4" s="66" t="s">
        <v>134</v>
      </c>
      <c r="F4" s="66" t="s">
        <v>133</v>
      </c>
      <c r="G4" s="66" t="s">
        <v>132</v>
      </c>
      <c r="H4" s="66" t="s">
        <v>131</v>
      </c>
      <c r="I4" s="66" t="s">
        <v>130</v>
      </c>
      <c r="J4" s="66" t="s">
        <v>129</v>
      </c>
      <c r="K4" s="66" t="s">
        <v>128</v>
      </c>
      <c r="L4" s="66" t="s">
        <v>127</v>
      </c>
      <c r="M4" s="66" t="s">
        <v>126</v>
      </c>
      <c r="N4" s="66" t="s">
        <v>83</v>
      </c>
    </row>
    <row r="5" spans="1:14" s="42" customFormat="1" ht="12" customHeight="1" x14ac:dyDescent="0.2"/>
    <row r="6" spans="1:14" s="34" customFormat="1" ht="12" customHeight="1" x14ac:dyDescent="0.2">
      <c r="B6" s="34" t="s">
        <v>254</v>
      </c>
    </row>
    <row r="7" spans="1:14" s="104" customFormat="1" ht="12.75" x14ac:dyDescent="0.2"/>
    <row r="8" spans="1:14" ht="12" customHeight="1" x14ac:dyDescent="0.2">
      <c r="A8" s="94"/>
      <c r="B8" s="94" t="s">
        <v>204</v>
      </c>
      <c r="C8" s="95"/>
      <c r="D8" s="95"/>
      <c r="E8" s="95"/>
      <c r="F8" s="95"/>
      <c r="G8" s="95"/>
      <c r="H8" s="95"/>
      <c r="I8" s="95"/>
      <c r="J8" s="95"/>
      <c r="K8" s="95"/>
    </row>
    <row r="9" spans="1:14" s="98" customFormat="1" ht="12.75" x14ac:dyDescent="0.2"/>
    <row r="10" spans="1:14" ht="12" customHeight="1" x14ac:dyDescent="0.2">
      <c r="A10" s="94"/>
      <c r="B10" s="94" t="s">
        <v>253</v>
      </c>
      <c r="C10" s="79">
        <v>112.919</v>
      </c>
      <c r="D10" s="79">
        <v>103.68300000000001</v>
      </c>
      <c r="E10" s="79">
        <v>102.806</v>
      </c>
      <c r="F10" s="79">
        <v>101.739</v>
      </c>
      <c r="G10" s="79">
        <v>96.799000000000007</v>
      </c>
      <c r="H10" s="79">
        <v>104.584</v>
      </c>
      <c r="I10" s="95" t="s">
        <v>191</v>
      </c>
      <c r="J10" s="95" t="s">
        <v>191</v>
      </c>
      <c r="K10" s="95" t="s">
        <v>191</v>
      </c>
      <c r="L10" s="95" t="s">
        <v>191</v>
      </c>
      <c r="M10" s="95" t="s">
        <v>191</v>
      </c>
      <c r="N10" s="95" t="s">
        <v>191</v>
      </c>
    </row>
    <row r="11" spans="1:14" ht="12" customHeight="1" x14ac:dyDescent="0.2">
      <c r="A11" s="94" t="s">
        <v>252</v>
      </c>
      <c r="B11" s="94" t="s">
        <v>251</v>
      </c>
      <c r="C11" s="79">
        <v>764.73900000000003</v>
      </c>
      <c r="D11" s="79">
        <v>703.298</v>
      </c>
      <c r="E11" s="79">
        <v>741.43600000000004</v>
      </c>
      <c r="F11" s="79">
        <v>890.00400000000002</v>
      </c>
      <c r="G11" s="79">
        <v>1001.5839999999999</v>
      </c>
      <c r="H11" s="79">
        <v>1224.9639999999999</v>
      </c>
      <c r="I11" s="79">
        <v>1467.626</v>
      </c>
      <c r="J11" s="95" t="s">
        <v>191</v>
      </c>
      <c r="K11" s="95" t="s">
        <v>191</v>
      </c>
      <c r="L11" s="95" t="s">
        <v>191</v>
      </c>
      <c r="M11" s="95">
        <v>20</v>
      </c>
      <c r="N11" s="95">
        <v>20</v>
      </c>
    </row>
    <row r="12" spans="1:14" ht="24" customHeight="1" x14ac:dyDescent="0.2">
      <c r="A12" s="94"/>
      <c r="B12" s="24" t="s">
        <v>250</v>
      </c>
      <c r="C12" s="79">
        <v>84.456000000000003</v>
      </c>
      <c r="D12" s="79">
        <v>77.762</v>
      </c>
      <c r="E12" s="79">
        <v>80.53</v>
      </c>
      <c r="F12" s="79">
        <v>90.841999999999999</v>
      </c>
      <c r="G12" s="79">
        <v>88.811999999999998</v>
      </c>
      <c r="H12" s="79">
        <v>94.759</v>
      </c>
      <c r="I12" s="95" t="s">
        <v>191</v>
      </c>
      <c r="J12" s="95" t="s">
        <v>191</v>
      </c>
      <c r="K12" s="95" t="s">
        <v>191</v>
      </c>
      <c r="L12" s="95" t="s">
        <v>191</v>
      </c>
      <c r="M12" s="95" t="s">
        <v>191</v>
      </c>
      <c r="N12" s="95" t="s">
        <v>191</v>
      </c>
    </row>
    <row r="13" spans="1:14" ht="12" customHeight="1" x14ac:dyDescent="0.2">
      <c r="A13" s="94"/>
      <c r="B13" s="94" t="s">
        <v>249</v>
      </c>
      <c r="C13" s="79">
        <v>14.5</v>
      </c>
      <c r="D13" s="79">
        <v>14.5</v>
      </c>
      <c r="E13" s="79">
        <v>14.5</v>
      </c>
      <c r="F13" s="79">
        <v>14.5</v>
      </c>
      <c r="G13" s="79">
        <v>14.5</v>
      </c>
      <c r="H13" s="79">
        <v>14.5</v>
      </c>
      <c r="I13" s="95" t="s">
        <v>191</v>
      </c>
      <c r="J13" s="95" t="s">
        <v>191</v>
      </c>
      <c r="K13" s="95" t="s">
        <v>191</v>
      </c>
      <c r="L13" s="95" t="s">
        <v>191</v>
      </c>
      <c r="M13" s="95" t="s">
        <v>191</v>
      </c>
      <c r="N13" s="95" t="s">
        <v>191</v>
      </c>
    </row>
    <row r="14" spans="1:14" ht="24.75" customHeight="1" x14ac:dyDescent="0.2">
      <c r="A14" s="94"/>
      <c r="B14" s="24" t="s">
        <v>248</v>
      </c>
      <c r="C14" s="79">
        <v>119.36199999999999</v>
      </c>
      <c r="D14" s="79">
        <v>131.38300000000001</v>
      </c>
      <c r="E14" s="79">
        <v>142.19300000000001</v>
      </c>
      <c r="F14" s="79">
        <v>145.66900000000001</v>
      </c>
      <c r="G14" s="79">
        <v>155.042</v>
      </c>
      <c r="H14" s="79">
        <v>167.89</v>
      </c>
      <c r="I14" s="95" t="s">
        <v>191</v>
      </c>
      <c r="J14" s="95" t="s">
        <v>191</v>
      </c>
      <c r="K14" s="95" t="s">
        <v>191</v>
      </c>
      <c r="L14" s="95" t="s">
        <v>191</v>
      </c>
      <c r="M14" s="95" t="s">
        <v>191</v>
      </c>
      <c r="N14" s="95" t="s">
        <v>191</v>
      </c>
    </row>
    <row r="15" spans="1:14" ht="24" customHeight="1" x14ac:dyDescent="0.2">
      <c r="A15" s="103" t="s">
        <v>247</v>
      </c>
      <c r="B15" s="102" t="s">
        <v>246</v>
      </c>
      <c r="C15" s="79">
        <v>392.56599999999997</v>
      </c>
      <c r="D15" s="79">
        <v>399.09199999999998</v>
      </c>
      <c r="E15" s="79">
        <v>392.38099999999997</v>
      </c>
      <c r="F15" s="79">
        <v>412.15600000000001</v>
      </c>
      <c r="G15" s="79">
        <v>427.41399999999999</v>
      </c>
      <c r="H15" s="79">
        <v>427.536</v>
      </c>
      <c r="I15" s="79">
        <v>516.85199999999998</v>
      </c>
      <c r="J15" s="79">
        <v>512.54200000000003</v>
      </c>
      <c r="K15" s="79">
        <v>498.24799999999999</v>
      </c>
      <c r="L15" s="79">
        <v>554.54200000000003</v>
      </c>
      <c r="M15" s="79">
        <v>573.35900000000004</v>
      </c>
      <c r="N15" s="79">
        <v>607</v>
      </c>
    </row>
    <row r="16" spans="1:14" ht="24" customHeight="1" x14ac:dyDescent="0.2">
      <c r="A16" s="94" t="s">
        <v>245</v>
      </c>
      <c r="B16" s="24" t="s">
        <v>244</v>
      </c>
      <c r="C16" s="79">
        <v>106.15600000000001</v>
      </c>
      <c r="D16" s="79">
        <v>108.021</v>
      </c>
      <c r="E16" s="79">
        <v>107.166</v>
      </c>
      <c r="F16" s="79">
        <v>115.01900000000001</v>
      </c>
      <c r="G16" s="79">
        <v>121.956</v>
      </c>
      <c r="H16" s="79">
        <v>122.012</v>
      </c>
      <c r="I16" s="79">
        <v>128.50200000000001</v>
      </c>
      <c r="J16" s="79">
        <v>129.33199999999999</v>
      </c>
      <c r="K16" s="79">
        <v>130.65799999999999</v>
      </c>
      <c r="L16" s="79">
        <v>137.69</v>
      </c>
      <c r="M16" s="79">
        <v>141.70400000000001</v>
      </c>
      <c r="N16" s="79">
        <v>146.44399999999999</v>
      </c>
    </row>
    <row r="17" spans="1:14" ht="35.25" customHeight="1" x14ac:dyDescent="0.2">
      <c r="A17" s="24" t="s">
        <v>243</v>
      </c>
      <c r="B17" s="94" t="s">
        <v>242</v>
      </c>
      <c r="C17" s="79">
        <v>9.4610000000000003</v>
      </c>
      <c r="D17" s="79">
        <v>9.4610000000000003</v>
      </c>
      <c r="E17" s="79">
        <v>9.4610000000000003</v>
      </c>
      <c r="F17" s="79">
        <v>9.7490000000000006</v>
      </c>
      <c r="G17" s="79">
        <v>10.464</v>
      </c>
      <c r="H17" s="79">
        <v>10.464</v>
      </c>
      <c r="I17" s="79">
        <v>10.256</v>
      </c>
      <c r="J17" s="79">
        <v>10.984</v>
      </c>
      <c r="K17" s="79">
        <v>10.984</v>
      </c>
      <c r="L17" s="79">
        <v>10.984</v>
      </c>
      <c r="M17" s="79">
        <v>10.984</v>
      </c>
      <c r="N17" s="79">
        <v>12.984</v>
      </c>
    </row>
    <row r="18" spans="1:14" ht="12" customHeight="1" x14ac:dyDescent="0.2">
      <c r="A18" s="94"/>
      <c r="B18" s="94" t="s">
        <v>241</v>
      </c>
      <c r="C18" s="79">
        <v>6.9</v>
      </c>
      <c r="D18" s="79">
        <v>6.9</v>
      </c>
      <c r="E18" s="79">
        <v>6.9</v>
      </c>
      <c r="F18" s="79">
        <v>6.9</v>
      </c>
      <c r="G18" s="79">
        <v>6.9</v>
      </c>
      <c r="H18" s="79">
        <v>6.9</v>
      </c>
      <c r="I18" s="95" t="s">
        <v>191</v>
      </c>
      <c r="J18" s="95" t="s">
        <v>191</v>
      </c>
      <c r="K18" s="95" t="s">
        <v>191</v>
      </c>
      <c r="L18" s="95" t="s">
        <v>191</v>
      </c>
      <c r="M18" s="95" t="s">
        <v>191</v>
      </c>
      <c r="N18" s="95" t="s">
        <v>191</v>
      </c>
    </row>
    <row r="19" spans="1:14" ht="12" customHeight="1" x14ac:dyDescent="0.2">
      <c r="A19" s="94" t="s">
        <v>240</v>
      </c>
      <c r="B19" s="94" t="s">
        <v>239</v>
      </c>
      <c r="C19" s="79">
        <v>21.872</v>
      </c>
      <c r="D19" s="79">
        <v>20.693000000000001</v>
      </c>
      <c r="E19" s="79">
        <v>18.474</v>
      </c>
      <c r="F19" s="79">
        <v>19.277999999999999</v>
      </c>
      <c r="G19" s="79">
        <v>17.663</v>
      </c>
      <c r="H19" s="79">
        <v>17.076000000000001</v>
      </c>
      <c r="I19" s="79">
        <v>17.664000000000001</v>
      </c>
      <c r="J19" s="79">
        <v>15.958</v>
      </c>
      <c r="K19" s="79">
        <v>13.772</v>
      </c>
      <c r="L19" s="79">
        <v>11.048999999999999</v>
      </c>
      <c r="M19" s="79">
        <v>12</v>
      </c>
      <c r="N19" s="79">
        <v>7.0039999999999996</v>
      </c>
    </row>
    <row r="20" spans="1:14" ht="12" customHeight="1" x14ac:dyDescent="0.2">
      <c r="A20" s="94"/>
      <c r="B20" s="94" t="s">
        <v>238</v>
      </c>
      <c r="C20" s="79">
        <v>0.49299999999999999</v>
      </c>
      <c r="D20" s="79">
        <v>0.17699999999999999</v>
      </c>
      <c r="E20" s="79">
        <v>0.56799999999999995</v>
      </c>
      <c r="F20" s="79">
        <v>0.3</v>
      </c>
      <c r="G20" s="79">
        <v>0.123</v>
      </c>
      <c r="H20" s="79">
        <v>0.01</v>
      </c>
      <c r="I20" s="95" t="s">
        <v>191</v>
      </c>
      <c r="J20" s="95" t="s">
        <v>191</v>
      </c>
      <c r="K20" s="95" t="s">
        <v>191</v>
      </c>
      <c r="L20" s="95" t="s">
        <v>191</v>
      </c>
      <c r="M20" s="95" t="s">
        <v>191</v>
      </c>
      <c r="N20" s="95" t="s">
        <v>191</v>
      </c>
    </row>
    <row r="21" spans="1:14" ht="12" customHeight="1" x14ac:dyDescent="0.2">
      <c r="A21" s="94"/>
      <c r="B21" s="94" t="s">
        <v>237</v>
      </c>
      <c r="C21" s="79">
        <v>1780.5</v>
      </c>
      <c r="D21" s="79">
        <v>1780.5</v>
      </c>
      <c r="E21" s="79">
        <v>1780.5</v>
      </c>
      <c r="F21" s="79">
        <v>1780.5</v>
      </c>
      <c r="G21" s="79">
        <v>1780.5</v>
      </c>
      <c r="H21" s="79">
        <v>1780.5</v>
      </c>
      <c r="I21" s="79">
        <v>1780.5</v>
      </c>
      <c r="J21" s="95" t="s">
        <v>191</v>
      </c>
      <c r="K21" s="95" t="s">
        <v>191</v>
      </c>
      <c r="L21" s="95" t="s">
        <v>191</v>
      </c>
      <c r="M21" s="95">
        <v>0</v>
      </c>
      <c r="N21" s="95">
        <v>0</v>
      </c>
    </row>
    <row r="22" spans="1:14" ht="12" customHeight="1" x14ac:dyDescent="0.2">
      <c r="A22" s="94" t="s">
        <v>236</v>
      </c>
      <c r="B22" s="94" t="s">
        <v>235</v>
      </c>
      <c r="C22" s="79">
        <v>435.74599999999998</v>
      </c>
      <c r="D22" s="79">
        <v>542.25400000000002</v>
      </c>
      <c r="E22" s="79">
        <v>556.18299999999999</v>
      </c>
      <c r="F22" s="79">
        <v>562.13699999999994</v>
      </c>
      <c r="G22" s="79">
        <v>562.63300000000004</v>
      </c>
      <c r="H22" s="79">
        <v>576.20899999999995</v>
      </c>
      <c r="I22" s="79">
        <v>29.329000000000001</v>
      </c>
      <c r="J22" s="79">
        <v>0.61699999999999999</v>
      </c>
      <c r="K22" s="79">
        <v>0.16</v>
      </c>
      <c r="L22" s="95">
        <v>1.7</v>
      </c>
      <c r="M22" s="95" t="s">
        <v>191</v>
      </c>
      <c r="N22" s="95" t="s">
        <v>191</v>
      </c>
    </row>
    <row r="23" spans="1:14" ht="12" customHeight="1" x14ac:dyDescent="0.2">
      <c r="A23" s="94"/>
      <c r="B23" s="94" t="s">
        <v>234</v>
      </c>
      <c r="C23" s="95" t="s">
        <v>191</v>
      </c>
      <c r="D23" s="95" t="s">
        <v>191</v>
      </c>
      <c r="E23" s="95" t="s">
        <v>191</v>
      </c>
      <c r="F23" s="95" t="s">
        <v>191</v>
      </c>
      <c r="G23" s="95" t="s">
        <v>191</v>
      </c>
      <c r="H23" s="95" t="s">
        <v>191</v>
      </c>
      <c r="I23" s="79">
        <v>20</v>
      </c>
      <c r="J23" s="79">
        <v>45</v>
      </c>
      <c r="K23" s="79">
        <v>90</v>
      </c>
      <c r="L23" s="79">
        <v>80</v>
      </c>
      <c r="M23" s="79">
        <v>88</v>
      </c>
      <c r="N23" s="79">
        <v>93</v>
      </c>
    </row>
    <row r="24" spans="1:14" ht="12" customHeight="1" x14ac:dyDescent="0.2">
      <c r="A24" s="94" t="s">
        <v>233</v>
      </c>
      <c r="B24" s="94" t="s">
        <v>24</v>
      </c>
      <c r="C24" s="95" t="s">
        <v>191</v>
      </c>
      <c r="D24" s="95" t="s">
        <v>191</v>
      </c>
      <c r="E24" s="95" t="s">
        <v>191</v>
      </c>
      <c r="F24" s="95" t="s">
        <v>191</v>
      </c>
      <c r="G24" s="95" t="s">
        <v>191</v>
      </c>
      <c r="H24" s="95" t="s">
        <v>191</v>
      </c>
      <c r="I24" s="95" t="s">
        <v>191</v>
      </c>
      <c r="J24" s="95" t="s">
        <v>191</v>
      </c>
      <c r="K24" s="95" t="s">
        <v>191</v>
      </c>
      <c r="L24" s="95">
        <v>99.915000000000006</v>
      </c>
      <c r="M24" s="95">
        <v>149.79900000000001</v>
      </c>
      <c r="N24" s="95">
        <v>199.8</v>
      </c>
    </row>
    <row r="25" spans="1:14" ht="12" customHeight="1" x14ac:dyDescent="0.2">
      <c r="A25" s="101" t="s">
        <v>232</v>
      </c>
      <c r="B25" s="94" t="s">
        <v>231</v>
      </c>
      <c r="C25" s="95" t="s">
        <v>191</v>
      </c>
      <c r="D25" s="95" t="s">
        <v>191</v>
      </c>
      <c r="E25" s="95" t="s">
        <v>191</v>
      </c>
      <c r="F25" s="95" t="s">
        <v>191</v>
      </c>
      <c r="G25" s="95" t="s">
        <v>191</v>
      </c>
      <c r="H25" s="95" t="s">
        <v>191</v>
      </c>
      <c r="I25" s="95" t="s">
        <v>191</v>
      </c>
      <c r="J25" s="95" t="s">
        <v>191</v>
      </c>
      <c r="K25" s="95" t="s">
        <v>191</v>
      </c>
      <c r="L25" s="95">
        <v>36.753999999999998</v>
      </c>
      <c r="M25" s="95">
        <v>49.45</v>
      </c>
      <c r="N25" s="95">
        <v>43.1</v>
      </c>
    </row>
    <row r="26" spans="1:14" ht="12" customHeight="1" x14ac:dyDescent="0.2">
      <c r="A26" s="94"/>
      <c r="B26" s="94" t="s">
        <v>192</v>
      </c>
      <c r="C26" s="95" t="s">
        <v>191</v>
      </c>
      <c r="D26" s="95" t="s">
        <v>191</v>
      </c>
      <c r="E26" s="95" t="s">
        <v>191</v>
      </c>
      <c r="F26" s="79">
        <v>2</v>
      </c>
      <c r="G26" s="79">
        <v>2</v>
      </c>
      <c r="H26" s="95" t="s">
        <v>191</v>
      </c>
      <c r="I26" s="95" t="s">
        <v>191</v>
      </c>
      <c r="J26" s="79">
        <v>4</v>
      </c>
      <c r="K26" s="95">
        <v>0</v>
      </c>
      <c r="L26" s="79">
        <v>4</v>
      </c>
      <c r="M26" s="79">
        <v>1E-3</v>
      </c>
      <c r="N26" s="95" t="s">
        <v>191</v>
      </c>
    </row>
    <row r="27" spans="1:14" s="19" customFormat="1" ht="12" customHeight="1" x14ac:dyDescent="0.2">
      <c r="A27" s="41"/>
    </row>
    <row r="28" spans="1:14" ht="12" customHeight="1" x14ac:dyDescent="0.2">
      <c r="A28" s="94"/>
      <c r="B28" s="94" t="s">
        <v>230</v>
      </c>
      <c r="C28" s="79"/>
      <c r="D28" s="79"/>
      <c r="E28" s="79"/>
      <c r="F28" s="79"/>
      <c r="G28" s="79"/>
      <c r="H28" s="79"/>
      <c r="I28" s="79"/>
      <c r="J28" s="79"/>
      <c r="K28" s="79"/>
    </row>
    <row r="29" spans="1:14" ht="12" customHeight="1" x14ac:dyDescent="0.2">
      <c r="A29" s="94" t="s">
        <v>229</v>
      </c>
      <c r="B29" s="94" t="s">
        <v>228</v>
      </c>
      <c r="C29" s="79">
        <v>153.351</v>
      </c>
      <c r="D29" s="79">
        <v>151.61199999999999</v>
      </c>
      <c r="E29" s="79">
        <v>8.92</v>
      </c>
      <c r="F29" s="79">
        <v>42.567999999999998</v>
      </c>
      <c r="G29" s="79">
        <v>36.585999999999999</v>
      </c>
      <c r="H29" s="79">
        <v>39.100999999999999</v>
      </c>
      <c r="I29" s="79">
        <v>36.384999999999998</v>
      </c>
      <c r="J29" s="79">
        <v>13.755000000000001</v>
      </c>
      <c r="K29" s="79">
        <v>25.402000000000001</v>
      </c>
      <c r="L29" s="79">
        <v>10.875</v>
      </c>
      <c r="M29" s="79">
        <v>14.789</v>
      </c>
      <c r="N29" s="79">
        <v>15.763999999999999</v>
      </c>
    </row>
    <row r="30" spans="1:14" ht="12" customHeight="1" x14ac:dyDescent="0.2">
      <c r="A30" s="94"/>
      <c r="B30" s="94" t="s">
        <v>227</v>
      </c>
      <c r="C30" s="95" t="s">
        <v>191</v>
      </c>
      <c r="D30" s="79">
        <v>1.0620000000000001</v>
      </c>
      <c r="E30" s="95" t="s">
        <v>191</v>
      </c>
      <c r="F30" s="95" t="s">
        <v>191</v>
      </c>
      <c r="G30" s="95" t="s">
        <v>191</v>
      </c>
      <c r="H30" s="95" t="s">
        <v>191</v>
      </c>
      <c r="I30" s="95" t="s">
        <v>191</v>
      </c>
      <c r="J30" s="95" t="s">
        <v>191</v>
      </c>
      <c r="K30" s="95" t="s">
        <v>191</v>
      </c>
      <c r="L30" s="95" t="s">
        <v>191</v>
      </c>
      <c r="M30" s="95" t="s">
        <v>191</v>
      </c>
      <c r="N30" s="95" t="s">
        <v>191</v>
      </c>
    </row>
    <row r="31" spans="1:14" ht="12" customHeight="1" x14ac:dyDescent="0.2">
      <c r="A31" s="94" t="s">
        <v>226</v>
      </c>
      <c r="B31" s="94" t="s">
        <v>225</v>
      </c>
      <c r="C31" s="79">
        <v>25.030999999999999</v>
      </c>
      <c r="D31" s="79">
        <v>49.415999999999997</v>
      </c>
      <c r="E31" s="79">
        <v>19.542000000000002</v>
      </c>
      <c r="F31" s="79">
        <v>11.387</v>
      </c>
      <c r="G31" s="79">
        <v>34.637999999999998</v>
      </c>
      <c r="H31" s="79">
        <v>10.532999999999999</v>
      </c>
      <c r="I31" s="79">
        <v>7.343</v>
      </c>
      <c r="J31" s="79">
        <v>10.172000000000001</v>
      </c>
      <c r="K31" s="79">
        <v>22.501999999999999</v>
      </c>
      <c r="L31" s="79">
        <v>9.3740000000000006</v>
      </c>
      <c r="M31" s="79">
        <v>11.628</v>
      </c>
      <c r="N31" s="79">
        <v>12.394</v>
      </c>
    </row>
    <row r="32" spans="1:14" ht="12" customHeight="1" x14ac:dyDescent="0.2">
      <c r="A32" s="94" t="s">
        <v>224</v>
      </c>
      <c r="B32" s="94" t="s">
        <v>223</v>
      </c>
      <c r="C32" s="79">
        <v>3.452</v>
      </c>
      <c r="D32" s="79">
        <v>3.452</v>
      </c>
      <c r="E32" s="79">
        <v>3.452</v>
      </c>
      <c r="F32" s="79">
        <v>3.452</v>
      </c>
      <c r="G32" s="79">
        <v>3.452</v>
      </c>
      <c r="H32" s="79">
        <v>3.452</v>
      </c>
      <c r="I32" s="79">
        <v>3.452</v>
      </c>
      <c r="J32" s="79">
        <v>3.452</v>
      </c>
      <c r="K32" s="79">
        <v>3.452</v>
      </c>
      <c r="L32" s="79">
        <v>3.452</v>
      </c>
      <c r="M32" s="79">
        <v>3.452</v>
      </c>
      <c r="N32" s="79">
        <v>3.452</v>
      </c>
    </row>
    <row r="33" spans="1:15" ht="12" customHeight="1" x14ac:dyDescent="0.2">
      <c r="A33" s="94" t="s">
        <v>222</v>
      </c>
      <c r="B33" s="94" t="s">
        <v>221</v>
      </c>
      <c r="C33" s="79">
        <v>23.841999999999999</v>
      </c>
      <c r="D33" s="79">
        <v>20.347000000000001</v>
      </c>
      <c r="E33" s="79">
        <v>24.434999999999999</v>
      </c>
      <c r="F33" s="79">
        <v>24.181999999999999</v>
      </c>
      <c r="G33" s="79">
        <v>29.448</v>
      </c>
      <c r="H33" s="79">
        <v>36.058999999999997</v>
      </c>
      <c r="I33" s="79">
        <v>32.582000000000001</v>
      </c>
      <c r="J33" s="79">
        <v>30.378</v>
      </c>
      <c r="K33" s="79">
        <v>42.762999999999998</v>
      </c>
      <c r="L33" s="79">
        <v>38.688000000000002</v>
      </c>
      <c r="M33" s="79">
        <v>31.228000000000002</v>
      </c>
      <c r="N33" s="79">
        <v>33.286999999999999</v>
      </c>
    </row>
    <row r="34" spans="1:15" ht="12" customHeight="1" x14ac:dyDescent="0.2">
      <c r="A34" s="100" t="s">
        <v>220</v>
      </c>
      <c r="B34" s="100" t="s">
        <v>219</v>
      </c>
      <c r="C34" s="99"/>
      <c r="D34" s="99"/>
      <c r="E34" s="99"/>
      <c r="F34" s="99"/>
      <c r="G34" s="99"/>
      <c r="H34" s="99"/>
      <c r="I34" s="99">
        <v>10</v>
      </c>
      <c r="J34" s="99">
        <v>10</v>
      </c>
      <c r="K34" s="99">
        <v>10</v>
      </c>
      <c r="L34" s="99">
        <v>2.5099999999999998</v>
      </c>
      <c r="M34" s="99">
        <v>10</v>
      </c>
      <c r="N34" s="99">
        <v>10</v>
      </c>
      <c r="O34" s="99"/>
    </row>
    <row r="35" spans="1:15" s="98" customFormat="1" ht="12.75" x14ac:dyDescent="0.2"/>
    <row r="36" spans="1:15" s="91" customFormat="1" ht="12" customHeight="1" x14ac:dyDescent="0.2">
      <c r="A36" s="98" t="s">
        <v>218</v>
      </c>
      <c r="B36" s="98"/>
      <c r="C36" s="79">
        <f>SUM(C10:C26)+SUM(C29:C34)</f>
        <v>4055.346</v>
      </c>
      <c r="D36" s="79">
        <f>SUM(D10:D26)+SUM(D29:D34)</f>
        <v>4123.6129999999994</v>
      </c>
      <c r="E36" s="79">
        <f>SUM(E10:E26)+SUM(E29:E34)</f>
        <v>4009.4470000000001</v>
      </c>
      <c r="F36" s="79">
        <f>SUM(F10:F26)+SUM(F29:F34)</f>
        <v>4232.3819999999996</v>
      </c>
      <c r="G36" s="79">
        <f>SUM(G10:G26)+SUM(G29:G34)</f>
        <v>4390.5139999999992</v>
      </c>
      <c r="H36" s="79">
        <f>SUM(H10:H26)+SUM(H29:H34)</f>
        <v>4636.5490000000009</v>
      </c>
      <c r="I36" s="79">
        <f>SUM(I10:I26)+SUM(I29:I34)</f>
        <v>4060.4910000000004</v>
      </c>
      <c r="J36" s="79">
        <f>SUM(J10:J26)+SUM(J29:J34)</f>
        <v>786.19</v>
      </c>
      <c r="K36" s="79">
        <f>SUM(K10:K26)+SUM(K29:K34)</f>
        <v>847.94100000000003</v>
      </c>
      <c r="L36" s="79">
        <f>SUM(L10:L26)+SUM(L29:L34)</f>
        <v>1001.533</v>
      </c>
      <c r="M36" s="79">
        <f>SUM(M10:M26)+SUM(M29:M34)</f>
        <v>1116.394</v>
      </c>
      <c r="N36" s="79">
        <f>SUM(N10:N26)+SUM(N29:N34)</f>
        <v>1204.2289999999998</v>
      </c>
    </row>
    <row r="37" spans="1:15" s="20" customFormat="1" ht="12" customHeight="1" x14ac:dyDescent="0.2">
      <c r="A37" s="21"/>
    </row>
    <row r="38" spans="1:15" ht="12" customHeight="1" x14ac:dyDescent="0.2">
      <c r="A38" s="94"/>
      <c r="B38" s="94" t="s">
        <v>217</v>
      </c>
      <c r="C38" s="79"/>
      <c r="D38" s="79"/>
      <c r="E38" s="79"/>
      <c r="F38" s="79"/>
      <c r="G38" s="79"/>
      <c r="H38" s="79"/>
      <c r="I38" s="79"/>
      <c r="J38" s="79"/>
      <c r="K38" s="79"/>
    </row>
    <row r="39" spans="1:15" s="19" customFormat="1" ht="12" customHeight="1" x14ac:dyDescent="0.2">
      <c r="A39" s="41"/>
    </row>
    <row r="40" spans="1:15" ht="12" customHeight="1" x14ac:dyDescent="0.2">
      <c r="A40" s="94"/>
      <c r="B40" s="94" t="s">
        <v>216</v>
      </c>
      <c r="C40" s="79">
        <v>3568.1970000000001</v>
      </c>
      <c r="D40" s="79">
        <v>3661.0889999999999</v>
      </c>
      <c r="E40" s="79">
        <v>3721.6729999999998</v>
      </c>
      <c r="F40" s="79">
        <v>3878.3960000000002</v>
      </c>
      <c r="G40" s="79">
        <v>3934.7080000000001</v>
      </c>
      <c r="H40" s="79">
        <v>4071.49</v>
      </c>
      <c r="I40" s="79">
        <v>4224.0190000000002</v>
      </c>
      <c r="J40" s="79">
        <v>4465.8360000000002</v>
      </c>
      <c r="K40" s="79">
        <v>4533.9350000000004</v>
      </c>
      <c r="L40" s="79">
        <v>4633.8069999999998</v>
      </c>
      <c r="M40" s="79">
        <v>4917.6580000000004</v>
      </c>
      <c r="N40" s="79">
        <v>5001.7569999999996</v>
      </c>
    </row>
    <row r="41" spans="1:15" ht="12" customHeight="1" x14ac:dyDescent="0.2">
      <c r="A41" s="94"/>
      <c r="B41" s="94" t="s">
        <v>215</v>
      </c>
      <c r="C41" s="79">
        <v>13.616</v>
      </c>
      <c r="D41" s="95" t="s">
        <v>191</v>
      </c>
      <c r="E41" s="95" t="s">
        <v>191</v>
      </c>
      <c r="F41" s="95" t="s">
        <v>191</v>
      </c>
      <c r="G41" s="95" t="s">
        <v>191</v>
      </c>
      <c r="H41" s="95" t="s">
        <v>191</v>
      </c>
      <c r="I41" s="95" t="s">
        <v>191</v>
      </c>
      <c r="J41" s="95" t="s">
        <v>191</v>
      </c>
      <c r="K41" s="95" t="s">
        <v>191</v>
      </c>
      <c r="L41" s="95" t="s">
        <v>191</v>
      </c>
      <c r="M41" s="95" t="s">
        <v>191</v>
      </c>
      <c r="N41" s="95" t="s">
        <v>191</v>
      </c>
    </row>
    <row r="42" spans="1:15" ht="12" customHeight="1" x14ac:dyDescent="0.2">
      <c r="A42" s="94" t="s">
        <v>214</v>
      </c>
      <c r="B42" s="94" t="s">
        <v>213</v>
      </c>
      <c r="C42" s="79">
        <v>628.11900000000003</v>
      </c>
      <c r="D42" s="79">
        <v>662.61599999999999</v>
      </c>
      <c r="E42" s="79">
        <v>676.19200000000001</v>
      </c>
      <c r="F42" s="79">
        <v>722.22400000000005</v>
      </c>
      <c r="G42" s="79">
        <v>767.08600000000001</v>
      </c>
      <c r="H42" s="79">
        <v>824.05600000000004</v>
      </c>
      <c r="I42" s="79">
        <v>919.18700000000001</v>
      </c>
      <c r="J42" s="79">
        <v>933.47699999999998</v>
      </c>
      <c r="K42" s="79">
        <v>975.12599999999998</v>
      </c>
      <c r="L42" s="79">
        <v>988.24099999999999</v>
      </c>
      <c r="M42" s="79">
        <v>1100</v>
      </c>
      <c r="N42" s="79">
        <v>1130.8</v>
      </c>
    </row>
    <row r="43" spans="1:15" ht="12" customHeight="1" x14ac:dyDescent="0.2">
      <c r="A43" s="24" t="s">
        <v>212</v>
      </c>
      <c r="B43" s="94" t="s">
        <v>211</v>
      </c>
      <c r="C43" s="79">
        <v>0.01</v>
      </c>
      <c r="D43" s="79">
        <v>2.1999999999999999E-2</v>
      </c>
      <c r="E43" s="79">
        <v>23.050999999999998</v>
      </c>
      <c r="F43" s="79">
        <v>136.13999999999999</v>
      </c>
      <c r="G43" s="79">
        <v>121.48399999999999</v>
      </c>
      <c r="H43" s="79">
        <v>90.057000000000002</v>
      </c>
      <c r="I43" s="79">
        <v>76.956000000000003</v>
      </c>
      <c r="J43" s="79">
        <v>100.458</v>
      </c>
      <c r="K43" s="79">
        <v>109.66500000000001</v>
      </c>
      <c r="L43" s="79">
        <v>68.149000000000001</v>
      </c>
      <c r="M43" s="79">
        <v>67.450999999999993</v>
      </c>
      <c r="N43" s="79">
        <v>55.677999999999997</v>
      </c>
    </row>
    <row r="44" spans="1:15" ht="12" customHeight="1" x14ac:dyDescent="0.2">
      <c r="A44" s="94" t="s">
        <v>210</v>
      </c>
      <c r="B44" s="94" t="s">
        <v>14</v>
      </c>
      <c r="C44" s="79">
        <v>276.8</v>
      </c>
      <c r="D44" s="79">
        <v>275.2</v>
      </c>
      <c r="E44" s="79">
        <v>188.03100000000001</v>
      </c>
      <c r="F44" s="79">
        <v>244.62100000000001</v>
      </c>
      <c r="G44" s="79">
        <v>251.2</v>
      </c>
      <c r="H44" s="79">
        <v>86.061999999999998</v>
      </c>
      <c r="I44" s="79">
        <v>83.471999999999994</v>
      </c>
      <c r="J44" s="79">
        <v>52.715000000000003</v>
      </c>
      <c r="K44" s="79">
        <v>37.948999999999998</v>
      </c>
      <c r="L44" s="79">
        <v>34.204999999999998</v>
      </c>
      <c r="M44" s="79">
        <v>66.772000000000006</v>
      </c>
      <c r="N44" s="79">
        <v>62.85</v>
      </c>
    </row>
    <row r="45" spans="1:15" ht="12" customHeight="1" x14ac:dyDescent="0.2">
      <c r="A45" s="100" t="s">
        <v>209</v>
      </c>
      <c r="B45" s="100" t="s">
        <v>208</v>
      </c>
      <c r="C45" s="99">
        <v>109.01</v>
      </c>
      <c r="D45" s="99">
        <v>109.01</v>
      </c>
      <c r="E45" s="99">
        <v>109.01</v>
      </c>
      <c r="F45" s="99">
        <v>109.01</v>
      </c>
      <c r="G45" s="99">
        <v>109.01</v>
      </c>
      <c r="H45" s="99">
        <v>109.01</v>
      </c>
      <c r="I45" s="99">
        <v>109.01</v>
      </c>
      <c r="J45" s="99">
        <v>87.5</v>
      </c>
      <c r="K45" s="99">
        <v>87.5</v>
      </c>
      <c r="L45" s="99">
        <v>80</v>
      </c>
      <c r="M45" s="99">
        <v>80</v>
      </c>
      <c r="N45" s="99">
        <v>78</v>
      </c>
    </row>
    <row r="46" spans="1:15" s="98" customFormat="1" ht="12.75" x14ac:dyDescent="0.2"/>
    <row r="47" spans="1:15" ht="12" customHeight="1" x14ac:dyDescent="0.2">
      <c r="A47" s="98" t="s">
        <v>207</v>
      </c>
      <c r="B47" s="98"/>
      <c r="C47" s="79">
        <f>SUM(C40:C45)</f>
        <v>4595.7520000000004</v>
      </c>
      <c r="D47" s="79">
        <f>SUM(D40:D45)</f>
        <v>4707.9369999999999</v>
      </c>
      <c r="E47" s="79">
        <f>SUM(E40:E45)</f>
        <v>4717.9570000000003</v>
      </c>
      <c r="F47" s="79">
        <f>SUM(F40:F45)</f>
        <v>5090.3910000000005</v>
      </c>
      <c r="G47" s="79">
        <f>SUM(G40:G45)</f>
        <v>5183.4880000000003</v>
      </c>
      <c r="H47" s="79">
        <f>SUM(H40:H45)</f>
        <v>5180.6750000000002</v>
      </c>
      <c r="I47" s="79">
        <f>SUM(I40:I45)</f>
        <v>5412.6440000000002</v>
      </c>
      <c r="J47" s="79">
        <f>SUM(J40:J45)</f>
        <v>5639.9859999999999</v>
      </c>
      <c r="K47" s="79">
        <f>SUM(K40:K45)</f>
        <v>5744.1750000000002</v>
      </c>
      <c r="L47" s="79">
        <f>SUM(L40:L45)</f>
        <v>5804.402</v>
      </c>
      <c r="M47" s="79">
        <f>SUM(M40:M45)</f>
        <v>6231.8810000000003</v>
      </c>
      <c r="N47" s="79">
        <f>SUM(N40:N45)</f>
        <v>6329.085</v>
      </c>
    </row>
    <row r="48" spans="1:15" s="20" customFormat="1" ht="12" customHeight="1" x14ac:dyDescent="0.2">
      <c r="A48" s="21"/>
    </row>
    <row r="49" spans="1:15" s="91" customFormat="1" ht="12" customHeight="1" x14ac:dyDescent="0.2">
      <c r="A49" s="93" t="s">
        <v>206</v>
      </c>
      <c r="B49" s="93"/>
      <c r="C49" s="92">
        <f>C36+C47</f>
        <v>8651.098</v>
      </c>
      <c r="D49" s="92">
        <f>D36+D47</f>
        <v>8831.5499999999993</v>
      </c>
      <c r="E49" s="92">
        <f>E36+E47</f>
        <v>8727.4040000000005</v>
      </c>
      <c r="F49" s="92">
        <f>F36+F47</f>
        <v>9322.773000000001</v>
      </c>
      <c r="G49" s="92">
        <f>G36+G47</f>
        <v>9574.0020000000004</v>
      </c>
      <c r="H49" s="92">
        <f>H36+H47</f>
        <v>9817.224000000002</v>
      </c>
      <c r="I49" s="92">
        <f>I36+I47</f>
        <v>9473.1350000000002</v>
      </c>
      <c r="J49" s="92">
        <f>J36+J47</f>
        <v>6426.1759999999995</v>
      </c>
      <c r="K49" s="92">
        <f>K36+K47</f>
        <v>6592.116</v>
      </c>
      <c r="L49" s="92">
        <f>L36+L47</f>
        <v>6805.9350000000004</v>
      </c>
      <c r="M49" s="92">
        <f>M36+M47</f>
        <v>7348.2750000000005</v>
      </c>
      <c r="N49" s="92">
        <f>N36+N47</f>
        <v>7533.3140000000003</v>
      </c>
    </row>
    <row r="50" spans="1:15" s="20" customFormat="1" ht="12" customHeight="1" x14ac:dyDescent="0.2">
      <c r="A50" s="41"/>
    </row>
    <row r="51" spans="1:15" ht="12" customHeight="1" x14ac:dyDescent="0.2">
      <c r="A51" s="97"/>
      <c r="B51" s="97" t="s">
        <v>205</v>
      </c>
      <c r="C51" s="96"/>
      <c r="D51" s="96"/>
      <c r="E51" s="96"/>
      <c r="F51" s="96"/>
      <c r="G51" s="96"/>
      <c r="H51" s="96"/>
      <c r="I51" s="96"/>
      <c r="J51" s="96"/>
      <c r="K51" s="96"/>
      <c r="L51" s="96"/>
      <c r="M51" s="96"/>
      <c r="N51" s="96"/>
      <c r="O51" s="96"/>
    </row>
    <row r="52" spans="1:15" s="20" customFormat="1" ht="12" customHeight="1" x14ac:dyDescent="0.2">
      <c r="A52" s="41"/>
    </row>
    <row r="53" spans="1:15" ht="12" customHeight="1" x14ac:dyDescent="0.2">
      <c r="A53" s="94"/>
      <c r="B53" s="94" t="s">
        <v>204</v>
      </c>
      <c r="C53" s="79"/>
      <c r="D53" s="79"/>
      <c r="E53" s="79"/>
      <c r="F53" s="79"/>
      <c r="G53" s="79"/>
      <c r="H53" s="79"/>
      <c r="I53" s="79"/>
      <c r="J53" s="79"/>
      <c r="K53" s="79"/>
    </row>
    <row r="54" spans="1:15" s="20" customFormat="1" ht="12" customHeight="1" x14ac:dyDescent="0.2">
      <c r="A54" s="41"/>
    </row>
    <row r="55" spans="1:15" ht="12" customHeight="1" x14ac:dyDescent="0.2">
      <c r="A55" s="94" t="s">
        <v>203</v>
      </c>
      <c r="B55" s="94" t="s">
        <v>202</v>
      </c>
      <c r="C55" s="79">
        <v>90.082999999999998</v>
      </c>
      <c r="D55" s="79">
        <v>83.941999999999993</v>
      </c>
      <c r="E55" s="79">
        <v>89.768000000000001</v>
      </c>
      <c r="F55" s="79">
        <v>87.381</v>
      </c>
      <c r="G55" s="79">
        <v>90.522999999999996</v>
      </c>
      <c r="H55" s="79">
        <v>97.953000000000003</v>
      </c>
      <c r="I55" s="79">
        <v>101.874</v>
      </c>
      <c r="J55" s="79">
        <v>101.426</v>
      </c>
      <c r="K55" s="79">
        <v>100.446</v>
      </c>
      <c r="L55" s="79">
        <v>113.236</v>
      </c>
      <c r="M55" s="79">
        <v>118.46899999999999</v>
      </c>
      <c r="N55" s="79">
        <v>124.515</v>
      </c>
    </row>
    <row r="56" spans="1:15" ht="12" customHeight="1" x14ac:dyDescent="0.2">
      <c r="A56" s="94"/>
      <c r="B56" s="94" t="s">
        <v>201</v>
      </c>
      <c r="C56" s="79">
        <v>18.739999999999998</v>
      </c>
      <c r="D56" s="79">
        <v>18.739999999999998</v>
      </c>
      <c r="E56" s="79">
        <v>18.739999999999998</v>
      </c>
      <c r="F56" s="79">
        <v>140.405</v>
      </c>
      <c r="G56" s="79">
        <v>119.241</v>
      </c>
      <c r="H56" s="79">
        <v>121.874</v>
      </c>
      <c r="I56" s="95" t="s">
        <v>191</v>
      </c>
      <c r="J56" s="95" t="s">
        <v>191</v>
      </c>
      <c r="K56" s="95">
        <v>11.473000000000001</v>
      </c>
      <c r="L56" s="95" t="s">
        <v>191</v>
      </c>
      <c r="M56" s="95" t="s">
        <v>191</v>
      </c>
      <c r="N56" s="95" t="s">
        <v>191</v>
      </c>
    </row>
    <row r="57" spans="1:15" ht="12" customHeight="1" x14ac:dyDescent="0.2">
      <c r="A57" s="94" t="s">
        <v>200</v>
      </c>
      <c r="B57" s="94" t="s">
        <v>199</v>
      </c>
      <c r="C57" s="79">
        <v>1.8240000000000001</v>
      </c>
      <c r="D57" s="79">
        <v>1.8620000000000001</v>
      </c>
      <c r="E57" s="79">
        <v>1.9259999999999999</v>
      </c>
      <c r="F57" s="79">
        <v>1.96</v>
      </c>
      <c r="G57" s="79">
        <v>2.0129999999999999</v>
      </c>
      <c r="H57" s="79">
        <v>2.0609999999999999</v>
      </c>
      <c r="I57" s="79">
        <v>2.1150000000000002</v>
      </c>
      <c r="J57" s="79">
        <v>2.19</v>
      </c>
      <c r="K57" s="79">
        <v>2.214</v>
      </c>
      <c r="L57" s="79">
        <v>2.2389999999999999</v>
      </c>
      <c r="M57" s="79">
        <v>2.4</v>
      </c>
      <c r="N57" s="79">
        <v>2.4900000000000002</v>
      </c>
    </row>
    <row r="58" spans="1:15" ht="12" customHeight="1" x14ac:dyDescent="0.2">
      <c r="A58" s="94" t="s">
        <v>198</v>
      </c>
      <c r="B58" s="94" t="s">
        <v>197</v>
      </c>
      <c r="C58" s="79">
        <v>67.78</v>
      </c>
      <c r="D58" s="79">
        <v>64.953000000000003</v>
      </c>
      <c r="E58" s="79">
        <v>66.138999999999996</v>
      </c>
      <c r="F58" s="79">
        <v>70.120999999999995</v>
      </c>
      <c r="G58" s="79">
        <v>69.150000000000006</v>
      </c>
      <c r="H58" s="79">
        <v>71.631</v>
      </c>
      <c r="I58" s="79">
        <v>74.524000000000001</v>
      </c>
      <c r="J58" s="79">
        <v>72.424000000000007</v>
      </c>
      <c r="K58" s="79">
        <v>72.721999999999994</v>
      </c>
      <c r="L58" s="79">
        <v>75.230999999999995</v>
      </c>
      <c r="M58" s="79">
        <v>77.138000000000005</v>
      </c>
      <c r="N58" s="79">
        <v>79.796000000000006</v>
      </c>
    </row>
    <row r="59" spans="1:15" ht="13.5" customHeight="1" x14ac:dyDescent="0.2">
      <c r="A59" s="24" t="s">
        <v>196</v>
      </c>
      <c r="B59" s="94" t="s">
        <v>195</v>
      </c>
      <c r="C59" s="79">
        <v>12.057</v>
      </c>
      <c r="D59" s="79">
        <v>12.057</v>
      </c>
      <c r="E59" s="79">
        <v>12.057</v>
      </c>
      <c r="F59" s="79">
        <v>11.769</v>
      </c>
      <c r="G59" s="79">
        <v>11.054</v>
      </c>
      <c r="H59" s="79">
        <v>11.054</v>
      </c>
      <c r="I59" s="79">
        <v>11.262</v>
      </c>
      <c r="J59" s="79">
        <v>10.534000000000001</v>
      </c>
      <c r="K59" s="79">
        <v>10.534000000000001</v>
      </c>
      <c r="L59" s="79">
        <v>10.534000000000001</v>
      </c>
      <c r="M59" s="79">
        <v>10.534000000000001</v>
      </c>
      <c r="N59" s="79">
        <v>10.534000000000001</v>
      </c>
    </row>
    <row r="60" spans="1:15" ht="12" customHeight="1" x14ac:dyDescent="0.2">
      <c r="A60" s="94" t="s">
        <v>194</v>
      </c>
      <c r="B60" s="94" t="s">
        <v>193</v>
      </c>
      <c r="C60" s="79">
        <v>0.65</v>
      </c>
      <c r="D60" s="79">
        <v>0.64</v>
      </c>
      <c r="E60" s="79">
        <v>0.74</v>
      </c>
      <c r="F60" s="79">
        <v>0.68</v>
      </c>
      <c r="G60" s="79">
        <v>0.67</v>
      </c>
      <c r="H60" s="79">
        <v>1.2070000000000001</v>
      </c>
      <c r="I60" s="79">
        <v>1.0269999999999999</v>
      </c>
      <c r="J60" s="79">
        <v>0.69399999999999995</v>
      </c>
      <c r="K60" s="79">
        <v>0.5</v>
      </c>
      <c r="L60" s="79">
        <v>0.47499999999999998</v>
      </c>
      <c r="M60" s="79">
        <v>0.85</v>
      </c>
      <c r="N60" s="79">
        <v>0.8</v>
      </c>
    </row>
    <row r="61" spans="1:15" ht="12" customHeight="1" x14ac:dyDescent="0.2">
      <c r="A61" s="94"/>
      <c r="B61" s="94" t="s">
        <v>192</v>
      </c>
      <c r="C61" s="95" t="s">
        <v>191</v>
      </c>
      <c r="D61" s="95" t="s">
        <v>191</v>
      </c>
      <c r="E61" s="95" t="s">
        <v>191</v>
      </c>
      <c r="F61" s="95" t="s">
        <v>191</v>
      </c>
      <c r="G61" s="95" t="s">
        <v>191</v>
      </c>
      <c r="H61" s="95" t="s">
        <v>191</v>
      </c>
      <c r="I61" s="95" t="s">
        <v>191</v>
      </c>
      <c r="J61" s="95" t="s">
        <v>191</v>
      </c>
      <c r="K61" s="95" t="s">
        <v>191</v>
      </c>
      <c r="L61" s="79">
        <v>2</v>
      </c>
      <c r="M61" s="95" t="s">
        <v>191</v>
      </c>
      <c r="N61" s="95" t="s">
        <v>191</v>
      </c>
    </row>
    <row r="62" spans="1:15" s="20" customFormat="1" ht="12" customHeight="1" x14ac:dyDescent="0.2">
      <c r="A62" s="41"/>
    </row>
    <row r="63" spans="1:15" ht="16.5" customHeight="1" x14ac:dyDescent="0.2">
      <c r="A63" s="94" t="s">
        <v>190</v>
      </c>
      <c r="B63" s="24" t="s">
        <v>189</v>
      </c>
      <c r="C63" s="79">
        <v>24.8</v>
      </c>
      <c r="D63" s="79">
        <v>65.352000000000004</v>
      </c>
      <c r="E63" s="79">
        <v>18.420999999999999</v>
      </c>
      <c r="F63" s="79">
        <v>26.454999999999998</v>
      </c>
      <c r="G63" s="79">
        <v>40.006</v>
      </c>
      <c r="H63" s="79">
        <v>29.486000000000001</v>
      </c>
      <c r="I63" s="79">
        <v>20.346</v>
      </c>
      <c r="J63" s="79">
        <v>23.722000000000001</v>
      </c>
      <c r="K63" s="79">
        <v>39.283000000000001</v>
      </c>
      <c r="L63" s="79">
        <v>21.908000000000001</v>
      </c>
      <c r="M63" s="79">
        <v>31.931000000000001</v>
      </c>
      <c r="N63" s="79">
        <v>34.036000000000001</v>
      </c>
    </row>
    <row r="64" spans="1:15" s="20" customFormat="1" ht="16.5" customHeight="1" x14ac:dyDescent="0.2">
      <c r="A64" s="21"/>
    </row>
    <row r="65" spans="1:14" s="91" customFormat="1" ht="12" customHeight="1" x14ac:dyDescent="0.2">
      <c r="A65" s="93" t="s">
        <v>188</v>
      </c>
      <c r="B65" s="93"/>
      <c r="C65" s="92">
        <f>SUM(C55:C61)+C63</f>
        <v>215.934</v>
      </c>
      <c r="D65" s="92">
        <f>SUM(D55:D61)+D63</f>
        <v>247.54599999999996</v>
      </c>
      <c r="E65" s="92">
        <f>SUM(E55:E61)+E63</f>
        <v>207.79099999999997</v>
      </c>
      <c r="F65" s="92">
        <f>SUM(F55:F61)+F63</f>
        <v>338.77100000000002</v>
      </c>
      <c r="G65" s="92">
        <f>SUM(G55:G61)+G63</f>
        <v>332.65700000000004</v>
      </c>
      <c r="H65" s="92">
        <f>SUM(H55:H61)+H63</f>
        <v>335.26599999999996</v>
      </c>
      <c r="I65" s="92">
        <f>SUM(I55:I61)+I63</f>
        <v>211.14799999999997</v>
      </c>
      <c r="J65" s="92">
        <f>SUM(J55:J61)+J63</f>
        <v>210.99</v>
      </c>
      <c r="K65" s="92">
        <f>SUM(K55:K61)+K63</f>
        <v>237.17199999999997</v>
      </c>
      <c r="L65" s="92">
        <f>SUM(L55:L61)+L63</f>
        <v>225.62299999999999</v>
      </c>
      <c r="M65" s="92">
        <f>SUM(M55:M61)+M63</f>
        <v>241.322</v>
      </c>
      <c r="N65" s="92">
        <f>SUM(N55:N61)+N63</f>
        <v>252.17099999999999</v>
      </c>
    </row>
    <row r="66" spans="1:14" s="20" customFormat="1" ht="12" customHeight="1" x14ac:dyDescent="0.2">
      <c r="A66" s="41"/>
    </row>
    <row r="67" spans="1:14" ht="12" customHeight="1" x14ac:dyDescent="0.2">
      <c r="A67" s="90" t="s">
        <v>187</v>
      </c>
      <c r="B67" s="90"/>
      <c r="C67" s="61">
        <f>C49+C65</f>
        <v>8867.0319999999992</v>
      </c>
      <c r="D67" s="61">
        <f>D49+D65</f>
        <v>9079.0959999999995</v>
      </c>
      <c r="E67" s="61">
        <f>E49+E65</f>
        <v>8935.1949999999997</v>
      </c>
      <c r="F67" s="61">
        <f>F49+F65</f>
        <v>9661.5440000000017</v>
      </c>
      <c r="G67" s="61">
        <f>G49+G65</f>
        <v>9906.6589999999997</v>
      </c>
      <c r="H67" s="61">
        <f>H49+H65</f>
        <v>10152.490000000002</v>
      </c>
      <c r="I67" s="61">
        <f>I49+I65</f>
        <v>9684.2829999999994</v>
      </c>
      <c r="J67" s="61">
        <f>J49+J65</f>
        <v>6637.1659999999993</v>
      </c>
      <c r="K67" s="61">
        <f>K49+K65</f>
        <v>6829.2879999999996</v>
      </c>
      <c r="L67" s="61">
        <f>L49+L65</f>
        <v>7031.558</v>
      </c>
      <c r="M67" s="61">
        <f>M49+M65</f>
        <v>7589.5970000000007</v>
      </c>
      <c r="N67" s="61">
        <f>N49+N65</f>
        <v>7785.4850000000006</v>
      </c>
    </row>
    <row r="69" spans="1:14" s="36" customFormat="1" ht="12" customHeight="1" x14ac:dyDescent="0.2">
      <c r="A69" s="36" t="s">
        <v>176</v>
      </c>
    </row>
    <row r="70" spans="1:14" s="31" customFormat="1" ht="96.75" customHeight="1" x14ac:dyDescent="0.2">
      <c r="A70" s="89" t="s">
        <v>186</v>
      </c>
    </row>
  </sheetData>
  <mergeCells count="25">
    <mergeCell ref="A1:XFD1"/>
    <mergeCell ref="A2:XFD2"/>
    <mergeCell ref="A70:XFD70"/>
    <mergeCell ref="A69:XFD69"/>
    <mergeCell ref="A3:XFD3"/>
    <mergeCell ref="A5:XFD5"/>
    <mergeCell ref="A7:XFD7"/>
    <mergeCell ref="A9:XFD9"/>
    <mergeCell ref="A27:XFD27"/>
    <mergeCell ref="A35:XFD35"/>
    <mergeCell ref="A36:B36"/>
    <mergeCell ref="A37:XFD37"/>
    <mergeCell ref="A39:XFD39"/>
    <mergeCell ref="A46:XFD46"/>
    <mergeCell ref="A47:B47"/>
    <mergeCell ref="A48:XFD48"/>
    <mergeCell ref="A49:B49"/>
    <mergeCell ref="A50:XFD50"/>
    <mergeCell ref="A67:B67"/>
    <mergeCell ref="A52:XFD52"/>
    <mergeCell ref="A54:XFD54"/>
    <mergeCell ref="A62:XFD62"/>
    <mergeCell ref="A64:XFD64"/>
    <mergeCell ref="A65:B65"/>
    <mergeCell ref="A66:XFD66"/>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9"/>
  <sheetViews>
    <sheetView workbookViewId="0">
      <selection sqref="A1:IV1"/>
    </sheetView>
  </sheetViews>
  <sheetFormatPr baseColWidth="10" defaultRowHeight="12" x14ac:dyDescent="0.2"/>
  <cols>
    <col min="1" max="1" width="26.42578125" style="70" customWidth="1"/>
    <col min="2" max="2" width="56" style="70" customWidth="1"/>
    <col min="3" max="3" width="8.5703125" style="88" customWidth="1"/>
    <col min="4" max="5" width="8" style="88" bestFit="1" customWidth="1"/>
    <col min="6" max="6" width="7.7109375" style="88" bestFit="1" customWidth="1"/>
    <col min="7" max="7" width="7.28515625" style="88" bestFit="1" customWidth="1"/>
    <col min="8" max="8" width="8.28515625" style="88" bestFit="1" customWidth="1"/>
    <col min="9" max="9" width="8" style="88" bestFit="1" customWidth="1"/>
    <col min="10" max="10" width="7.28515625" style="88" bestFit="1" customWidth="1"/>
    <col min="11" max="11" width="8.28515625" style="88" bestFit="1" customWidth="1"/>
    <col min="12" max="12" width="9" style="88" bestFit="1" customWidth="1"/>
    <col min="13" max="16384" width="11.42578125" style="70"/>
  </cols>
  <sheetData>
    <row r="1" spans="1:14" s="20" customFormat="1" ht="12.75" x14ac:dyDescent="0.2">
      <c r="A1" s="115" t="s">
        <v>296</v>
      </c>
      <c r="B1" s="115"/>
      <c r="C1" s="115"/>
      <c r="D1" s="115"/>
      <c r="E1" s="115"/>
      <c r="F1" s="115"/>
      <c r="G1" s="115"/>
      <c r="H1" s="115"/>
      <c r="I1" s="115"/>
      <c r="J1" s="115"/>
      <c r="K1" s="115"/>
      <c r="L1" s="115"/>
    </row>
    <row r="2" spans="1:14" s="20" customFormat="1" ht="12.75" x14ac:dyDescent="0.2">
      <c r="A2" s="21" t="s">
        <v>3</v>
      </c>
      <c r="B2" s="21"/>
      <c r="C2" s="21"/>
      <c r="D2" s="21"/>
      <c r="E2" s="21"/>
      <c r="F2" s="21"/>
      <c r="G2" s="21"/>
      <c r="H2" s="21"/>
      <c r="I2" s="21"/>
      <c r="J2" s="21"/>
      <c r="K2" s="21"/>
      <c r="L2" s="21"/>
    </row>
    <row r="3" spans="1:14" s="20" customFormat="1" ht="12.75" x14ac:dyDescent="0.2">
      <c r="A3" s="41"/>
      <c r="B3" s="41"/>
      <c r="C3" s="41"/>
      <c r="D3" s="41"/>
      <c r="E3" s="41"/>
      <c r="F3" s="41"/>
      <c r="G3" s="41"/>
      <c r="H3" s="41"/>
      <c r="I3" s="41"/>
      <c r="J3" s="41"/>
      <c r="K3" s="41"/>
      <c r="L3" s="41"/>
    </row>
    <row r="4" spans="1:14" ht="12.75" x14ac:dyDescent="0.2">
      <c r="A4" s="94" t="s">
        <v>295</v>
      </c>
      <c r="B4" s="68"/>
      <c r="C4" s="67" t="s">
        <v>75</v>
      </c>
      <c r="D4" s="67" t="s">
        <v>74</v>
      </c>
      <c r="E4" s="67" t="s">
        <v>73</v>
      </c>
      <c r="F4" s="67" t="s">
        <v>72</v>
      </c>
      <c r="G4" s="67" t="s">
        <v>71</v>
      </c>
      <c r="H4" s="67" t="s">
        <v>70</v>
      </c>
      <c r="I4" s="67" t="s">
        <v>69</v>
      </c>
      <c r="J4" s="67" t="s">
        <v>68</v>
      </c>
      <c r="K4" s="67" t="s">
        <v>67</v>
      </c>
      <c r="L4" s="67" t="s">
        <v>7</v>
      </c>
    </row>
    <row r="5" spans="1:14" s="41" customFormat="1" ht="12.75" x14ac:dyDescent="0.2"/>
    <row r="6" spans="1:14" ht="12.75" x14ac:dyDescent="0.2">
      <c r="A6" s="94"/>
      <c r="B6" s="34" t="s">
        <v>294</v>
      </c>
      <c r="C6" s="114"/>
      <c r="D6" s="114"/>
      <c r="E6" s="114"/>
      <c r="F6" s="114"/>
      <c r="G6" s="114"/>
      <c r="H6" s="114"/>
      <c r="I6" s="114"/>
      <c r="J6" s="114"/>
      <c r="K6" s="114"/>
      <c r="L6" s="114"/>
    </row>
    <row r="7" spans="1:14" s="98" customFormat="1" ht="12.75" x14ac:dyDescent="0.2"/>
    <row r="8" spans="1:14" ht="12.75" x14ac:dyDescent="0.2">
      <c r="A8" s="94"/>
      <c r="B8" s="94" t="s">
        <v>266</v>
      </c>
      <c r="C8" s="109">
        <v>446.22300000000001</v>
      </c>
      <c r="D8" s="109">
        <v>909.14300000000003</v>
      </c>
      <c r="E8" s="109">
        <v>2527.4319999999998</v>
      </c>
      <c r="F8" s="109">
        <v>2204.36</v>
      </c>
      <c r="G8" s="109">
        <v>874.65099999999995</v>
      </c>
      <c r="H8" s="109">
        <v>1904.306</v>
      </c>
      <c r="I8" s="109">
        <v>1148.759</v>
      </c>
      <c r="J8" s="109">
        <v>615.33600000000001</v>
      </c>
      <c r="K8" s="109">
        <v>2832.2080000000001</v>
      </c>
      <c r="L8" s="109">
        <v>13462.418</v>
      </c>
    </row>
    <row r="9" spans="1:14" s="20" customFormat="1" ht="12.75" x14ac:dyDescent="0.2">
      <c r="A9" s="21"/>
    </row>
    <row r="10" spans="1:14" ht="12.75" x14ac:dyDescent="0.2">
      <c r="A10" s="34"/>
      <c r="B10" s="34" t="s">
        <v>204</v>
      </c>
      <c r="C10" s="112"/>
      <c r="D10" s="34"/>
      <c r="E10" s="34"/>
      <c r="F10" s="34"/>
      <c r="G10" s="34"/>
      <c r="H10" s="34"/>
      <c r="I10" s="34"/>
      <c r="J10" s="34"/>
      <c r="K10" s="34"/>
      <c r="L10" s="112"/>
    </row>
    <row r="11" spans="1:14" s="20" customFormat="1" ht="12.75" x14ac:dyDescent="0.2">
      <c r="A11" s="21"/>
    </row>
    <row r="12" spans="1:14" s="34" customFormat="1" ht="14.25" x14ac:dyDescent="0.2">
      <c r="A12" s="103" t="s">
        <v>293</v>
      </c>
      <c r="B12" s="34" t="s">
        <v>292</v>
      </c>
      <c r="C12" s="109">
        <v>14.249000000000001</v>
      </c>
      <c r="D12" s="109">
        <v>35.521999999999998</v>
      </c>
      <c r="E12" s="109">
        <v>83.373000000000005</v>
      </c>
      <c r="F12" s="109">
        <v>82.414000000000001</v>
      </c>
      <c r="G12" s="109">
        <v>34.701000000000001</v>
      </c>
      <c r="H12" s="109">
        <v>73.073999999999998</v>
      </c>
      <c r="I12" s="109">
        <v>59.488999999999997</v>
      </c>
      <c r="J12" s="109">
        <v>19.817</v>
      </c>
      <c r="K12" s="109">
        <v>138.774</v>
      </c>
      <c r="L12" s="109">
        <v>541.41300000000001</v>
      </c>
      <c r="M12" s="103"/>
      <c r="N12" s="40"/>
    </row>
    <row r="13" spans="1:14" ht="12.75" x14ac:dyDescent="0.2">
      <c r="A13" s="94" t="s">
        <v>291</v>
      </c>
      <c r="B13" s="94" t="s">
        <v>290</v>
      </c>
      <c r="C13" s="109">
        <v>3.5409999999999999</v>
      </c>
      <c r="D13" s="109">
        <v>9.4969999999999999</v>
      </c>
      <c r="E13" s="109">
        <v>19.898</v>
      </c>
      <c r="F13" s="109">
        <v>18.853000000000002</v>
      </c>
      <c r="G13" s="109">
        <v>8.8520000000000003</v>
      </c>
      <c r="H13" s="109">
        <v>17.739999999999998</v>
      </c>
      <c r="I13" s="109">
        <v>10.99</v>
      </c>
      <c r="J13" s="109">
        <v>5.1180000000000003</v>
      </c>
      <c r="K13" s="109">
        <v>43.201999999999998</v>
      </c>
      <c r="L13" s="109">
        <v>137.69</v>
      </c>
      <c r="M13" s="94"/>
      <c r="N13" s="94"/>
    </row>
    <row r="14" spans="1:14" ht="12.75" x14ac:dyDescent="0.2">
      <c r="A14" s="24" t="s">
        <v>289</v>
      </c>
      <c r="B14" s="94" t="s">
        <v>242</v>
      </c>
      <c r="C14" s="109">
        <v>0</v>
      </c>
      <c r="D14" s="109">
        <v>1.8</v>
      </c>
      <c r="E14" s="109">
        <v>1.2689999999999999</v>
      </c>
      <c r="F14" s="109">
        <v>1.764</v>
      </c>
      <c r="G14" s="109">
        <v>1.5</v>
      </c>
      <c r="H14" s="109">
        <v>2.4300000000000002</v>
      </c>
      <c r="I14" s="109">
        <v>1.925</v>
      </c>
      <c r="J14" s="109">
        <v>0.29699999999999999</v>
      </c>
      <c r="K14" s="109">
        <v>0</v>
      </c>
      <c r="L14" s="109">
        <v>10.984</v>
      </c>
      <c r="M14" s="94"/>
      <c r="N14" s="94"/>
    </row>
    <row r="15" spans="1:14" ht="14.25" x14ac:dyDescent="0.2">
      <c r="A15" s="94" t="s">
        <v>288</v>
      </c>
      <c r="B15" s="94" t="s">
        <v>287</v>
      </c>
      <c r="C15" s="109">
        <v>0</v>
      </c>
      <c r="D15" s="109">
        <v>0.09</v>
      </c>
      <c r="E15" s="109">
        <v>2.04</v>
      </c>
      <c r="F15" s="109">
        <v>1.704</v>
      </c>
      <c r="G15" s="109">
        <v>0.313</v>
      </c>
      <c r="H15" s="109">
        <v>1.647</v>
      </c>
      <c r="I15" s="109">
        <v>0.80800000000000005</v>
      </c>
      <c r="J15" s="109">
        <v>0.35299999999999998</v>
      </c>
      <c r="K15" s="109">
        <v>4.093</v>
      </c>
      <c r="L15" s="109">
        <v>11.048999999999999</v>
      </c>
      <c r="M15" s="94"/>
      <c r="N15" s="94"/>
    </row>
    <row r="16" spans="1:14" s="94" customFormat="1" ht="12.75" x14ac:dyDescent="0.2">
      <c r="A16" s="94" t="s">
        <v>286</v>
      </c>
      <c r="B16" s="94" t="s">
        <v>235</v>
      </c>
      <c r="C16" s="109">
        <v>0</v>
      </c>
      <c r="D16" s="109">
        <v>0</v>
      </c>
      <c r="E16" s="109">
        <v>0</v>
      </c>
      <c r="F16" s="109">
        <v>0</v>
      </c>
      <c r="G16" s="109">
        <v>0</v>
      </c>
      <c r="H16" s="109">
        <v>0</v>
      </c>
      <c r="I16" s="109">
        <v>0</v>
      </c>
      <c r="J16" s="109">
        <v>0</v>
      </c>
      <c r="K16" s="109">
        <v>1.7</v>
      </c>
      <c r="L16" s="109">
        <v>1.7</v>
      </c>
    </row>
    <row r="17" spans="1:14" ht="12.75" x14ac:dyDescent="0.2">
      <c r="A17" s="94" t="s">
        <v>285</v>
      </c>
      <c r="B17" s="94" t="s">
        <v>284</v>
      </c>
      <c r="C17" s="109">
        <v>2.4060000000000001</v>
      </c>
      <c r="D17" s="109">
        <v>5.0199999999999996</v>
      </c>
      <c r="E17" s="109">
        <v>15.401999999999999</v>
      </c>
      <c r="F17" s="109">
        <v>14.079000000000001</v>
      </c>
      <c r="G17" s="109">
        <v>4.5369999999999999</v>
      </c>
      <c r="H17" s="109">
        <v>10.701000000000001</v>
      </c>
      <c r="I17" s="109">
        <v>6.9340000000000002</v>
      </c>
      <c r="J17" s="109">
        <v>4.1020000000000003</v>
      </c>
      <c r="K17" s="109">
        <v>16.82</v>
      </c>
      <c r="L17" s="109">
        <v>80</v>
      </c>
      <c r="M17" s="94"/>
      <c r="N17" s="94"/>
    </row>
    <row r="18" spans="1:14" ht="12.75" x14ac:dyDescent="0.2">
      <c r="A18" s="94" t="s">
        <v>283</v>
      </c>
      <c r="B18" s="94" t="s">
        <v>24</v>
      </c>
      <c r="C18" s="109">
        <v>3.391</v>
      </c>
      <c r="D18" s="109">
        <v>6.6829999999999998</v>
      </c>
      <c r="E18" s="109">
        <v>19.209</v>
      </c>
      <c r="F18" s="109">
        <v>16.856000000000002</v>
      </c>
      <c r="G18" s="109">
        <v>6.3209999999999997</v>
      </c>
      <c r="H18" s="109">
        <v>14.428000000000001</v>
      </c>
      <c r="I18" s="109">
        <v>8.423</v>
      </c>
      <c r="J18" s="109">
        <v>4.3979999999999997</v>
      </c>
      <c r="K18" s="109">
        <v>20.204999999999998</v>
      </c>
      <c r="L18" s="109">
        <v>99.915000000000006</v>
      </c>
      <c r="M18" s="94"/>
      <c r="N18" s="94"/>
    </row>
    <row r="19" spans="1:14" ht="12.75" x14ac:dyDescent="0.2">
      <c r="A19" s="94" t="s">
        <v>282</v>
      </c>
      <c r="B19" s="94" t="s">
        <v>231</v>
      </c>
      <c r="C19" s="109">
        <v>2.3759999999999999</v>
      </c>
      <c r="D19" s="109">
        <v>4.6820000000000004</v>
      </c>
      <c r="E19" s="109">
        <v>13.458</v>
      </c>
      <c r="F19" s="109">
        <v>11.808999999999999</v>
      </c>
      <c r="G19" s="109">
        <v>4.4279999999999999</v>
      </c>
      <c r="H19" s="109">
        <v>0</v>
      </c>
      <c r="I19" s="109">
        <v>0</v>
      </c>
      <c r="J19" s="109">
        <v>0</v>
      </c>
      <c r="K19" s="109">
        <v>0</v>
      </c>
      <c r="L19" s="109">
        <v>36.753999999999998</v>
      </c>
      <c r="M19" s="94"/>
      <c r="N19" s="94"/>
    </row>
    <row r="20" spans="1:14" ht="12.75" x14ac:dyDescent="0.2">
      <c r="A20" s="94" t="s">
        <v>281</v>
      </c>
      <c r="B20" s="94" t="s">
        <v>192</v>
      </c>
      <c r="C20" s="109">
        <v>4</v>
      </c>
      <c r="D20" s="109">
        <v>0</v>
      </c>
      <c r="E20" s="109">
        <v>0</v>
      </c>
      <c r="F20" s="109">
        <v>0</v>
      </c>
      <c r="G20" s="109">
        <v>0</v>
      </c>
      <c r="H20" s="109">
        <v>0</v>
      </c>
      <c r="I20" s="109">
        <v>0</v>
      </c>
      <c r="J20" s="109">
        <v>0</v>
      </c>
      <c r="K20" s="109">
        <v>0</v>
      </c>
      <c r="L20" s="109">
        <v>4</v>
      </c>
      <c r="M20" s="94"/>
      <c r="N20" s="94"/>
    </row>
    <row r="21" spans="1:14" ht="12.75" x14ac:dyDescent="0.2">
      <c r="A21" s="94"/>
      <c r="B21" s="94" t="s">
        <v>280</v>
      </c>
      <c r="C21" s="109"/>
      <c r="D21" s="109"/>
      <c r="E21" s="109"/>
      <c r="F21" s="109"/>
      <c r="G21" s="109"/>
      <c r="H21" s="109"/>
      <c r="I21" s="109"/>
      <c r="J21" s="109"/>
      <c r="K21" s="109"/>
      <c r="L21" s="109"/>
      <c r="M21" s="94"/>
      <c r="N21" s="94"/>
    </row>
    <row r="22" spans="1:14" ht="12.75" x14ac:dyDescent="0.2">
      <c r="A22" s="94" t="s">
        <v>279</v>
      </c>
      <c r="B22" s="94" t="s">
        <v>228</v>
      </c>
      <c r="C22" s="109">
        <v>0.28799999999999998</v>
      </c>
      <c r="D22" s="109">
        <v>0</v>
      </c>
      <c r="E22" s="109">
        <v>1.8440000000000001</v>
      </c>
      <c r="F22" s="109">
        <v>1.7230000000000001</v>
      </c>
      <c r="G22" s="109">
        <v>1.9</v>
      </c>
      <c r="H22" s="109">
        <v>2.8730000000000002</v>
      </c>
      <c r="I22" s="109">
        <v>0.77700000000000002</v>
      </c>
      <c r="J22" s="109">
        <v>1.2070000000000001</v>
      </c>
      <c r="K22" s="109">
        <v>0.26200000000000001</v>
      </c>
      <c r="L22" s="109">
        <v>10.875</v>
      </c>
      <c r="M22" s="94"/>
      <c r="N22" s="94"/>
    </row>
    <row r="23" spans="1:14" ht="12.75" x14ac:dyDescent="0.2">
      <c r="A23" s="94" t="s">
        <v>278</v>
      </c>
      <c r="B23" s="94" t="s">
        <v>225</v>
      </c>
      <c r="C23" s="109">
        <v>0.188</v>
      </c>
      <c r="D23" s="109">
        <v>4.5999999999999999E-2</v>
      </c>
      <c r="E23" s="109">
        <v>1.0309999999999999</v>
      </c>
      <c r="F23" s="109">
        <v>1.415</v>
      </c>
      <c r="G23" s="109">
        <v>1.0920000000000001</v>
      </c>
      <c r="H23" s="109">
        <v>2.9670000000000001</v>
      </c>
      <c r="I23" s="109">
        <v>1.85</v>
      </c>
      <c r="J23" s="109">
        <v>0.78500000000000003</v>
      </c>
      <c r="K23" s="109">
        <v>0</v>
      </c>
      <c r="L23" s="109">
        <v>9.3740000000000006</v>
      </c>
      <c r="M23" s="94"/>
      <c r="N23" s="94"/>
    </row>
    <row r="24" spans="1:14" ht="12.75" x14ac:dyDescent="0.2">
      <c r="A24" s="94" t="s">
        <v>277</v>
      </c>
      <c r="B24" s="94" t="s">
        <v>223</v>
      </c>
      <c r="C24" s="109">
        <v>0.124</v>
      </c>
      <c r="D24" s="109">
        <v>0.25600000000000001</v>
      </c>
      <c r="E24" s="109">
        <v>0.67700000000000005</v>
      </c>
      <c r="F24" s="109">
        <v>0.58199999999999996</v>
      </c>
      <c r="G24" s="109">
        <v>0.22900000000000001</v>
      </c>
      <c r="H24" s="109">
        <v>0.52500000000000002</v>
      </c>
      <c r="I24" s="109">
        <v>0.313</v>
      </c>
      <c r="J24" s="109">
        <v>0.14599999999999999</v>
      </c>
      <c r="K24" s="109">
        <v>0.60099999999999998</v>
      </c>
      <c r="L24" s="109">
        <v>3.452</v>
      </c>
      <c r="M24" s="94"/>
      <c r="N24" s="94"/>
    </row>
    <row r="25" spans="1:14" ht="12.75" x14ac:dyDescent="0.2">
      <c r="A25" s="94" t="s">
        <v>276</v>
      </c>
      <c r="B25" s="94" t="s">
        <v>221</v>
      </c>
      <c r="C25" s="109">
        <v>1.236</v>
      </c>
      <c r="D25" s="109">
        <v>3.681</v>
      </c>
      <c r="E25" s="109">
        <v>6.8849999999999998</v>
      </c>
      <c r="F25" s="109">
        <v>6.1310000000000002</v>
      </c>
      <c r="G25" s="109">
        <v>4.01</v>
      </c>
      <c r="H25" s="109">
        <v>5.27</v>
      </c>
      <c r="I25" s="109">
        <v>3</v>
      </c>
      <c r="J25" s="109">
        <v>1.5640000000000001</v>
      </c>
      <c r="K25" s="109">
        <v>6.9109999999999996</v>
      </c>
      <c r="L25" s="109">
        <v>38.688000000000002</v>
      </c>
      <c r="M25" s="94"/>
      <c r="N25" s="94"/>
    </row>
    <row r="26" spans="1:14" ht="12.75" x14ac:dyDescent="0.2">
      <c r="A26" s="100" t="s">
        <v>275</v>
      </c>
      <c r="B26" s="100" t="s">
        <v>219</v>
      </c>
      <c r="C26" s="110">
        <v>0</v>
      </c>
      <c r="D26" s="110">
        <v>0</v>
      </c>
      <c r="E26" s="110">
        <v>0</v>
      </c>
      <c r="F26" s="110">
        <v>0.152</v>
      </c>
      <c r="G26" s="110">
        <v>1.6180000000000001</v>
      </c>
      <c r="H26" s="110">
        <v>3.0000000000000001E-3</v>
      </c>
      <c r="I26" s="110">
        <v>0.10100000000000001</v>
      </c>
      <c r="J26" s="110">
        <v>0.63600000000000001</v>
      </c>
      <c r="K26" s="110">
        <v>0</v>
      </c>
      <c r="L26" s="110">
        <v>2.5099999999999998</v>
      </c>
      <c r="M26" s="100"/>
      <c r="N26" s="94"/>
    </row>
    <row r="27" spans="1:14" ht="12.75" x14ac:dyDescent="0.2">
      <c r="A27" s="98" t="s">
        <v>218</v>
      </c>
      <c r="B27" s="98"/>
      <c r="C27" s="109">
        <v>31.8</v>
      </c>
      <c r="D27" s="109">
        <v>67.278000000000006</v>
      </c>
      <c r="E27" s="109">
        <v>165.08500000000001</v>
      </c>
      <c r="F27" s="109">
        <v>157.48099999999999</v>
      </c>
      <c r="G27" s="109">
        <v>69.501000000000005</v>
      </c>
      <c r="H27" s="109">
        <v>131.65700000000001</v>
      </c>
      <c r="I27" s="109">
        <v>94.61</v>
      </c>
      <c r="J27" s="109">
        <v>38.423999999999999</v>
      </c>
      <c r="K27" s="109">
        <v>232.56700000000001</v>
      </c>
      <c r="L27" s="109">
        <v>988.40300000000002</v>
      </c>
      <c r="M27" s="34"/>
    </row>
    <row r="28" spans="1:14" s="25" customFormat="1" ht="12.75" x14ac:dyDescent="0.2">
      <c r="A28" s="23"/>
      <c r="M28" s="34"/>
    </row>
    <row r="29" spans="1:14" ht="12.75" x14ac:dyDescent="0.2">
      <c r="A29" s="34"/>
      <c r="B29" s="34" t="s">
        <v>217</v>
      </c>
      <c r="C29" s="112"/>
      <c r="D29" s="112"/>
      <c r="E29" s="112"/>
      <c r="F29" s="112"/>
      <c r="G29" s="112"/>
      <c r="H29" s="112"/>
      <c r="I29" s="112"/>
      <c r="J29" s="112"/>
      <c r="K29" s="112"/>
      <c r="L29" s="112"/>
    </row>
    <row r="30" spans="1:14" ht="14.25" x14ac:dyDescent="0.2">
      <c r="A30" s="94"/>
      <c r="B30" s="94" t="s">
        <v>274</v>
      </c>
      <c r="C30" s="109">
        <v>172.815</v>
      </c>
      <c r="D30" s="109">
        <v>353.834</v>
      </c>
      <c r="E30" s="109">
        <v>876.17600000000004</v>
      </c>
      <c r="F30" s="109">
        <v>858.65899999999999</v>
      </c>
      <c r="G30" s="109">
        <v>315.27199999999999</v>
      </c>
      <c r="H30" s="109">
        <v>722.34100000000001</v>
      </c>
      <c r="I30" s="109">
        <v>410.82499999999999</v>
      </c>
      <c r="J30" s="109">
        <v>224.40600000000001</v>
      </c>
      <c r="K30" s="109">
        <v>699.48</v>
      </c>
      <c r="L30" s="109">
        <v>4633.8069999999998</v>
      </c>
      <c r="M30" s="25"/>
    </row>
    <row r="31" spans="1:14" ht="14.25" x14ac:dyDescent="0.2">
      <c r="A31" s="94" t="s">
        <v>273</v>
      </c>
      <c r="B31" s="94" t="s">
        <v>272</v>
      </c>
      <c r="C31" s="109">
        <v>21.07</v>
      </c>
      <c r="D31" s="109">
        <v>55.73</v>
      </c>
      <c r="E31" s="109">
        <v>134.54900000000001</v>
      </c>
      <c r="F31" s="109">
        <v>176.92599999999999</v>
      </c>
      <c r="G31" s="109">
        <v>60.014000000000003</v>
      </c>
      <c r="H31" s="109">
        <v>121.962</v>
      </c>
      <c r="I31" s="109">
        <v>88.171000000000006</v>
      </c>
      <c r="J31" s="109">
        <v>38.707000000000001</v>
      </c>
      <c r="K31" s="109">
        <v>293.03199999999998</v>
      </c>
      <c r="L31" s="109">
        <v>990.16099999999994</v>
      </c>
    </row>
    <row r="32" spans="1:14" ht="14.25" x14ac:dyDescent="0.2">
      <c r="A32" s="24"/>
      <c r="B32" s="94" t="s">
        <v>271</v>
      </c>
      <c r="C32" s="109">
        <v>2.089</v>
      </c>
      <c r="D32" s="109">
        <v>4.6420000000000003</v>
      </c>
      <c r="E32" s="109">
        <v>12.209</v>
      </c>
      <c r="F32" s="109">
        <v>10.738</v>
      </c>
      <c r="G32" s="109">
        <v>3.6269999999999998</v>
      </c>
      <c r="H32" s="109">
        <v>10.468999999999999</v>
      </c>
      <c r="I32" s="109">
        <v>6.48</v>
      </c>
      <c r="J32" s="109">
        <v>2.9940000000000002</v>
      </c>
      <c r="K32" s="109">
        <v>14.901999999999999</v>
      </c>
      <c r="L32" s="109">
        <v>68.149000000000001</v>
      </c>
    </row>
    <row r="33" spans="1:13" ht="14.25" x14ac:dyDescent="0.2">
      <c r="A33" s="94"/>
      <c r="B33" s="94" t="s">
        <v>270</v>
      </c>
      <c r="C33" s="109">
        <v>0</v>
      </c>
      <c r="D33" s="109">
        <v>0</v>
      </c>
      <c r="E33" s="109">
        <v>0</v>
      </c>
      <c r="F33" s="109">
        <v>0</v>
      </c>
      <c r="G33" s="109">
        <v>0</v>
      </c>
      <c r="H33" s="109">
        <v>13.929</v>
      </c>
      <c r="I33" s="109">
        <v>12.472</v>
      </c>
      <c r="J33" s="109">
        <v>0</v>
      </c>
      <c r="K33" s="109">
        <v>7.8040000000000003</v>
      </c>
      <c r="L33" s="109">
        <v>34.204999999999998</v>
      </c>
    </row>
    <row r="34" spans="1:13" ht="12.75" x14ac:dyDescent="0.2">
      <c r="A34" s="100" t="s">
        <v>269</v>
      </c>
      <c r="B34" s="100" t="s">
        <v>208</v>
      </c>
      <c r="C34" s="110">
        <v>0</v>
      </c>
      <c r="D34" s="110">
        <v>0</v>
      </c>
      <c r="E34" s="110">
        <v>0</v>
      </c>
      <c r="F34" s="110">
        <v>0</v>
      </c>
      <c r="G34" s="110">
        <v>0</v>
      </c>
      <c r="H34" s="110">
        <v>0</v>
      </c>
      <c r="I34" s="110">
        <v>0</v>
      </c>
      <c r="J34" s="110">
        <v>0</v>
      </c>
      <c r="K34" s="110">
        <v>80</v>
      </c>
      <c r="L34" s="110">
        <v>80</v>
      </c>
    </row>
    <row r="35" spans="1:13" ht="12.75" x14ac:dyDescent="0.2">
      <c r="A35" s="113" t="s">
        <v>207</v>
      </c>
      <c r="B35" s="113"/>
      <c r="C35" s="112">
        <v>195.97399999999999</v>
      </c>
      <c r="D35" s="112">
        <v>414.20600000000002</v>
      </c>
      <c r="E35" s="112">
        <v>1022.934</v>
      </c>
      <c r="F35" s="112">
        <v>1046.3230000000001</v>
      </c>
      <c r="G35" s="112">
        <v>378.91199999999998</v>
      </c>
      <c r="H35" s="112">
        <v>868.70100000000002</v>
      </c>
      <c r="I35" s="112">
        <v>517.94799999999998</v>
      </c>
      <c r="J35" s="112">
        <v>266.10700000000003</v>
      </c>
      <c r="K35" s="112">
        <v>1095.2180000000001</v>
      </c>
      <c r="L35" s="112">
        <v>5806.3220000000001</v>
      </c>
    </row>
    <row r="36" spans="1:13" s="25" customFormat="1" ht="12.75" x14ac:dyDescent="0.2">
      <c r="A36" s="80"/>
      <c r="M36" s="70"/>
    </row>
    <row r="37" spans="1:13" ht="12.75" x14ac:dyDescent="0.2">
      <c r="A37" s="113" t="s">
        <v>268</v>
      </c>
      <c r="B37" s="113"/>
      <c r="C37" s="112">
        <v>673.99699999999996</v>
      </c>
      <c r="D37" s="112">
        <v>1390.626</v>
      </c>
      <c r="E37" s="112">
        <v>3715.45</v>
      </c>
      <c r="F37" s="112">
        <v>3408.165</v>
      </c>
      <c r="G37" s="112">
        <v>1323.0640000000001</v>
      </c>
      <c r="H37" s="112">
        <v>2904.6640000000002</v>
      </c>
      <c r="I37" s="112">
        <v>1761.317</v>
      </c>
      <c r="J37" s="112">
        <v>919.86599999999999</v>
      </c>
      <c r="K37" s="112">
        <v>4159.9930000000004</v>
      </c>
      <c r="L37" s="112">
        <v>20257.143</v>
      </c>
    </row>
    <row r="38" spans="1:13" s="25" customFormat="1" ht="12.75" x14ac:dyDescent="0.2">
      <c r="A38" s="80"/>
      <c r="C38" s="111"/>
      <c r="D38" s="111"/>
      <c r="E38" s="111"/>
      <c r="F38" s="111"/>
      <c r="G38" s="111"/>
      <c r="H38" s="111"/>
      <c r="I38" s="111"/>
      <c r="J38" s="111"/>
      <c r="K38" s="111"/>
      <c r="L38" s="111"/>
    </row>
    <row r="39" spans="1:13" s="94" customFormat="1" ht="12.75" x14ac:dyDescent="0.2">
      <c r="B39" s="94" t="s">
        <v>267</v>
      </c>
      <c r="M39" s="70"/>
    </row>
    <row r="40" spans="1:13" s="25" customFormat="1" ht="12.75" x14ac:dyDescent="0.2">
      <c r="A40" s="23"/>
    </row>
    <row r="41" spans="1:13" ht="12.75" x14ac:dyDescent="0.2">
      <c r="A41" s="94"/>
      <c r="B41" s="94" t="s">
        <v>266</v>
      </c>
      <c r="C41" s="109">
        <v>214.12799999999999</v>
      </c>
      <c r="D41" s="109">
        <v>516.02499999999998</v>
      </c>
      <c r="E41" s="109">
        <v>1356.5709999999999</v>
      </c>
      <c r="F41" s="109">
        <v>1293.2639999999999</v>
      </c>
      <c r="G41" s="109">
        <v>572.529</v>
      </c>
      <c r="H41" s="109">
        <v>1053.9739999999999</v>
      </c>
      <c r="I41" s="109">
        <v>711.87</v>
      </c>
      <c r="J41" s="109">
        <v>385.01100000000002</v>
      </c>
      <c r="K41" s="109">
        <v>2097.4059999999999</v>
      </c>
      <c r="L41" s="109">
        <v>8200.7790000000005</v>
      </c>
      <c r="M41" s="94"/>
    </row>
    <row r="42" spans="1:13" s="25" customFormat="1" ht="12.75" x14ac:dyDescent="0.2">
      <c r="A42" s="23"/>
    </row>
    <row r="43" spans="1:13" ht="12.75" x14ac:dyDescent="0.2">
      <c r="A43" s="34"/>
      <c r="B43" s="34" t="s">
        <v>204</v>
      </c>
      <c r="C43" s="34"/>
      <c r="D43" s="34"/>
      <c r="E43" s="34"/>
      <c r="F43" s="34"/>
      <c r="G43" s="34"/>
      <c r="H43" s="34"/>
      <c r="I43" s="34"/>
      <c r="J43" s="34"/>
      <c r="K43" s="34"/>
      <c r="L43" s="34"/>
    </row>
    <row r="44" spans="1:13" s="25" customFormat="1" ht="12.75" x14ac:dyDescent="0.2">
      <c r="A44" s="23"/>
    </row>
    <row r="45" spans="1:13" ht="12.75" x14ac:dyDescent="0.2">
      <c r="A45" s="94" t="s">
        <v>265</v>
      </c>
      <c r="B45" s="94" t="s">
        <v>202</v>
      </c>
      <c r="C45" s="109">
        <v>4.7809999999999997</v>
      </c>
      <c r="D45" s="109">
        <v>8.859</v>
      </c>
      <c r="E45" s="109">
        <v>20.966999999999999</v>
      </c>
      <c r="F45" s="109">
        <v>19.896000000000001</v>
      </c>
      <c r="G45" s="109">
        <v>8.2230000000000008</v>
      </c>
      <c r="H45" s="109">
        <v>18.321000000000002</v>
      </c>
      <c r="I45" s="109">
        <v>9.8810000000000002</v>
      </c>
      <c r="J45" s="109">
        <v>4.5010000000000003</v>
      </c>
      <c r="K45" s="109">
        <v>17.806999999999999</v>
      </c>
      <c r="L45" s="109">
        <v>113.236</v>
      </c>
    </row>
    <row r="46" spans="1:13" ht="12.75" x14ac:dyDescent="0.2">
      <c r="A46" s="94" t="s">
        <v>264</v>
      </c>
      <c r="B46" s="94" t="s">
        <v>199</v>
      </c>
      <c r="C46" s="109">
        <v>0</v>
      </c>
      <c r="D46" s="109">
        <v>0</v>
      </c>
      <c r="E46" s="109">
        <v>2.2389999999999999</v>
      </c>
      <c r="F46" s="109">
        <v>0</v>
      </c>
      <c r="G46" s="109">
        <v>0</v>
      </c>
      <c r="H46" s="109">
        <v>0</v>
      </c>
      <c r="I46" s="109">
        <v>0</v>
      </c>
      <c r="J46" s="109">
        <v>0</v>
      </c>
      <c r="K46" s="109">
        <v>0</v>
      </c>
      <c r="L46" s="109">
        <v>2.2389999999999999</v>
      </c>
      <c r="M46" s="25"/>
    </row>
    <row r="47" spans="1:13" ht="12.75" x14ac:dyDescent="0.2">
      <c r="A47" s="94" t="s">
        <v>263</v>
      </c>
      <c r="B47" s="94" t="s">
        <v>197</v>
      </c>
      <c r="C47" s="109">
        <v>-7.6999999999999999E-2</v>
      </c>
      <c r="D47" s="109">
        <v>0.90400000000000003</v>
      </c>
      <c r="E47" s="109">
        <v>0.97099999999999997</v>
      </c>
      <c r="F47" s="109">
        <v>5.5490000000000004</v>
      </c>
      <c r="G47" s="109">
        <v>5.827</v>
      </c>
      <c r="H47" s="109">
        <v>6.9979999999999993</v>
      </c>
      <c r="I47" s="109">
        <v>6.5880000000000001</v>
      </c>
      <c r="J47" s="109">
        <v>3.03</v>
      </c>
      <c r="K47" s="109">
        <v>45.44</v>
      </c>
      <c r="L47" s="109">
        <v>75.231999999999999</v>
      </c>
    </row>
    <row r="48" spans="1:13" ht="12.75" x14ac:dyDescent="0.2">
      <c r="A48" s="94" t="s">
        <v>262</v>
      </c>
      <c r="B48" s="94" t="s">
        <v>195</v>
      </c>
      <c r="C48" s="109">
        <v>0</v>
      </c>
      <c r="D48" s="109">
        <v>1.2</v>
      </c>
      <c r="E48" s="109">
        <v>0</v>
      </c>
      <c r="F48" s="109">
        <v>1.764</v>
      </c>
      <c r="G48" s="109">
        <v>1.5</v>
      </c>
      <c r="H48" s="109">
        <v>1.988</v>
      </c>
      <c r="I48" s="109">
        <v>1.575</v>
      </c>
      <c r="J48" s="109">
        <v>0</v>
      </c>
      <c r="K48" s="109">
        <v>2.508</v>
      </c>
      <c r="L48" s="109">
        <v>10.534000000000001</v>
      </c>
    </row>
    <row r="49" spans="1:13" ht="12.75" x14ac:dyDescent="0.2">
      <c r="A49" s="94" t="s">
        <v>261</v>
      </c>
      <c r="B49" s="94" t="s">
        <v>193</v>
      </c>
      <c r="C49" s="109">
        <v>0</v>
      </c>
      <c r="D49" s="109">
        <v>0</v>
      </c>
      <c r="E49" s="109">
        <v>0</v>
      </c>
      <c r="F49" s="109">
        <v>0</v>
      </c>
      <c r="G49" s="109">
        <v>0</v>
      </c>
      <c r="H49" s="109">
        <v>0.47499999999999998</v>
      </c>
      <c r="I49" s="109">
        <v>0</v>
      </c>
      <c r="J49" s="109">
        <v>0</v>
      </c>
      <c r="K49" s="109">
        <v>0</v>
      </c>
      <c r="L49" s="109">
        <v>0.47499999999999998</v>
      </c>
    </row>
    <row r="50" spans="1:13" ht="12.75" x14ac:dyDescent="0.2">
      <c r="A50" s="94"/>
      <c r="B50" s="94" t="s">
        <v>192</v>
      </c>
      <c r="C50" s="109">
        <v>0</v>
      </c>
      <c r="D50" s="109">
        <v>2</v>
      </c>
      <c r="E50" s="109">
        <v>0</v>
      </c>
      <c r="F50" s="109">
        <v>0</v>
      </c>
      <c r="G50" s="109">
        <v>0</v>
      </c>
      <c r="H50" s="109">
        <v>0</v>
      </c>
      <c r="I50" s="109">
        <v>0</v>
      </c>
      <c r="J50" s="109">
        <v>0</v>
      </c>
      <c r="K50" s="109">
        <v>0</v>
      </c>
      <c r="L50" s="109">
        <v>2</v>
      </c>
    </row>
    <row r="51" spans="1:13" ht="12.75" x14ac:dyDescent="0.2">
      <c r="A51" s="100" t="s">
        <v>260</v>
      </c>
      <c r="B51" s="100" t="s">
        <v>189</v>
      </c>
      <c r="C51" s="110">
        <v>0.78700000000000003</v>
      </c>
      <c r="D51" s="110">
        <v>1.5449999999999999</v>
      </c>
      <c r="E51" s="110">
        <v>4.3550000000000004</v>
      </c>
      <c r="F51" s="110">
        <v>2.831</v>
      </c>
      <c r="G51" s="110">
        <v>1.5129999999999999</v>
      </c>
      <c r="H51" s="110">
        <v>6.6520000000000001</v>
      </c>
      <c r="I51" s="110">
        <v>2.7810000000000001</v>
      </c>
      <c r="J51" s="110">
        <v>1.431</v>
      </c>
      <c r="K51" s="110">
        <v>1.2E-2</v>
      </c>
      <c r="L51" s="110">
        <v>21.908000000000001</v>
      </c>
    </row>
    <row r="52" spans="1:13" ht="12.75" x14ac:dyDescent="0.2">
      <c r="A52" s="98" t="s">
        <v>218</v>
      </c>
      <c r="B52" s="98"/>
      <c r="C52" s="109">
        <v>5.492</v>
      </c>
      <c r="D52" s="109">
        <v>14.509</v>
      </c>
      <c r="E52" s="109">
        <v>28.530999999999999</v>
      </c>
      <c r="F52" s="109">
        <v>30.04</v>
      </c>
      <c r="G52" s="109">
        <v>17.062000000000001</v>
      </c>
      <c r="H52" s="109">
        <v>34.435000000000002</v>
      </c>
      <c r="I52" s="109">
        <v>20.826000000000001</v>
      </c>
      <c r="J52" s="109">
        <v>8.9619999999999997</v>
      </c>
      <c r="K52" s="109">
        <v>65.766999999999996</v>
      </c>
      <c r="L52" s="109">
        <v>225.624</v>
      </c>
    </row>
    <row r="53" spans="1:13" s="25" customFormat="1" ht="12.75" x14ac:dyDescent="0.2">
      <c r="A53" s="23"/>
      <c r="M53" s="70"/>
    </row>
    <row r="54" spans="1:13" ht="12.75" x14ac:dyDescent="0.2">
      <c r="A54" s="93" t="s">
        <v>259</v>
      </c>
      <c r="B54" s="93"/>
      <c r="C54" s="108">
        <v>219.62</v>
      </c>
      <c r="D54" s="108">
        <v>530.53399999999999</v>
      </c>
      <c r="E54" s="108">
        <v>1385.1030000000001</v>
      </c>
      <c r="F54" s="108">
        <v>1323.3040000000001</v>
      </c>
      <c r="G54" s="108">
        <v>589.59100000000001</v>
      </c>
      <c r="H54" s="108">
        <v>1088.4079999999999</v>
      </c>
      <c r="I54" s="108">
        <v>732.69500000000005</v>
      </c>
      <c r="J54" s="108">
        <v>393.97300000000001</v>
      </c>
      <c r="K54" s="108">
        <v>2163.174</v>
      </c>
      <c r="L54" s="108">
        <v>8426.402</v>
      </c>
    </row>
    <row r="55" spans="1:13" s="25" customFormat="1" ht="12.75" x14ac:dyDescent="0.2">
      <c r="A55" s="80"/>
    </row>
    <row r="56" spans="1:13" ht="12.75" x14ac:dyDescent="0.2">
      <c r="A56" s="90" t="s">
        <v>258</v>
      </c>
      <c r="B56" s="90"/>
      <c r="C56" s="107">
        <v>893.61699999999996</v>
      </c>
      <c r="D56" s="107">
        <v>1921.16</v>
      </c>
      <c r="E56" s="107">
        <v>5100.5529999999999</v>
      </c>
      <c r="F56" s="107">
        <v>4731.4690000000001</v>
      </c>
      <c r="G56" s="107">
        <v>1912.655</v>
      </c>
      <c r="H56" s="107">
        <v>3993.0729999999999</v>
      </c>
      <c r="I56" s="107">
        <v>2494.0120000000002</v>
      </c>
      <c r="J56" s="107">
        <v>1313.8389999999999</v>
      </c>
      <c r="K56" s="107">
        <v>6323.1670000000004</v>
      </c>
      <c r="L56" s="107">
        <v>28683.544999999998</v>
      </c>
    </row>
    <row r="57" spans="1:13" ht="12.75" x14ac:dyDescent="0.2">
      <c r="M57" s="25"/>
    </row>
    <row r="58" spans="1:13" s="20" customFormat="1" ht="12.75" x14ac:dyDescent="0.2">
      <c r="A58" s="21" t="s">
        <v>257</v>
      </c>
    </row>
    <row r="59" spans="1:13" s="20" customFormat="1" ht="92.25" customHeight="1" x14ac:dyDescent="0.2">
      <c r="A59" s="106" t="s">
        <v>256</v>
      </c>
    </row>
  </sheetData>
  <mergeCells count="15">
    <mergeCell ref="A1:XFD1"/>
    <mergeCell ref="A2:XFD2"/>
    <mergeCell ref="A59:XFD59"/>
    <mergeCell ref="A58:XFD58"/>
    <mergeCell ref="A3:XFD3"/>
    <mergeCell ref="A5:XFD5"/>
    <mergeCell ref="A52:B52"/>
    <mergeCell ref="A54:B54"/>
    <mergeCell ref="A56:B56"/>
    <mergeCell ref="A7:XFD7"/>
    <mergeCell ref="A9:XFD9"/>
    <mergeCell ref="A11:XFD11"/>
    <mergeCell ref="A27:B27"/>
    <mergeCell ref="A35:B35"/>
    <mergeCell ref="A37:B37"/>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workbookViewId="0">
      <selection sqref="A1:IV1"/>
    </sheetView>
  </sheetViews>
  <sheetFormatPr baseColWidth="10" defaultRowHeight="12.75" x14ac:dyDescent="0.2"/>
  <cols>
    <col min="1" max="1" width="35.85546875" style="26" customWidth="1"/>
    <col min="2" max="2" width="40.85546875" style="26" bestFit="1" customWidth="1"/>
    <col min="3" max="16384" width="11.42578125" style="26"/>
  </cols>
  <sheetData>
    <row r="1" spans="1:6" s="59" customFormat="1" x14ac:dyDescent="0.2">
      <c r="A1" s="59" t="s">
        <v>314</v>
      </c>
    </row>
    <row r="2" spans="1:6" s="31" customFormat="1" x14ac:dyDescent="0.2">
      <c r="A2" s="31" t="s">
        <v>3</v>
      </c>
    </row>
    <row r="3" spans="1:6" s="31" customFormat="1" x14ac:dyDescent="0.2"/>
    <row r="4" spans="1:6" x14ac:dyDescent="0.2">
      <c r="A4" s="48" t="s">
        <v>138</v>
      </c>
      <c r="B4" s="26" t="s">
        <v>137</v>
      </c>
      <c r="C4" s="118" t="s">
        <v>128</v>
      </c>
      <c r="D4" s="118" t="s">
        <v>127</v>
      </c>
      <c r="E4" s="118" t="s">
        <v>126</v>
      </c>
      <c r="F4" s="118">
        <v>2013</v>
      </c>
    </row>
    <row r="5" spans="1:6" s="31" customFormat="1" x14ac:dyDescent="0.2">
      <c r="A5" s="32"/>
    </row>
    <row r="6" spans="1:6" x14ac:dyDescent="0.2">
      <c r="A6" s="26" t="s">
        <v>266</v>
      </c>
    </row>
    <row r="7" spans="1:6" x14ac:dyDescent="0.2">
      <c r="A7" s="26" t="s">
        <v>313</v>
      </c>
      <c r="B7" s="26" t="s">
        <v>312</v>
      </c>
      <c r="C7" s="117">
        <v>-6213.8724000000002</v>
      </c>
      <c r="D7" s="117">
        <v>-7063.1778249999998</v>
      </c>
      <c r="E7" s="117">
        <v>-7375.7910000000002</v>
      </c>
      <c r="F7" s="116">
        <v>-7806.8379999999997</v>
      </c>
    </row>
    <row r="8" spans="1:6" x14ac:dyDescent="0.2">
      <c r="A8" s="26" t="s">
        <v>311</v>
      </c>
      <c r="B8" s="26" t="s">
        <v>310</v>
      </c>
      <c r="C8" s="117">
        <v>-3284.8038310000002</v>
      </c>
      <c r="D8" s="117">
        <v>-3772.5413950000002</v>
      </c>
      <c r="E8" s="117">
        <v>-3945.9859999999999</v>
      </c>
      <c r="F8" s="116">
        <v>-4176.5929999999998</v>
      </c>
    </row>
    <row r="9" spans="1:6" x14ac:dyDescent="0.2">
      <c r="A9" s="26" t="s">
        <v>309</v>
      </c>
      <c r="B9" s="26" t="s">
        <v>308</v>
      </c>
      <c r="C9" s="117">
        <v>-6023.614039</v>
      </c>
      <c r="D9" s="117">
        <v>-6395.7786640000004</v>
      </c>
      <c r="E9" s="117">
        <v>-6362.2079999999996</v>
      </c>
      <c r="F9" s="116">
        <v>-6734.174</v>
      </c>
    </row>
    <row r="10" spans="1:6" x14ac:dyDescent="0.2">
      <c r="A10" s="26" t="s">
        <v>307</v>
      </c>
      <c r="B10" s="26" t="s">
        <v>306</v>
      </c>
      <c r="C10" s="117">
        <v>-4154.6215149999998</v>
      </c>
      <c r="D10" s="117">
        <v>-4426.2775750000001</v>
      </c>
      <c r="E10" s="117">
        <v>-4445.9679999999998</v>
      </c>
      <c r="F10" s="116">
        <v>-4705.7939999999999</v>
      </c>
    </row>
    <row r="11" spans="1:6" x14ac:dyDescent="0.2">
      <c r="A11" s="26" t="s">
        <v>305</v>
      </c>
      <c r="B11" s="26" t="s">
        <v>304</v>
      </c>
      <c r="C11" s="117">
        <v>-3.379108</v>
      </c>
      <c r="D11" s="117">
        <v>-3.4619469999999999</v>
      </c>
      <c r="E11" s="117">
        <v>-3.3780000000000001</v>
      </c>
      <c r="F11" s="116">
        <v>-3.48</v>
      </c>
    </row>
    <row r="12" spans="1:6" x14ac:dyDescent="0.2">
      <c r="A12" s="26" t="s">
        <v>303</v>
      </c>
      <c r="B12" s="26" t="s">
        <v>302</v>
      </c>
      <c r="C12" s="117">
        <v>-1.9007890000000001</v>
      </c>
      <c r="D12" s="117">
        <v>-1.9596690000000001</v>
      </c>
      <c r="E12" s="117">
        <v>-1.9390000000000001</v>
      </c>
      <c r="F12" s="116">
        <v>-1.9950000000000001</v>
      </c>
    </row>
    <row r="13" spans="1:6" x14ac:dyDescent="0.2">
      <c r="A13" s="32" t="s">
        <v>162</v>
      </c>
      <c r="B13" s="32"/>
      <c r="C13" s="53">
        <v>-19682.191682000001</v>
      </c>
      <c r="D13" s="53">
        <v>-21663.197075</v>
      </c>
      <c r="E13" s="53">
        <v>-22135.27</v>
      </c>
      <c r="F13" s="79">
        <v>-23428.873999999996</v>
      </c>
    </row>
    <row r="14" spans="1:6" x14ac:dyDescent="0.2">
      <c r="A14" s="48" t="s">
        <v>301</v>
      </c>
      <c r="B14" s="48" t="s">
        <v>300</v>
      </c>
      <c r="C14" s="53">
        <v>-0.39500459000000004</v>
      </c>
      <c r="D14" s="53">
        <v>-0.14412532</v>
      </c>
      <c r="E14" s="53">
        <v>-1E-3</v>
      </c>
      <c r="F14" s="79">
        <v>0</v>
      </c>
    </row>
    <row r="15" spans="1:6" x14ac:dyDescent="0.2">
      <c r="A15" s="48" t="s">
        <v>214</v>
      </c>
      <c r="B15" s="48" t="s">
        <v>299</v>
      </c>
      <c r="C15" s="53">
        <v>-975.12621749000004</v>
      </c>
      <c r="D15" s="53">
        <v>-988.24148863999994</v>
      </c>
      <c r="E15" s="53">
        <v>-1100</v>
      </c>
      <c r="F15" s="79">
        <v>-1130.8</v>
      </c>
    </row>
    <row r="16" spans="1:6" x14ac:dyDescent="0.2">
      <c r="A16" s="32" t="s">
        <v>298</v>
      </c>
      <c r="B16" s="32"/>
      <c r="C16" s="53">
        <v>-20657.712904079999</v>
      </c>
      <c r="D16" s="53">
        <v>-22651.582688959999</v>
      </c>
      <c r="E16" s="53">
        <v>-23235.271000000001</v>
      </c>
      <c r="F16" s="79">
        <v>-24559.673999999995</v>
      </c>
    </row>
    <row r="18" spans="1:1" s="31" customFormat="1" x14ac:dyDescent="0.2">
      <c r="A18" s="32" t="s">
        <v>297</v>
      </c>
    </row>
    <row r="19" spans="1:1" s="31" customFormat="1" x14ac:dyDescent="0.2"/>
  </sheetData>
  <mergeCells count="8">
    <mergeCell ref="A13:B13"/>
    <mergeCell ref="A16:B16"/>
    <mergeCell ref="A1:XFD1"/>
    <mergeCell ref="A2:XFD2"/>
    <mergeCell ref="A19:XFD19"/>
    <mergeCell ref="A18:XFD18"/>
    <mergeCell ref="A3:XFD3"/>
    <mergeCell ref="A5:XFD5"/>
  </mergeCell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workbookViewId="0">
      <selection sqref="A1:IV1"/>
    </sheetView>
  </sheetViews>
  <sheetFormatPr baseColWidth="10" defaultRowHeight="12.75" x14ac:dyDescent="0.2"/>
  <cols>
    <col min="1" max="1" width="43.42578125" style="26" customWidth="1"/>
    <col min="2" max="2" width="35.42578125" style="26" bestFit="1" customWidth="1"/>
    <col min="3" max="5" width="11.42578125" style="26"/>
    <col min="6" max="6" width="13.5703125" style="26" customWidth="1"/>
    <col min="7" max="7" width="13" style="26" bestFit="1" customWidth="1"/>
    <col min="8" max="16384" width="11.42578125" style="26"/>
  </cols>
  <sheetData>
    <row r="1" spans="1:7" s="59" customFormat="1" x14ac:dyDescent="0.2">
      <c r="A1" s="59" t="s">
        <v>327</v>
      </c>
    </row>
    <row r="2" spans="1:7" s="31" customFormat="1" x14ac:dyDescent="0.2">
      <c r="A2" s="31" t="s">
        <v>3</v>
      </c>
    </row>
    <row r="3" spans="1:7" s="31" customFormat="1" x14ac:dyDescent="0.2"/>
    <row r="4" spans="1:7" ht="25.5" customHeight="1" x14ac:dyDescent="0.2">
      <c r="A4" s="26" t="s">
        <v>295</v>
      </c>
      <c r="B4" s="26" t="s">
        <v>137</v>
      </c>
      <c r="C4" s="121" t="s">
        <v>128</v>
      </c>
      <c r="D4" s="121" t="s">
        <v>127</v>
      </c>
      <c r="E4" s="121" t="s">
        <v>126</v>
      </c>
      <c r="F4" s="120" t="s">
        <v>326</v>
      </c>
      <c r="G4" s="120" t="s">
        <v>325</v>
      </c>
    </row>
    <row r="5" spans="1:7" s="31" customFormat="1" x14ac:dyDescent="0.2">
      <c r="A5" s="32"/>
    </row>
    <row r="6" spans="1:7" x14ac:dyDescent="0.2">
      <c r="A6" s="26" t="s">
        <v>324</v>
      </c>
      <c r="B6" s="26" t="s">
        <v>323</v>
      </c>
      <c r="C6" s="117">
        <v>3204.3748791799994</v>
      </c>
      <c r="D6" s="117">
        <v>3240.1544665999995</v>
      </c>
      <c r="E6" s="117">
        <v>3379.7840000000001</v>
      </c>
      <c r="F6" s="116">
        <v>3419.2530000000002</v>
      </c>
      <c r="G6" s="116">
        <v>3418.027</v>
      </c>
    </row>
    <row r="7" spans="1:7" x14ac:dyDescent="0.2">
      <c r="A7" s="26" t="s">
        <v>322</v>
      </c>
      <c r="B7" s="26" t="s">
        <v>321</v>
      </c>
      <c r="C7" s="117">
        <v>150.09732989</v>
      </c>
      <c r="D7" s="117">
        <v>150.78926539</v>
      </c>
      <c r="E7" s="117">
        <v>158.048</v>
      </c>
      <c r="F7" s="116">
        <v>152.48400000000001</v>
      </c>
      <c r="G7" s="116">
        <v>152.48400000000001</v>
      </c>
    </row>
    <row r="8" spans="1:7" x14ac:dyDescent="0.2">
      <c r="A8" s="26" t="s">
        <v>320</v>
      </c>
      <c r="B8" s="26" t="s">
        <v>319</v>
      </c>
      <c r="C8" s="117">
        <v>41</v>
      </c>
      <c r="D8" s="117">
        <v>40.906000000000006</v>
      </c>
      <c r="E8" s="117">
        <v>41</v>
      </c>
      <c r="F8" s="116">
        <v>41</v>
      </c>
      <c r="G8" s="116">
        <v>41</v>
      </c>
    </row>
    <row r="9" spans="1:7" x14ac:dyDescent="0.2">
      <c r="A9" s="26" t="s">
        <v>318</v>
      </c>
      <c r="B9" s="26" t="s">
        <v>317</v>
      </c>
      <c r="C9" s="117">
        <v>1138.4632500300002</v>
      </c>
      <c r="D9" s="117">
        <v>1201.9573266799998</v>
      </c>
      <c r="E9" s="117">
        <v>1338.826</v>
      </c>
      <c r="F9" s="116">
        <v>1389.02</v>
      </c>
      <c r="G9" s="116">
        <v>1384.095</v>
      </c>
    </row>
    <row r="10" spans="1:7" x14ac:dyDescent="0.2">
      <c r="A10" s="26" t="s">
        <v>316</v>
      </c>
      <c r="B10" s="26" t="s">
        <v>315</v>
      </c>
      <c r="C10" s="119" t="s">
        <v>191</v>
      </c>
      <c r="D10" s="119" t="s">
        <v>191</v>
      </c>
      <c r="E10" s="119" t="s">
        <v>191</v>
      </c>
      <c r="F10" s="116">
        <v>297.89499999999998</v>
      </c>
      <c r="G10" s="116">
        <v>297.89499999999998</v>
      </c>
    </row>
    <row r="11" spans="1:7" x14ac:dyDescent="0.2">
      <c r="A11" s="26" t="s">
        <v>7</v>
      </c>
      <c r="C11" s="117">
        <v>4533.9354590999992</v>
      </c>
      <c r="D11" s="117">
        <v>4633.8070586699996</v>
      </c>
      <c r="E11" s="117">
        <v>4917.6580000000004</v>
      </c>
      <c r="F11" s="116">
        <v>5299.652</v>
      </c>
      <c r="G11" s="116">
        <v>5299.652</v>
      </c>
    </row>
    <row r="13" spans="1:7" s="31" customFormat="1" x14ac:dyDescent="0.2">
      <c r="A13" s="32" t="s">
        <v>297</v>
      </c>
    </row>
    <row r="14" spans="1:7" s="31" customFormat="1" x14ac:dyDescent="0.2">
      <c r="A14" s="32"/>
    </row>
  </sheetData>
  <mergeCells count="6">
    <mergeCell ref="A1:XFD1"/>
    <mergeCell ref="A2:XFD2"/>
    <mergeCell ref="A14:XFD14"/>
    <mergeCell ref="A13:XFD13"/>
    <mergeCell ref="A3:XFD3"/>
    <mergeCell ref="A5:XFD5"/>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workbookViewId="0">
      <selection sqref="A1:IV1"/>
    </sheetView>
  </sheetViews>
  <sheetFormatPr baseColWidth="10" defaultRowHeight="12.75" x14ac:dyDescent="0.2"/>
  <cols>
    <col min="1" max="1" width="11.42578125" style="6"/>
    <col min="2" max="2" width="33.85546875" style="6" bestFit="1" customWidth="1"/>
    <col min="3" max="16384" width="11.42578125" style="6"/>
  </cols>
  <sheetData>
    <row r="1" spans="1:4" s="126" customFormat="1" x14ac:dyDescent="0.2">
      <c r="A1" s="126" t="s">
        <v>34</v>
      </c>
    </row>
    <row r="2" spans="1:4" s="7" customFormat="1" x14ac:dyDescent="0.2"/>
    <row r="3" spans="1:4" s="7" customFormat="1" x14ac:dyDescent="0.2"/>
    <row r="4" spans="1:4" x14ac:dyDescent="0.2">
      <c r="A4" s="11" t="s">
        <v>4</v>
      </c>
      <c r="B4" s="11"/>
      <c r="C4" s="10" t="s">
        <v>3</v>
      </c>
      <c r="D4" s="8" t="s">
        <v>2</v>
      </c>
    </row>
    <row r="5" spans="1:4" s="7" customFormat="1" x14ac:dyDescent="0.2">
      <c r="A5" s="9"/>
    </row>
    <row r="6" spans="1:4" x14ac:dyDescent="0.2">
      <c r="A6" s="6">
        <v>10</v>
      </c>
      <c r="B6" s="6" t="s">
        <v>33</v>
      </c>
      <c r="C6" s="2">
        <v>4.7640000000000002</v>
      </c>
      <c r="D6" s="8" t="s">
        <v>32</v>
      </c>
    </row>
    <row r="7" spans="1:4" s="7" customFormat="1" x14ac:dyDescent="0.2"/>
    <row r="8" spans="1:4" x14ac:dyDescent="0.2">
      <c r="A8" s="6">
        <v>11</v>
      </c>
      <c r="B8" s="6" t="s">
        <v>31</v>
      </c>
      <c r="C8" s="2">
        <v>70.97</v>
      </c>
      <c r="D8" s="8" t="s">
        <v>30</v>
      </c>
    </row>
    <row r="9" spans="1:4" s="7" customFormat="1" x14ac:dyDescent="0.2"/>
    <row r="10" spans="1:4" x14ac:dyDescent="0.2">
      <c r="A10" s="6">
        <v>14</v>
      </c>
      <c r="B10" s="6" t="s">
        <v>29</v>
      </c>
      <c r="C10" s="2">
        <v>9.452</v>
      </c>
      <c r="D10" s="6" t="s">
        <v>28</v>
      </c>
    </row>
    <row r="11" spans="1:4" s="7" customFormat="1" x14ac:dyDescent="0.2"/>
    <row r="12" spans="1:4" x14ac:dyDescent="0.2">
      <c r="A12" s="6">
        <v>20</v>
      </c>
      <c r="B12" s="6" t="s">
        <v>27</v>
      </c>
      <c r="C12" s="2">
        <v>19.763999999999999</v>
      </c>
      <c r="D12" s="8" t="s">
        <v>26</v>
      </c>
    </row>
    <row r="13" spans="1:4" s="7" customFormat="1" x14ac:dyDescent="0.2"/>
    <row r="14" spans="1:4" x14ac:dyDescent="0.2">
      <c r="A14" s="6">
        <v>21</v>
      </c>
      <c r="B14" s="6" t="s">
        <v>25</v>
      </c>
      <c r="C14" s="2">
        <v>199.91400000000002</v>
      </c>
      <c r="D14" s="8" t="s">
        <v>24</v>
      </c>
    </row>
    <row r="15" spans="1:4" s="1" customFormat="1" x14ac:dyDescent="0.2">
      <c r="A15" s="7"/>
    </row>
    <row r="16" spans="1:4" x14ac:dyDescent="0.2">
      <c r="A16" s="6">
        <v>23</v>
      </c>
      <c r="B16" s="6" t="s">
        <v>23</v>
      </c>
      <c r="C16" s="2">
        <v>1389.02</v>
      </c>
      <c r="D16" s="6" t="s">
        <v>22</v>
      </c>
    </row>
    <row r="17" spans="1:4" s="7" customFormat="1" x14ac:dyDescent="0.2"/>
    <row r="18" spans="1:4" x14ac:dyDescent="0.2">
      <c r="A18" s="6">
        <v>24</v>
      </c>
      <c r="B18" s="6" t="s">
        <v>21</v>
      </c>
      <c r="C18" s="2">
        <v>607.95299999999997</v>
      </c>
      <c r="D18" s="8" t="s">
        <v>20</v>
      </c>
    </row>
    <row r="19" spans="1:4" s="7" customFormat="1" x14ac:dyDescent="0.2"/>
    <row r="20" spans="1:4" x14ac:dyDescent="0.2">
      <c r="A20" s="6">
        <v>25</v>
      </c>
      <c r="B20" s="6" t="s">
        <v>19</v>
      </c>
      <c r="C20" s="2">
        <v>73.76400000000001</v>
      </c>
      <c r="D20" s="8" t="s">
        <v>18</v>
      </c>
    </row>
    <row r="21" spans="1:4" s="7" customFormat="1" x14ac:dyDescent="0.2"/>
    <row r="22" spans="1:4" x14ac:dyDescent="0.2">
      <c r="A22" s="6">
        <v>30</v>
      </c>
      <c r="B22" s="8" t="s">
        <v>17</v>
      </c>
      <c r="C22" s="2">
        <v>3616.895</v>
      </c>
      <c r="D22" s="8" t="s">
        <v>16</v>
      </c>
    </row>
    <row r="23" spans="1:4" s="7" customFormat="1" x14ac:dyDescent="0.2"/>
    <row r="24" spans="1:4" x14ac:dyDescent="0.2">
      <c r="A24" s="6">
        <v>31</v>
      </c>
      <c r="B24" s="6" t="s">
        <v>15</v>
      </c>
      <c r="C24" s="2">
        <v>62.851999999999997</v>
      </c>
      <c r="D24" s="8" t="s">
        <v>14</v>
      </c>
    </row>
    <row r="25" spans="1:4" s="7" customFormat="1" x14ac:dyDescent="0.2"/>
    <row r="26" spans="1:4" x14ac:dyDescent="0.2">
      <c r="A26" s="6">
        <v>41</v>
      </c>
      <c r="B26" s="6" t="s">
        <v>13</v>
      </c>
      <c r="C26" s="2">
        <v>108.404</v>
      </c>
      <c r="D26" s="8" t="s">
        <v>12</v>
      </c>
    </row>
    <row r="27" spans="1:4" s="7" customFormat="1" x14ac:dyDescent="0.2"/>
    <row r="28" spans="1:4" x14ac:dyDescent="0.2">
      <c r="A28" s="6">
        <v>42</v>
      </c>
      <c r="B28" s="6" t="s">
        <v>11</v>
      </c>
      <c r="C28" s="2">
        <v>49.773999999999994</v>
      </c>
      <c r="D28" s="8" t="s">
        <v>10</v>
      </c>
    </row>
    <row r="29" spans="1:4" s="7" customFormat="1" x14ac:dyDescent="0.2"/>
    <row r="30" spans="1:4" x14ac:dyDescent="0.2">
      <c r="A30" s="6">
        <v>44</v>
      </c>
      <c r="B30" s="6" t="s">
        <v>9</v>
      </c>
      <c r="C30" s="2">
        <v>525.04900000000009</v>
      </c>
      <c r="D30" s="6" t="s">
        <v>8</v>
      </c>
    </row>
    <row r="31" spans="1:4" s="7" customFormat="1" x14ac:dyDescent="0.2"/>
    <row r="32" spans="1:4" x14ac:dyDescent="0.2">
      <c r="A32" s="6" t="s">
        <v>7</v>
      </c>
      <c r="C32" s="2">
        <v>6739.7479999999987</v>
      </c>
      <c r="D32" s="6" t="s">
        <v>6</v>
      </c>
    </row>
    <row r="34" s="7" customFormat="1" x14ac:dyDescent="0.2"/>
    <row r="35" s="7" customFormat="1" x14ac:dyDescent="0.2"/>
  </sheetData>
  <mergeCells count="20">
    <mergeCell ref="A1:XFD1"/>
    <mergeCell ref="A2:XFD2"/>
    <mergeCell ref="A35:XFD35"/>
    <mergeCell ref="A34:XFD34"/>
    <mergeCell ref="A3:XFD3"/>
    <mergeCell ref="A4:B4"/>
    <mergeCell ref="A5:XFD5"/>
    <mergeCell ref="A7:XFD7"/>
    <mergeCell ref="A9:XFD9"/>
    <mergeCell ref="A11:XFD11"/>
    <mergeCell ref="A13:XFD13"/>
    <mergeCell ref="A15:XFD15"/>
    <mergeCell ref="A29:XFD29"/>
    <mergeCell ref="A31:XFD31"/>
    <mergeCell ref="A17:XFD17"/>
    <mergeCell ref="A19:XFD19"/>
    <mergeCell ref="A21:XFD21"/>
    <mergeCell ref="A23:XFD23"/>
    <mergeCell ref="A25:XFD25"/>
    <mergeCell ref="A27:XFD27"/>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workbookViewId="0">
      <selection sqref="A1:IV1"/>
    </sheetView>
  </sheetViews>
  <sheetFormatPr baseColWidth="10" defaultRowHeight="12.75" x14ac:dyDescent="0.2"/>
  <cols>
    <col min="1" max="1" width="15.28515625" style="28" bestFit="1" customWidth="1"/>
    <col min="2" max="2" width="26" style="28" bestFit="1" customWidth="1"/>
    <col min="3" max="16384" width="11.42578125" style="28"/>
  </cols>
  <sheetData>
    <row r="1" spans="1:7" s="47" customFormat="1" x14ac:dyDescent="0.2">
      <c r="A1" s="47" t="s">
        <v>332</v>
      </c>
    </row>
    <row r="2" spans="1:7" s="122" customFormat="1" x14ac:dyDescent="0.2">
      <c r="A2" s="122" t="s">
        <v>3</v>
      </c>
    </row>
    <row r="3" spans="1:7" s="122" customFormat="1" x14ac:dyDescent="0.2"/>
    <row r="4" spans="1:7" ht="38.25" x14ac:dyDescent="0.2">
      <c r="A4" s="28" t="s">
        <v>138</v>
      </c>
      <c r="C4" s="121" t="s">
        <v>128</v>
      </c>
      <c r="D4" s="121" t="s">
        <v>127</v>
      </c>
      <c r="E4" s="121" t="s">
        <v>126</v>
      </c>
      <c r="F4" s="121" t="s">
        <v>331</v>
      </c>
      <c r="G4" s="120"/>
    </row>
    <row r="5" spans="1:7" s="122" customFormat="1" x14ac:dyDescent="0.2">
      <c r="A5" s="36"/>
    </row>
    <row r="6" spans="1:7" x14ac:dyDescent="0.2">
      <c r="A6" s="28" t="s">
        <v>247</v>
      </c>
      <c r="B6" s="28" t="s">
        <v>330</v>
      </c>
      <c r="C6" s="123">
        <v>498.24799999999999</v>
      </c>
      <c r="D6" s="123">
        <v>554.54200000000003</v>
      </c>
      <c r="E6" s="123">
        <v>573.35900000000004</v>
      </c>
      <c r="F6" s="123">
        <v>607</v>
      </c>
    </row>
    <row r="7" spans="1:7" x14ac:dyDescent="0.2">
      <c r="B7" s="28" t="s">
        <v>329</v>
      </c>
      <c r="C7" s="123">
        <v>193.13800000000001</v>
      </c>
      <c r="D7" s="123">
        <v>203.53200000000001</v>
      </c>
      <c r="E7" s="123">
        <v>209.46600000000001</v>
      </c>
      <c r="F7" s="123">
        <v>216.47300000000001</v>
      </c>
    </row>
    <row r="8" spans="1:7" x14ac:dyDescent="0.2">
      <c r="A8" s="28" t="s">
        <v>245</v>
      </c>
      <c r="B8" s="28" t="s">
        <v>328</v>
      </c>
      <c r="C8" s="123">
        <v>130.65799999999999</v>
      </c>
      <c r="D8" s="123">
        <v>137.69</v>
      </c>
      <c r="E8" s="123">
        <v>141.70400000000001</v>
      </c>
      <c r="F8" s="123">
        <v>146.44399999999999</v>
      </c>
    </row>
    <row r="9" spans="1:7" x14ac:dyDescent="0.2">
      <c r="A9" s="28" t="s">
        <v>7</v>
      </c>
      <c r="C9" s="123">
        <v>822.04399999999998</v>
      </c>
      <c r="D9" s="123">
        <v>895.76400000000012</v>
      </c>
      <c r="E9" s="123">
        <v>924.529</v>
      </c>
      <c r="F9" s="123">
        <v>969.91699999999992</v>
      </c>
    </row>
    <row r="11" spans="1:7" s="122" customFormat="1" x14ac:dyDescent="0.2">
      <c r="A11" s="36" t="s">
        <v>297</v>
      </c>
    </row>
    <row r="12" spans="1:7" s="122" customFormat="1" x14ac:dyDescent="0.2"/>
  </sheetData>
  <mergeCells count="6">
    <mergeCell ref="A1:XFD1"/>
    <mergeCell ref="A2:XFD2"/>
    <mergeCell ref="A12:XFD12"/>
    <mergeCell ref="A11:XFD11"/>
    <mergeCell ref="A3:XFD3"/>
    <mergeCell ref="A5:XFD5"/>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workbookViewId="0">
      <selection sqref="A1:IV1"/>
    </sheetView>
  </sheetViews>
  <sheetFormatPr baseColWidth="10" defaultRowHeight="12.75" x14ac:dyDescent="0.2"/>
  <cols>
    <col min="1" max="1" width="11.42578125" style="6"/>
    <col min="2" max="2" width="29.7109375" style="6" bestFit="1" customWidth="1"/>
    <col min="3" max="16384" width="11.42578125" style="6"/>
  </cols>
  <sheetData>
    <row r="1" spans="1:4" s="126" customFormat="1" x14ac:dyDescent="0.2">
      <c r="A1" s="126" t="s">
        <v>43</v>
      </c>
    </row>
    <row r="2" spans="1:4" s="7" customFormat="1" x14ac:dyDescent="0.2"/>
    <row r="3" spans="1:4" s="7" customFormat="1" x14ac:dyDescent="0.2"/>
    <row r="4" spans="1:4" ht="13.5" customHeight="1" x14ac:dyDescent="0.2">
      <c r="A4" s="11" t="s">
        <v>4</v>
      </c>
      <c r="B4" s="11"/>
      <c r="C4" s="10" t="s">
        <v>3</v>
      </c>
      <c r="D4" s="8" t="s">
        <v>2</v>
      </c>
    </row>
    <row r="5" spans="1:4" s="7" customFormat="1" x14ac:dyDescent="0.2">
      <c r="A5" s="9"/>
    </row>
    <row r="6" spans="1:4" x14ac:dyDescent="0.2">
      <c r="A6" s="6">
        <v>11</v>
      </c>
      <c r="B6" s="6" t="s">
        <v>42</v>
      </c>
      <c r="C6" s="12">
        <v>7.8819999999999997</v>
      </c>
      <c r="D6" s="8" t="s">
        <v>41</v>
      </c>
    </row>
    <row r="7" spans="1:4" s="7" customFormat="1" x14ac:dyDescent="0.2"/>
    <row r="8" spans="1:4" x14ac:dyDescent="0.2">
      <c r="A8" s="6">
        <v>13</v>
      </c>
      <c r="B8" s="6" t="s">
        <v>40</v>
      </c>
      <c r="C8" s="12">
        <v>8.5439999999999987</v>
      </c>
      <c r="D8" s="6" t="s">
        <v>39</v>
      </c>
    </row>
    <row r="9" spans="1:4" s="7" customFormat="1" x14ac:dyDescent="0.2"/>
    <row r="10" spans="1:4" x14ac:dyDescent="0.2">
      <c r="A10" s="6">
        <v>21</v>
      </c>
      <c r="B10" s="6" t="s">
        <v>25</v>
      </c>
      <c r="C10" s="12">
        <v>1.96</v>
      </c>
      <c r="D10" s="6" t="s">
        <v>38</v>
      </c>
    </row>
    <row r="11" spans="1:4" s="7" customFormat="1" x14ac:dyDescent="0.2"/>
    <row r="12" spans="1:4" x14ac:dyDescent="0.2">
      <c r="A12" s="6">
        <v>30</v>
      </c>
      <c r="B12" s="8" t="s">
        <v>17</v>
      </c>
      <c r="C12" s="12">
        <v>20.855</v>
      </c>
      <c r="D12" s="8" t="s">
        <v>37</v>
      </c>
    </row>
    <row r="13" spans="1:4" s="7" customFormat="1" x14ac:dyDescent="0.2"/>
    <row r="14" spans="1:4" x14ac:dyDescent="0.2">
      <c r="A14" s="6">
        <v>31</v>
      </c>
      <c r="B14" s="6" t="s">
        <v>15</v>
      </c>
      <c r="C14" s="12">
        <v>2E-3</v>
      </c>
      <c r="D14" s="6" t="s">
        <v>36</v>
      </c>
    </row>
    <row r="15" spans="1:4" s="7" customFormat="1" x14ac:dyDescent="0.2"/>
    <row r="16" spans="1:4" x14ac:dyDescent="0.2">
      <c r="A16" s="6" t="s">
        <v>7</v>
      </c>
      <c r="C16" s="12">
        <v>40.496000000000002</v>
      </c>
      <c r="D16" s="6" t="s">
        <v>6</v>
      </c>
    </row>
    <row r="18" spans="1:1" s="7" customFormat="1" x14ac:dyDescent="0.2">
      <c r="A18" s="9" t="s">
        <v>35</v>
      </c>
    </row>
    <row r="19" spans="1:1" s="7" customFormat="1" x14ac:dyDescent="0.2"/>
  </sheetData>
  <mergeCells count="12">
    <mergeCell ref="A1:XFD1"/>
    <mergeCell ref="A2:XFD2"/>
    <mergeCell ref="A19:XFD19"/>
    <mergeCell ref="A18:XFD18"/>
    <mergeCell ref="A3:XFD3"/>
    <mergeCell ref="A4:B4"/>
    <mergeCell ref="A5:XFD5"/>
    <mergeCell ref="A7:XFD7"/>
    <mergeCell ref="A9:XFD9"/>
    <mergeCell ref="A11:XFD11"/>
    <mergeCell ref="A13:XFD13"/>
    <mergeCell ref="A15:XFD15"/>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workbookViewId="0">
      <selection sqref="A1:IV1"/>
    </sheetView>
  </sheetViews>
  <sheetFormatPr baseColWidth="10" defaultRowHeight="12.75" x14ac:dyDescent="0.2"/>
  <cols>
    <col min="1" max="1" width="24" bestFit="1" customWidth="1"/>
  </cols>
  <sheetData>
    <row r="1" spans="1:2" s="129" customFormat="1" x14ac:dyDescent="0.2">
      <c r="A1" s="128" t="s">
        <v>48</v>
      </c>
      <c r="B1" s="128"/>
    </row>
    <row r="2" spans="1:2" s="13" customFormat="1" x14ac:dyDescent="0.2">
      <c r="A2" s="15" t="s">
        <v>47</v>
      </c>
      <c r="B2" s="14"/>
    </row>
    <row r="3" spans="1:2" s="13" customFormat="1" x14ac:dyDescent="0.2">
      <c r="A3" s="14"/>
      <c r="B3" s="14"/>
    </row>
    <row r="4" spans="1:2" x14ac:dyDescent="0.2">
      <c r="A4" s="6"/>
      <c r="B4" s="6"/>
    </row>
    <row r="5" spans="1:2" s="13" customFormat="1" x14ac:dyDescent="0.2">
      <c r="A5" s="14"/>
      <c r="B5" s="14"/>
    </row>
    <row r="6" spans="1:2" x14ac:dyDescent="0.2">
      <c r="A6" s="8" t="s">
        <v>46</v>
      </c>
      <c r="B6" s="16">
        <v>0.63264482166633218</v>
      </c>
    </row>
    <row r="7" spans="1:2" x14ac:dyDescent="0.2">
      <c r="A7" s="130" t="s">
        <v>333</v>
      </c>
      <c r="B7" s="16">
        <v>1.3520216993162153E-3</v>
      </c>
    </row>
    <row r="8" spans="1:2" x14ac:dyDescent="0.2">
      <c r="A8" s="8" t="s">
        <v>45</v>
      </c>
      <c r="B8" s="16">
        <v>0.36600315663435162</v>
      </c>
    </row>
    <row r="10" spans="1:2" s="13" customFormat="1" x14ac:dyDescent="0.2">
      <c r="A10" s="15" t="s">
        <v>44</v>
      </c>
      <c r="B10" s="14"/>
    </row>
    <row r="11" spans="1:2" s="13" customFormat="1" x14ac:dyDescent="0.2">
      <c r="A11" s="14"/>
      <c r="B11" s="14"/>
    </row>
  </sheetData>
  <mergeCells count="6">
    <mergeCell ref="A1:XFD1"/>
    <mergeCell ref="A2:XFD2"/>
    <mergeCell ref="A11:XFD11"/>
    <mergeCell ref="A10:XFD10"/>
    <mergeCell ref="A3:XFD3"/>
    <mergeCell ref="A5:XFD5"/>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IV1"/>
    </sheetView>
  </sheetViews>
  <sheetFormatPr baseColWidth="10" defaultRowHeight="12.75" x14ac:dyDescent="0.2"/>
  <cols>
    <col min="1" max="1" width="36.140625" bestFit="1" customWidth="1"/>
  </cols>
  <sheetData>
    <row r="1" spans="1:2" s="129" customFormat="1" x14ac:dyDescent="0.2">
      <c r="A1" s="127" t="s">
        <v>54</v>
      </c>
      <c r="B1" s="128"/>
    </row>
    <row r="2" spans="1:2" s="13" customFormat="1" x14ac:dyDescent="0.2">
      <c r="A2" s="15" t="s">
        <v>53</v>
      </c>
      <c r="B2" s="14"/>
    </row>
    <row r="3" spans="1:2" s="13" customFormat="1" x14ac:dyDescent="0.2">
      <c r="A3" s="14"/>
      <c r="B3" s="14"/>
    </row>
    <row r="4" spans="1:2" x14ac:dyDescent="0.2">
      <c r="A4" s="6"/>
      <c r="B4" s="6"/>
    </row>
    <row r="5" spans="1:2" s="13" customFormat="1" x14ac:dyDescent="0.2">
      <c r="A5" s="14"/>
      <c r="B5" s="14"/>
    </row>
    <row r="6" spans="1:2" x14ac:dyDescent="0.2">
      <c r="A6" s="130" t="s">
        <v>52</v>
      </c>
      <c r="B6" s="16">
        <v>0.52790702537272127</v>
      </c>
    </row>
    <row r="7" spans="1:2" x14ac:dyDescent="0.2">
      <c r="A7" s="17" t="s">
        <v>51</v>
      </c>
      <c r="B7" s="16">
        <v>0.14739650632033277</v>
      </c>
    </row>
    <row r="8" spans="1:2" x14ac:dyDescent="0.2">
      <c r="A8" s="8" t="s">
        <v>50</v>
      </c>
      <c r="B8" s="16">
        <v>9.4117147180267285E-2</v>
      </c>
    </row>
    <row r="9" spans="1:2" x14ac:dyDescent="0.2">
      <c r="A9" s="8" t="s">
        <v>49</v>
      </c>
      <c r="B9" s="16">
        <v>0.23057932112667864</v>
      </c>
    </row>
    <row r="11" spans="1:2" s="13" customFormat="1" x14ac:dyDescent="0.2">
      <c r="A11" s="14"/>
      <c r="B11" s="14"/>
    </row>
    <row r="12" spans="1:2" s="13" customFormat="1" x14ac:dyDescent="0.2">
      <c r="A12" s="14"/>
      <c r="B12" s="14"/>
    </row>
  </sheetData>
  <mergeCells count="6">
    <mergeCell ref="A1:XFD1"/>
    <mergeCell ref="A2:XFD2"/>
    <mergeCell ref="A12:XFD12"/>
    <mergeCell ref="A11:XFD11"/>
    <mergeCell ref="A3:XFD3"/>
    <mergeCell ref="A5:XFD5"/>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sqref="A1:IV1"/>
    </sheetView>
  </sheetViews>
  <sheetFormatPr baseColWidth="10" defaultRowHeight="12.75" x14ac:dyDescent="0.2"/>
  <cols>
    <col min="1" max="1" width="36.7109375" style="18" customWidth="1"/>
    <col min="2" max="16384" width="11.42578125" style="18"/>
  </cols>
  <sheetData>
    <row r="1" spans="1:2" s="131" customFormat="1" x14ac:dyDescent="0.2">
      <c r="A1" s="115" t="s">
        <v>61</v>
      </c>
      <c r="B1" s="115"/>
    </row>
    <row r="2" spans="1:2" s="19" customFormat="1" x14ac:dyDescent="0.2">
      <c r="A2" s="21" t="s">
        <v>60</v>
      </c>
      <c r="B2" s="20"/>
    </row>
    <row r="3" spans="1:2" s="19" customFormat="1" x14ac:dyDescent="0.2">
      <c r="A3" s="20"/>
      <c r="B3" s="20"/>
    </row>
    <row r="4" spans="1:2" x14ac:dyDescent="0.2">
      <c r="A4" s="25"/>
      <c r="B4" s="25"/>
    </row>
    <row r="5" spans="1:2" s="19" customFormat="1" x14ac:dyDescent="0.2">
      <c r="A5" s="20"/>
      <c r="B5" s="20"/>
    </row>
    <row r="6" spans="1:2" ht="14.25" x14ac:dyDescent="0.2">
      <c r="A6" s="23" t="s">
        <v>59</v>
      </c>
      <c r="B6" s="22">
        <v>0.73846260478724757</v>
      </c>
    </row>
    <row r="7" spans="1:2" x14ac:dyDescent="0.2">
      <c r="A7" s="23" t="s">
        <v>58</v>
      </c>
      <c r="B7" s="22">
        <v>3.4770131437728981E-2</v>
      </c>
    </row>
    <row r="8" spans="1:2" x14ac:dyDescent="0.2">
      <c r="A8" s="23" t="s">
        <v>57</v>
      </c>
      <c r="B8" s="22">
        <v>6.0603313998659758E-2</v>
      </c>
    </row>
    <row r="9" spans="1:2" x14ac:dyDescent="0.2">
      <c r="A9" s="23" t="s">
        <v>334</v>
      </c>
      <c r="B9" s="22">
        <v>0.12493946067362058</v>
      </c>
    </row>
    <row r="10" spans="1:2" x14ac:dyDescent="0.2">
      <c r="A10" s="23" t="s">
        <v>56</v>
      </c>
      <c r="B10" s="22">
        <v>4.122448910274313E-2</v>
      </c>
    </row>
    <row r="12" spans="1:2" s="19" customFormat="1" x14ac:dyDescent="0.2">
      <c r="A12" s="20"/>
      <c r="B12" s="20"/>
    </row>
    <row r="13" spans="1:2" s="19" customFormat="1" x14ac:dyDescent="0.2">
      <c r="A13" s="21" t="s">
        <v>55</v>
      </c>
      <c r="B13" s="20"/>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workbookViewId="0">
      <selection sqref="A1:IV1"/>
    </sheetView>
  </sheetViews>
  <sheetFormatPr baseColWidth="10" defaultRowHeight="12.75" x14ac:dyDescent="0.2"/>
  <cols>
    <col min="1" max="1" width="15.28515625" style="18" bestFit="1" customWidth="1"/>
    <col min="2" max="16384" width="11.42578125" style="18"/>
  </cols>
  <sheetData>
    <row r="1" spans="1:2" s="131" customFormat="1" x14ac:dyDescent="0.2">
      <c r="A1" s="115" t="s">
        <v>65</v>
      </c>
      <c r="B1" s="115"/>
    </row>
    <row r="2" spans="1:2" s="19" customFormat="1" x14ac:dyDescent="0.2">
      <c r="A2" s="21" t="s">
        <v>60</v>
      </c>
      <c r="B2" s="20"/>
    </row>
    <row r="3" spans="1:2" s="19" customFormat="1" x14ac:dyDescent="0.2">
      <c r="A3" s="20"/>
      <c r="B3" s="20"/>
    </row>
    <row r="4" spans="1:2" x14ac:dyDescent="0.2">
      <c r="A4" s="25"/>
      <c r="B4" s="25"/>
    </row>
    <row r="5" spans="1:2" s="19" customFormat="1" x14ac:dyDescent="0.2">
      <c r="A5" s="20"/>
      <c r="B5" s="20"/>
    </row>
    <row r="6" spans="1:2" ht="12" customHeight="1" x14ac:dyDescent="0.2">
      <c r="A6" s="23" t="s">
        <v>64</v>
      </c>
      <c r="B6" s="132">
        <v>0.72300313503952551</v>
      </c>
    </row>
    <row r="7" spans="1:2" x14ac:dyDescent="0.2">
      <c r="A7" s="23" t="s">
        <v>63</v>
      </c>
      <c r="B7" s="22">
        <v>0.23519253527798348</v>
      </c>
    </row>
    <row r="8" spans="1:2" x14ac:dyDescent="0.2">
      <c r="A8" s="23" t="s">
        <v>62</v>
      </c>
      <c r="B8" s="22">
        <v>4.1804329682490975E-2</v>
      </c>
    </row>
    <row r="10" spans="1:2" s="19" customFormat="1" x14ac:dyDescent="0.2">
      <c r="A10" s="20" t="s">
        <v>44</v>
      </c>
      <c r="B10" s="20"/>
    </row>
    <row r="11" spans="1:2" s="19" customFormat="1" x14ac:dyDescent="0.2">
      <c r="A11" s="20"/>
      <c r="B11" s="20"/>
    </row>
  </sheetData>
  <mergeCells count="6">
    <mergeCell ref="A1:XFD1"/>
    <mergeCell ref="A2:XFD2"/>
    <mergeCell ref="A11:XFD11"/>
    <mergeCell ref="A10:XFD10"/>
    <mergeCell ref="A3:XFD3"/>
    <mergeCell ref="A5:XFD5"/>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sqref="A1:IV1"/>
    </sheetView>
  </sheetViews>
  <sheetFormatPr baseColWidth="10" defaultRowHeight="12.75" x14ac:dyDescent="0.2"/>
  <cols>
    <col min="1" max="16384" width="11.42578125" style="26"/>
  </cols>
  <sheetData>
    <row r="1" spans="1:2" s="131" customFormat="1" x14ac:dyDescent="0.2">
      <c r="A1" s="115" t="s">
        <v>76</v>
      </c>
      <c r="B1" s="115"/>
    </row>
    <row r="2" spans="1:2" s="19" customFormat="1" x14ac:dyDescent="0.2">
      <c r="A2" s="20" t="s">
        <v>3</v>
      </c>
      <c r="B2" s="20"/>
    </row>
    <row r="3" spans="1:2" s="19" customFormat="1" x14ac:dyDescent="0.2">
      <c r="A3" s="20"/>
      <c r="B3" s="20"/>
    </row>
    <row r="4" spans="1:2" x14ac:dyDescent="0.2">
      <c r="A4" s="28"/>
      <c r="B4" s="28"/>
    </row>
    <row r="5" spans="1:2" s="19" customFormat="1" x14ac:dyDescent="0.2">
      <c r="A5" s="20"/>
      <c r="B5" s="20"/>
    </row>
    <row r="6" spans="1:2" x14ac:dyDescent="0.2">
      <c r="A6" s="28" t="s">
        <v>75</v>
      </c>
      <c r="B6" s="27">
        <v>851.71100000000001</v>
      </c>
    </row>
    <row r="7" spans="1:2" x14ac:dyDescent="0.2">
      <c r="A7" s="28" t="s">
        <v>74</v>
      </c>
      <c r="B7" s="27">
        <v>1839.732</v>
      </c>
    </row>
    <row r="8" spans="1:2" x14ac:dyDescent="0.2">
      <c r="A8" s="28" t="s">
        <v>73</v>
      </c>
      <c r="B8" s="27">
        <v>4866.1639999999998</v>
      </c>
    </row>
    <row r="9" spans="1:2" x14ac:dyDescent="0.2">
      <c r="A9" s="28" t="s">
        <v>72</v>
      </c>
      <c r="B9" s="27">
        <v>4526.9639999999999</v>
      </c>
    </row>
    <row r="10" spans="1:2" x14ac:dyDescent="0.2">
      <c r="A10" s="28" t="s">
        <v>71</v>
      </c>
      <c r="B10" s="27">
        <v>1843.732</v>
      </c>
    </row>
    <row r="11" spans="1:2" x14ac:dyDescent="0.2">
      <c r="A11" s="28" t="s">
        <v>70</v>
      </c>
      <c r="B11" s="27">
        <v>3818.9</v>
      </c>
    </row>
    <row r="12" spans="1:2" x14ac:dyDescent="0.2">
      <c r="A12" s="28" t="s">
        <v>69</v>
      </c>
      <c r="B12" s="27">
        <v>2387.0500000000002</v>
      </c>
    </row>
    <row r="13" spans="1:2" x14ac:dyDescent="0.2">
      <c r="A13" s="28" t="s">
        <v>68</v>
      </c>
      <c r="B13" s="27">
        <v>1258.174</v>
      </c>
    </row>
    <row r="14" spans="1:2" x14ac:dyDescent="0.2">
      <c r="A14" s="28" t="s">
        <v>67</v>
      </c>
      <c r="B14" s="27">
        <v>6069.5659999999998</v>
      </c>
    </row>
    <row r="16" spans="1:2" s="19" customFormat="1" x14ac:dyDescent="0.2">
      <c r="A16" s="21" t="s">
        <v>66</v>
      </c>
      <c r="B16" s="20"/>
    </row>
    <row r="17" spans="1:2" s="19" customFormat="1" x14ac:dyDescent="0.2">
      <c r="A17" s="20"/>
      <c r="B17" s="20"/>
    </row>
  </sheetData>
  <mergeCells count="6">
    <mergeCell ref="A1:XFD1"/>
    <mergeCell ref="A2:XFD2"/>
    <mergeCell ref="A17:XFD17"/>
    <mergeCell ref="A16:XFD16"/>
    <mergeCell ref="A3:XFD3"/>
    <mergeCell ref="A5:XF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workbookViewId="0">
      <selection sqref="A1:IV1"/>
    </sheetView>
  </sheetViews>
  <sheetFormatPr baseColWidth="10" defaultRowHeight="12.75" x14ac:dyDescent="0.2"/>
  <cols>
    <col min="1" max="1" width="14.7109375" style="26" customWidth="1"/>
    <col min="2" max="16384" width="11.42578125" style="26"/>
  </cols>
  <sheetData>
    <row r="1" spans="1:5" s="29" customFormat="1" x14ac:dyDescent="0.2"/>
    <row r="2" spans="1:5" s="29" customFormat="1" x14ac:dyDescent="0.2"/>
    <row r="3" spans="1:5" s="29" customFormat="1" x14ac:dyDescent="0.2"/>
    <row r="4" spans="1:5" x14ac:dyDescent="0.2">
      <c r="B4" s="33" t="s">
        <v>83</v>
      </c>
      <c r="C4" s="33" t="s">
        <v>82</v>
      </c>
      <c r="D4" s="33" t="s">
        <v>81</v>
      </c>
      <c r="E4" s="33" t="s">
        <v>80</v>
      </c>
    </row>
    <row r="5" spans="1:5" s="31" customFormat="1" x14ac:dyDescent="0.2">
      <c r="A5" s="32"/>
    </row>
    <row r="6" spans="1:5" x14ac:dyDescent="0.2">
      <c r="A6" s="26" t="s">
        <v>79</v>
      </c>
      <c r="B6" s="30">
        <v>-1.75</v>
      </c>
      <c r="C6" s="30">
        <v>-1.29</v>
      </c>
      <c r="D6" s="30">
        <v>-0.57999999999999996</v>
      </c>
      <c r="E6" s="30">
        <v>-0.19</v>
      </c>
    </row>
    <row r="7" spans="1:5" x14ac:dyDescent="0.2">
      <c r="A7" s="26" t="s">
        <v>78</v>
      </c>
      <c r="B7" s="30">
        <v>-0.44</v>
      </c>
      <c r="C7" s="30">
        <v>-0.28999999999999998</v>
      </c>
      <c r="D7" s="30">
        <v>-0.14000000000000001</v>
      </c>
      <c r="E7" s="30">
        <v>0.01</v>
      </c>
    </row>
    <row r="8" spans="1:5" x14ac:dyDescent="0.2">
      <c r="A8" s="26" t="s">
        <v>77</v>
      </c>
      <c r="B8" s="30">
        <v>0</v>
      </c>
      <c r="C8" s="30">
        <v>0</v>
      </c>
      <c r="D8" s="30">
        <v>0</v>
      </c>
      <c r="E8" s="30">
        <v>0</v>
      </c>
    </row>
    <row r="10" spans="1:5" s="29" customFormat="1" x14ac:dyDescent="0.2"/>
    <row r="11" spans="1:5" s="29" customFormat="1" x14ac:dyDescent="0.2"/>
  </sheetData>
  <mergeCells count="6">
    <mergeCell ref="A1:XFD1"/>
    <mergeCell ref="A2:XFD2"/>
    <mergeCell ref="A11:XFD11"/>
    <mergeCell ref="A10:XFD10"/>
    <mergeCell ref="A3:XFD3"/>
    <mergeCell ref="A5:XFD5"/>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20</vt:i4>
      </vt:variant>
    </vt:vector>
  </HeadingPairs>
  <TitlesOfParts>
    <vt:vector size="20" baseType="lpstr">
      <vt:lpstr>Tabelle1</vt:lpstr>
      <vt:lpstr>Tabelle2</vt:lpstr>
      <vt:lpstr>Tabelle3</vt:lpstr>
      <vt:lpstr>Tabelle4</vt:lpstr>
      <vt:lpstr>Tabelle5</vt:lpstr>
      <vt:lpstr>Tabelle6</vt:lpstr>
      <vt:lpstr>Tabelle7</vt:lpstr>
      <vt:lpstr>Tabelle8</vt:lpstr>
      <vt:lpstr>Tabelle9</vt:lpstr>
      <vt:lpstr>Tabellenteil_Tab.1</vt:lpstr>
      <vt:lpstr>Tabellenteil_Tab.2</vt:lpstr>
      <vt:lpstr>Tabellenteil_Tab.3</vt:lpstr>
      <vt:lpstr>Tabellenteil_Tab.4</vt:lpstr>
      <vt:lpstr>Tabellenteil_Tab.5</vt:lpstr>
      <vt:lpstr>Tabellenteil_Tab.6</vt:lpstr>
      <vt:lpstr>Tabellenteil_Tab.7</vt:lpstr>
      <vt:lpstr>Tabellenteil_Tab.8</vt:lpstr>
      <vt:lpstr>technischer_Teil_Tab.1</vt:lpstr>
      <vt:lpstr>technischer_Teil_Tab.2</vt:lpstr>
      <vt:lpstr>technischer_Teil_Tab.3</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Zahlungsströme - Tabellen 2013</dc:title>
  <cp:lastModifiedBy>Leicher</cp:lastModifiedBy>
  <dcterms:created xsi:type="dcterms:W3CDTF">2013-01-03T12:43:52Z</dcterms:created>
  <dcterms:modified xsi:type="dcterms:W3CDTF">2013-01-03T13:16:43Z</dcterms:modified>
</cp:coreProperties>
</file>