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  <sheet name="Tabelle7" sheetId="7" r:id="rId7"/>
    <sheet name="Tabelle8" sheetId="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0">Tabelle1!$A$1:$N$19</definedName>
    <definedName name="_xlnm.Print_Area" localSheetId="3">Tabelle4!$A$1:$T$36</definedName>
    <definedName name="_xlnm.Print_Area" localSheetId="4">Tabelle5!$A$1:$G$52</definedName>
    <definedName name="_xlnm.Print_Area" localSheetId="6">Tabelle7!$A$1:$G$39</definedName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B6" i="8" l="1"/>
  <c r="C6" i="8"/>
  <c r="D6" i="8"/>
  <c r="E6" i="8"/>
  <c r="F6" i="8"/>
  <c r="B7" i="8"/>
  <c r="C7" i="8"/>
  <c r="D7" i="8"/>
  <c r="E7" i="8"/>
  <c r="F7" i="8"/>
  <c r="B8" i="8"/>
  <c r="C8" i="8"/>
  <c r="D8" i="8"/>
  <c r="E8" i="8"/>
  <c r="F8" i="8"/>
  <c r="B9" i="8"/>
  <c r="C9" i="8"/>
  <c r="D9" i="8"/>
  <c r="E9" i="8"/>
  <c r="F9" i="8"/>
  <c r="B10" i="8"/>
  <c r="C10" i="8"/>
  <c r="D10" i="8"/>
  <c r="E10" i="8"/>
  <c r="F10" i="8"/>
  <c r="B11" i="8"/>
  <c r="C11" i="8"/>
  <c r="D11" i="8"/>
  <c r="E11" i="8"/>
  <c r="F11" i="8"/>
  <c r="B12" i="8"/>
  <c r="C12" i="8"/>
  <c r="D12" i="8"/>
  <c r="E12" i="8"/>
  <c r="F12" i="8"/>
  <c r="B13" i="8"/>
  <c r="C13" i="8"/>
  <c r="D13" i="8"/>
  <c r="E13" i="8"/>
  <c r="F13" i="8"/>
  <c r="B14" i="8"/>
  <c r="C14" i="8"/>
  <c r="D14" i="8"/>
  <c r="E14" i="8"/>
  <c r="F14" i="8"/>
  <c r="B15" i="8"/>
  <c r="C15" i="8"/>
  <c r="D15" i="8"/>
  <c r="E15" i="8"/>
  <c r="F15" i="8"/>
  <c r="B16" i="8"/>
  <c r="C16" i="8"/>
  <c r="D16" i="8"/>
  <c r="E16" i="8"/>
  <c r="F16" i="8"/>
  <c r="B17" i="8"/>
  <c r="C17" i="8"/>
  <c r="D17" i="8"/>
  <c r="E17" i="8"/>
  <c r="F17" i="8"/>
  <c r="B18" i="8"/>
  <c r="C18" i="8"/>
  <c r="D18" i="8"/>
  <c r="E18" i="8"/>
  <c r="F18" i="8"/>
  <c r="B19" i="8"/>
  <c r="C19" i="8"/>
  <c r="D19" i="8"/>
  <c r="E19" i="8"/>
  <c r="F19" i="8"/>
  <c r="B20" i="8"/>
  <c r="C20" i="8"/>
  <c r="D20" i="8"/>
  <c r="E20" i="8"/>
  <c r="F20" i="8"/>
  <c r="B21" i="8"/>
  <c r="C21" i="8"/>
  <c r="D21" i="8"/>
  <c r="E21" i="8"/>
  <c r="F21" i="8"/>
  <c r="B22" i="8"/>
  <c r="C22" i="8"/>
  <c r="D22" i="8"/>
  <c r="E22" i="8"/>
  <c r="F22" i="8"/>
  <c r="B23" i="8"/>
  <c r="C23" i="8"/>
  <c r="D23" i="8"/>
  <c r="E23" i="8"/>
  <c r="F23" i="8"/>
  <c r="B24" i="8"/>
  <c r="C24" i="8"/>
  <c r="D24" i="8"/>
  <c r="E24" i="8"/>
  <c r="F24" i="8"/>
  <c r="B25" i="8"/>
  <c r="C25" i="8"/>
  <c r="D25" i="8"/>
  <c r="E25" i="8"/>
  <c r="F25" i="8"/>
  <c r="B26" i="8"/>
  <c r="C26" i="8"/>
  <c r="D26" i="8"/>
  <c r="E26" i="8"/>
  <c r="F26" i="8"/>
  <c r="B27" i="8"/>
  <c r="C27" i="8"/>
  <c r="D27" i="8"/>
  <c r="E27" i="8"/>
  <c r="F27" i="8"/>
  <c r="B28" i="8"/>
  <c r="C28" i="8"/>
  <c r="D28" i="8"/>
  <c r="E28" i="8"/>
  <c r="F28" i="8"/>
  <c r="B29" i="8"/>
  <c r="C29" i="8"/>
  <c r="D29" i="8"/>
  <c r="E29" i="8"/>
  <c r="F29" i="8"/>
  <c r="B30" i="8"/>
  <c r="C30" i="8"/>
  <c r="D30" i="8"/>
  <c r="E30" i="8"/>
  <c r="F30" i="8"/>
  <c r="B31" i="8"/>
  <c r="C31" i="8"/>
  <c r="D31" i="8"/>
  <c r="E31" i="8"/>
  <c r="F31" i="8"/>
  <c r="B32" i="8"/>
  <c r="C32" i="8"/>
  <c r="D32" i="8"/>
  <c r="E32" i="8"/>
  <c r="F32" i="8"/>
  <c r="B33" i="8"/>
  <c r="C33" i="8"/>
  <c r="D33" i="8"/>
  <c r="E33" i="8"/>
  <c r="F33" i="8"/>
  <c r="B34" i="8"/>
  <c r="C34" i="8"/>
  <c r="D34" i="8"/>
  <c r="E34" i="8"/>
  <c r="F34" i="8"/>
  <c r="F36" i="8"/>
  <c r="F6" i="7"/>
  <c r="G6" i="7"/>
  <c r="F7" i="7"/>
  <c r="G7" i="7"/>
  <c r="F8" i="7"/>
  <c r="G8" i="7"/>
  <c r="F9" i="7"/>
  <c r="G9" i="7"/>
  <c r="F10" i="7"/>
  <c r="G10" i="7"/>
  <c r="F11" i="7"/>
  <c r="G11" i="7"/>
  <c r="F12" i="7"/>
  <c r="G12" i="7"/>
  <c r="F13" i="7"/>
  <c r="G13" i="7"/>
  <c r="F14" i="7"/>
  <c r="G14" i="7"/>
  <c r="F15" i="7"/>
  <c r="G15" i="7"/>
  <c r="F16" i="7"/>
  <c r="G16" i="7"/>
  <c r="F17" i="7"/>
  <c r="G17" i="7"/>
  <c r="F18" i="7"/>
  <c r="G18" i="7"/>
  <c r="B19" i="7"/>
  <c r="C19" i="7"/>
  <c r="D19" i="7"/>
  <c r="E19" i="7"/>
  <c r="F19" i="7"/>
  <c r="G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F36" i="7"/>
  <c r="G36" i="7"/>
  <c r="C6" i="6"/>
  <c r="D6" i="6"/>
  <c r="E6" i="6"/>
  <c r="F6" i="6"/>
  <c r="G6" i="6"/>
  <c r="H6" i="6"/>
  <c r="C7" i="6"/>
  <c r="D7" i="6"/>
  <c r="E7" i="6"/>
  <c r="F7" i="6"/>
  <c r="C8" i="6"/>
  <c r="D8" i="6"/>
  <c r="E8" i="6"/>
  <c r="F8" i="6"/>
  <c r="C9" i="6"/>
  <c r="D9" i="6"/>
  <c r="E9" i="6"/>
  <c r="F9" i="6"/>
  <c r="C10" i="6"/>
  <c r="D10" i="6"/>
  <c r="E10" i="6"/>
  <c r="F10" i="6"/>
  <c r="C11" i="6"/>
  <c r="D11" i="6"/>
  <c r="E11" i="6"/>
  <c r="F11" i="6"/>
  <c r="C12" i="6"/>
  <c r="D12" i="6"/>
  <c r="E12" i="6"/>
  <c r="F12" i="6"/>
  <c r="C13" i="6"/>
  <c r="D13" i="6"/>
  <c r="E13" i="6"/>
  <c r="F13" i="6"/>
  <c r="C14" i="6"/>
  <c r="D14" i="6"/>
  <c r="E14" i="6"/>
  <c r="F14" i="6"/>
  <c r="C15" i="6"/>
  <c r="D15" i="6"/>
  <c r="E15" i="6"/>
  <c r="F15" i="6"/>
  <c r="C16" i="6"/>
  <c r="D16" i="6"/>
  <c r="E16" i="6"/>
  <c r="F16" i="6"/>
  <c r="C17" i="6"/>
  <c r="D17" i="6"/>
  <c r="E17" i="6"/>
  <c r="F17" i="6"/>
  <c r="C18" i="6"/>
  <c r="D18" i="6"/>
  <c r="E18" i="6"/>
  <c r="F18" i="6"/>
  <c r="C19" i="6"/>
  <c r="D19" i="6"/>
  <c r="E19" i="6"/>
  <c r="F19" i="6"/>
  <c r="C20" i="6"/>
  <c r="D20" i="6"/>
  <c r="E20" i="6"/>
  <c r="F20" i="6"/>
  <c r="C21" i="6"/>
  <c r="D21" i="6"/>
  <c r="E21" i="6"/>
  <c r="F21" i="6"/>
  <c r="C22" i="6"/>
  <c r="D22" i="6"/>
  <c r="E22" i="6"/>
  <c r="F22" i="6"/>
  <c r="C23" i="6"/>
  <c r="C24" i="6" s="1"/>
  <c r="D23" i="6"/>
  <c r="E23" i="6"/>
  <c r="F23" i="6"/>
  <c r="H23" i="6"/>
  <c r="H24" i="6" s="1"/>
  <c r="D24" i="6"/>
  <c r="E24" i="6"/>
  <c r="F24" i="6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F28" i="5"/>
  <c r="E28" i="5" s="1"/>
  <c r="D29" i="5"/>
  <c r="E29" i="5"/>
  <c r="F29" i="5"/>
  <c r="F30" i="5"/>
  <c r="D30" i="5" s="1"/>
  <c r="F31" i="5"/>
  <c r="E31" i="5" s="1"/>
  <c r="D32" i="5"/>
  <c r="F32" i="5"/>
  <c r="E32" i="5" s="1"/>
  <c r="D33" i="5"/>
  <c r="E33" i="5"/>
  <c r="F33" i="5"/>
  <c r="F34" i="5"/>
  <c r="D34" i="5" s="1"/>
  <c r="F35" i="5"/>
  <c r="E35" i="5" s="1"/>
  <c r="D36" i="5"/>
  <c r="F36" i="5"/>
  <c r="E36" i="5" s="1"/>
  <c r="D37" i="5"/>
  <c r="E37" i="5"/>
  <c r="F37" i="5"/>
  <c r="F38" i="5"/>
  <c r="D38" i="5" s="1"/>
  <c r="F39" i="5"/>
  <c r="E39" i="5" s="1"/>
  <c r="D40" i="5"/>
  <c r="F40" i="5"/>
  <c r="E40" i="5" s="1"/>
  <c r="D41" i="5"/>
  <c r="E41" i="5"/>
  <c r="F41" i="5"/>
  <c r="F42" i="5"/>
  <c r="D42" i="5" s="1"/>
  <c r="F43" i="5"/>
  <c r="E43" i="5" s="1"/>
  <c r="D44" i="5"/>
  <c r="F44" i="5"/>
  <c r="E44" i="5" s="1"/>
  <c r="D45" i="5"/>
  <c r="E45" i="5"/>
  <c r="F45" i="5"/>
  <c r="F46" i="5"/>
  <c r="D46" i="5" s="1"/>
  <c r="F47" i="5"/>
  <c r="E47" i="5" s="1"/>
  <c r="D48" i="5"/>
  <c r="E48" i="5"/>
  <c r="F49" i="5"/>
  <c r="D49" i="5" s="1"/>
  <c r="D28" i="5" l="1"/>
  <c r="E42" i="5"/>
  <c r="E38" i="5"/>
  <c r="E30" i="5"/>
  <c r="D47" i="5"/>
  <c r="D43" i="5"/>
  <c r="D39" i="5"/>
  <c r="D35" i="5"/>
  <c r="D31" i="5"/>
  <c r="E49" i="5"/>
  <c r="E46" i="5"/>
  <c r="E34" i="5"/>
</calcChain>
</file>

<file path=xl/sharedStrings.xml><?xml version="1.0" encoding="utf-8"?>
<sst xmlns="http://schemas.openxmlformats.org/spreadsheetml/2006/main" count="144" uniqueCount="99">
  <si>
    <r>
      <t>1)</t>
    </r>
    <r>
      <rPr>
        <sz val="10"/>
        <rFont val="Arial"/>
        <family val="2"/>
      </rPr>
      <t xml:space="preserve"> Stände: Schulden und Forderungen 2011 u. 2012 lt. BVA, Schuldenstand lt. Schätzung der OeBFA vom September 2011</t>
    </r>
  </si>
  <si>
    <t>Quelle: ÖBFA</t>
  </si>
  <si>
    <t>Finanzschuld bereinigt unter Berücksichtigung von Schulden und Forderungen aus Währungstauschverträgen</t>
  </si>
  <si>
    <t>abzüglich: in Bundesbesitz befindliche Wertpapiere</t>
  </si>
  <si>
    <t>Finanzschuld unter Berücksichtigung von Schulden und Forderungen aus Währungstauschverträgen</t>
  </si>
  <si>
    <t>abzüglich: Forderungen aus Währungstauschverträgen</t>
  </si>
  <si>
    <t>zuzüglich: Schulden aus Währungstauschverträgen</t>
  </si>
  <si>
    <t>Nichtfällige Finanzschulden lt. BRA</t>
  </si>
  <si>
    <t>in Mio. €</t>
  </si>
  <si>
    <r>
      <t xml:space="preserve">Tabelle 1: Ableitung der "Finanzschulden lt. Bundesrechnungsabschluss (BRA)"  zur "Finanzschuld bereinigt unter Berücksichtigung von Schulden und Forderungen aus Währungstauschverträgen" </t>
    </r>
    <r>
      <rPr>
        <b/>
        <vertAlign val="superscript"/>
        <sz val="10"/>
        <rFont val="Arial"/>
        <family val="2"/>
      </rPr>
      <t>1)</t>
    </r>
  </si>
  <si>
    <t>1) Unter Berücksichtigung des Bundesbesitzes an eigenen Wertpapieren
2) Nettogebarung aus dem sonstigen Aufwand
3) Inklusive Schuldenübernahme durch Forderungsverzicht iHv. 6,1 Mrd. € (2,6% des BIP) gemäß Bundesbahnstrukturgesetz 2003. 
4) Stände: Aufwand 2011 u. 2012 lt. BVA, Schuldenstand lt. Schätzung der OeBFA vom September 2011</t>
  </si>
  <si>
    <t>Summe NETTO (Nettoaufwand für Tilgung, Verzinsung und sonst. Aufwand)</t>
  </si>
  <si>
    <r>
      <t xml:space="preserve">Sonstiger Aufwand Netto </t>
    </r>
    <r>
      <rPr>
        <vertAlign val="superscript"/>
        <sz val="9"/>
        <rFont val="Arial"/>
        <family val="2"/>
      </rPr>
      <t>2)</t>
    </r>
  </si>
  <si>
    <t>Einnahmen</t>
  </si>
  <si>
    <t>Ausgaben</t>
  </si>
  <si>
    <t>Sonstiger Aufwand</t>
  </si>
  <si>
    <t>Nettoaufwand für Verzinsung</t>
  </si>
  <si>
    <t>Verzinsung</t>
  </si>
  <si>
    <t>Nettoaufwand für Tilgung</t>
  </si>
  <si>
    <t>Tilgung</t>
  </si>
  <si>
    <t>Aufwand</t>
  </si>
  <si>
    <r>
      <t xml:space="preserve">Finanzschulden insgesamt </t>
    </r>
    <r>
      <rPr>
        <vertAlign val="superscript"/>
        <sz val="9"/>
        <rFont val="Arial"/>
        <family val="2"/>
      </rPr>
      <t>1)</t>
    </r>
  </si>
  <si>
    <t>Finanzschulden in fremder Währung</t>
  </si>
  <si>
    <t>Finanzschulden in heimischer Währung</t>
  </si>
  <si>
    <t>Stände</t>
  </si>
  <si>
    <r>
      <t xml:space="preserve">2012 </t>
    </r>
    <r>
      <rPr>
        <vertAlign val="superscript"/>
        <sz val="10"/>
        <rFont val="Arial"/>
        <family val="2"/>
      </rPr>
      <t>4)</t>
    </r>
  </si>
  <si>
    <r>
      <t xml:space="preserve">2011 </t>
    </r>
    <r>
      <rPr>
        <vertAlign val="superscript"/>
        <sz val="10"/>
        <rFont val="Arial"/>
        <family val="2"/>
      </rPr>
      <t>4)</t>
    </r>
  </si>
  <si>
    <r>
      <t xml:space="preserve">2004 </t>
    </r>
    <r>
      <rPr>
        <vertAlign val="superscript"/>
        <sz val="9"/>
        <rFont val="Arial"/>
        <family val="2"/>
      </rPr>
      <t>3)</t>
    </r>
  </si>
  <si>
    <t>Tabelle 2: Nichtfällige bereinigte Finanzschulden des Bundes</t>
  </si>
  <si>
    <t xml:space="preserve">1) Stände: 2011 u. 2012 lt. BVA, Schulden und Forderungen lt. Schätzung der OeBFA vom September 2011
</t>
  </si>
  <si>
    <t>Saldo (10-11)</t>
  </si>
  <si>
    <t>Schulden (5+8)</t>
  </si>
  <si>
    <t>Forderungen (4+7)</t>
  </si>
  <si>
    <t>Insgesamt (Summe der Einnahmen bzw. Ausgaben für Zinsen und für Tilgung des Kapitals)</t>
  </si>
  <si>
    <t>Saldo (7-8)</t>
  </si>
  <si>
    <t>Schulden</t>
  </si>
  <si>
    <t>Forderungen</t>
  </si>
  <si>
    <t>Einnahmen bzw. Ausgaben für Tilgung des Kapitals</t>
  </si>
  <si>
    <t>Saldo (4-5)</t>
  </si>
  <si>
    <t>Einnahmen bzw. Ausgaben für Zinsen</t>
  </si>
  <si>
    <t>Saldo (1-2)</t>
  </si>
  <si>
    <r>
      <t xml:space="preserve">2012 </t>
    </r>
    <r>
      <rPr>
        <vertAlign val="superscript"/>
        <sz val="9"/>
        <rFont val="Arial"/>
        <family val="2"/>
      </rPr>
      <t>1)</t>
    </r>
  </si>
  <si>
    <r>
      <t xml:space="preserve">2011 </t>
    </r>
    <r>
      <rPr>
        <vertAlign val="superscript"/>
        <sz val="9"/>
        <rFont val="Arial"/>
        <family val="2"/>
      </rPr>
      <t>1)</t>
    </r>
  </si>
  <si>
    <t>Tabelle 3: Schulden und Forderungen aus Währungstauschverträgen (Swaps)</t>
  </si>
  <si>
    <t>1) Unter Berücksichtigung des Bundesbesitzes an eigenen Wertpapieren; die Gesamtschuld ergibt sich aus den nichtfälligen bereinigten Finanzschulden (Tabelle 2, Zeile 3) zuzüglich dem Saldo aus Schulden/Forderungen aus Währungstauschverträgen (Tabelle 3, Zeile 3)
2) Inklusive Schuldenübernahme durch Forderungsverzicht iHv. 6,1 Mrd. € (2,6% des BIP) gemäß Bundesbahnstrukturgesetz 2003. 
3) Stände:  Aufwand 2011 u. 2012 lt. BVA, Schuldenstand lt. Schätzung der OeBFA vom September 2011
4) BIP:  bis 2010 Statistik Austria, 2011 u. 2012 lt. Wifo-Prognose September 2011 
5) Wirtschaftliche Belastung unter Nettodarstellung der Währungstauschverträge und der durchgeführten bzw. geplanten Wertpapiergebarung; der Nettoaufwand für Tilgung ergibt sich aus Tabelle 2 Zeile 6 abzüglich Tabelle 3 Zeile 9
6) Wirtschaftliche Belastung unter Nettodarstellung der Währungstauschverträge und der durchgeführten bzw. geplanten Wertpapiergebarung; der Nettoaufwand für Verzinsung ergibt sich aus Tabelle 2 Zeile 9 abzüglich Tabelle 3 Zeile 6;
7) Nettogebarung aus dem sonstigen Aufwand
8) Aufwand für Verzinsung in % der Nettoeinnahmen des Bundes laut Kapitel 52/Untergliederung 16 Bundeshaushalt</t>
  </si>
  <si>
    <t xml:space="preserve">Quelle: ÖBFA </t>
  </si>
  <si>
    <r>
      <t xml:space="preserve">Zinsen-Steuer-Quote in % </t>
    </r>
    <r>
      <rPr>
        <vertAlign val="superscript"/>
        <sz val="9"/>
        <rFont val="Arial"/>
        <family val="2"/>
      </rPr>
      <t>8)</t>
    </r>
  </si>
  <si>
    <t>in % des BIP</t>
  </si>
  <si>
    <r>
      <t xml:space="preserve">Sonstiger Aufwand Netto </t>
    </r>
    <r>
      <rPr>
        <vertAlign val="superscript"/>
        <sz val="9"/>
        <rFont val="Arial"/>
        <family val="2"/>
      </rPr>
      <t>7)</t>
    </r>
  </si>
  <si>
    <r>
      <t xml:space="preserve">Nettoaufwand für Verzinsung  </t>
    </r>
    <r>
      <rPr>
        <vertAlign val="superscript"/>
        <sz val="9"/>
        <rFont val="Arial"/>
        <family val="2"/>
      </rPr>
      <t>6)</t>
    </r>
  </si>
  <si>
    <r>
      <t xml:space="preserve">Nettoaufwand für Tilgung  </t>
    </r>
    <r>
      <rPr>
        <vertAlign val="superscript"/>
        <sz val="9"/>
        <rFont val="Arial"/>
        <family val="2"/>
      </rPr>
      <t>5)</t>
    </r>
  </si>
  <si>
    <r>
      <t xml:space="preserve">Gesamtschuld in % des BIP </t>
    </r>
    <r>
      <rPr>
        <vertAlign val="superscript"/>
        <sz val="9"/>
        <rFont val="Arial"/>
        <family val="2"/>
      </rPr>
      <t>4)</t>
    </r>
  </si>
  <si>
    <r>
      <t xml:space="preserve">Gesamtschuld  </t>
    </r>
    <r>
      <rPr>
        <vertAlign val="superscript"/>
        <sz val="9"/>
        <rFont val="Arial"/>
        <family val="2"/>
      </rPr>
      <t>1)</t>
    </r>
  </si>
  <si>
    <r>
      <t xml:space="preserve">2012 </t>
    </r>
    <r>
      <rPr>
        <vertAlign val="superscript"/>
        <sz val="9"/>
        <rFont val="Arial"/>
        <family val="2"/>
      </rPr>
      <t>3)</t>
    </r>
  </si>
  <si>
    <r>
      <t xml:space="preserve">2011 </t>
    </r>
    <r>
      <rPr>
        <vertAlign val="superscript"/>
        <sz val="9"/>
        <rFont val="Arial"/>
        <family val="2"/>
      </rPr>
      <t>3)</t>
    </r>
  </si>
  <si>
    <r>
      <t xml:space="preserve">2004 </t>
    </r>
    <r>
      <rPr>
        <vertAlign val="superscript"/>
        <sz val="9"/>
        <rFont val="Arial"/>
        <family val="2"/>
      </rPr>
      <t>2)</t>
    </r>
  </si>
  <si>
    <t xml:space="preserve">Tabelle 4: Nichtfällige bereinigte Finanzschulden des Bundes sowie die Zinsen dafür unter Berücksichtigung von Schulden und Forderungen aus Währungstauschverträgen </t>
  </si>
  <si>
    <t>1) BIP:  bis 2010 Statistik Austria, 2011 u. 2012: lt. WIFO-Prognose September 2011
2) Inklusive Schuldenübernahme durch Forderungsverzicht iHv. 6,1 Mrd. € (2,6% des BIP) gemäß Bundesbahnstrukturgesetz 2003. 
3) Zinsen 2011 u. 2012 lt. BVA, Schuldenstand lt. Hochrechnung der OeBFA vom September 2011</t>
  </si>
  <si>
    <r>
      <t xml:space="preserve">BIP </t>
    </r>
    <r>
      <rPr>
        <vertAlign val="superscript"/>
        <sz val="9"/>
        <rFont val="Arial"/>
        <family val="2"/>
      </rPr>
      <t>1)</t>
    </r>
  </si>
  <si>
    <t>Zinsen für Finanzschulden</t>
  </si>
  <si>
    <t>Finanzschulden</t>
  </si>
  <si>
    <t>Zinsen</t>
  </si>
  <si>
    <t>Jahr</t>
  </si>
  <si>
    <t>Tabelle 5: Nichtfällige bereinigte Finanzschulden des Bundes sowie die Zinsen dafür unter Berücksichtigung von Schulden und Forderungen aus Währungstauschverträgen</t>
  </si>
  <si>
    <r>
      <t>1)</t>
    </r>
    <r>
      <rPr>
        <sz val="9"/>
        <rFont val="Arial"/>
        <family val="2"/>
      </rPr>
      <t xml:space="preserve"> Nicht fällige Finanzschulden des Bundes:  BVA; Verschuldung Gesamtstaat: Notifikation an die EK per 30.9.2011        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Forderungen des Bundes aus ÖBFA-Darlehen an Länder, Gemeinden und sonstige öffentliche Rechtsträger     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>insbesondere Darlehen von Bundesfonds an Einheinten des Bundessektors</t>
    </r>
  </si>
  <si>
    <t xml:space="preserve">Quellen: bis 2010 Statistik Austria (Stand: 30. Nov. 2011), ab 2011  BMF.  </t>
  </si>
  <si>
    <t>Verschuldung Sektor Staat</t>
  </si>
  <si>
    <t>Verschuldung der Sozialversichungsträger</t>
  </si>
  <si>
    <t>Verschuldung der Gemeindeebene</t>
  </si>
  <si>
    <t>Verschuldung der Landesebene</t>
  </si>
  <si>
    <t>Verschuldung des Bundessektors lt. VGR</t>
  </si>
  <si>
    <t>sonstige Einheiten des Bundessektors</t>
  </si>
  <si>
    <t>Verschuldung der Bundesfonds</t>
  </si>
  <si>
    <r>
      <t xml:space="preserve">Konsolidierung innerhalb des Bundessektors </t>
    </r>
    <r>
      <rPr>
        <vertAlign val="superscript"/>
        <sz val="9"/>
        <rFont val="Arial"/>
        <family val="2"/>
      </rPr>
      <t>3)</t>
    </r>
  </si>
  <si>
    <r>
      <t xml:space="preserve">intergovernmentale Forderungen des Bundes </t>
    </r>
    <r>
      <rPr>
        <vertAlign val="superscript"/>
        <sz val="9"/>
        <rFont val="Arial"/>
        <family val="2"/>
      </rPr>
      <t>2)</t>
    </r>
  </si>
  <si>
    <t>ÖBFA Darlehen für Rechtsträger/Länder/Wien</t>
  </si>
  <si>
    <t>Kommunalkredit Finanz</t>
  </si>
  <si>
    <t>ÖBB Infrastruktur AG</t>
  </si>
  <si>
    <t>Eurofighter</t>
  </si>
  <si>
    <t>Bundesanleihen im Besitz von Bundesfonds</t>
  </si>
  <si>
    <t>Bund: Eigene Bundestitel</t>
  </si>
  <si>
    <t>Kollateralverbindlickeiten aus Swaps</t>
  </si>
  <si>
    <t>Netto-Forderungen aus Währungsswaps</t>
  </si>
  <si>
    <t>Nichtfällige Finanzschulden d. Bundes lt. BRA</t>
  </si>
  <si>
    <t>Tabelle 6: Abteilung der Maastricht-Schulden des Staates</t>
  </si>
  <si>
    <r>
      <t>1)</t>
    </r>
    <r>
      <rPr>
        <sz val="9"/>
        <rFont val="Arial"/>
        <family val="2"/>
      </rPr>
      <t xml:space="preserve"> Ableitung siehe Punkt 2.3.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Die Schulden der Sozialversicherungsträger werden erst ab 1995 erfasst.   </t>
    </r>
  </si>
  <si>
    <t xml:space="preserve">Quellen: bis 2010 Statistik Austria (Stand: 30. November 2011), ab 2011 BMF.  </t>
  </si>
  <si>
    <t xml:space="preserve">BIP </t>
  </si>
  <si>
    <t>Gesamtstaat</t>
  </si>
  <si>
    <r>
      <t xml:space="preserve">SV </t>
    </r>
    <r>
      <rPr>
        <vertAlign val="superscript"/>
        <sz val="9"/>
        <rFont val="Arial"/>
        <family val="2"/>
      </rPr>
      <t>2)</t>
    </r>
  </si>
  <si>
    <t>Gemeinden</t>
  </si>
  <si>
    <t>Länder</t>
  </si>
  <si>
    <r>
      <t xml:space="preserve">Bundessektor </t>
    </r>
    <r>
      <rPr>
        <vertAlign val="superscript"/>
        <sz val="9"/>
        <rFont val="Arial"/>
        <family val="2"/>
      </rPr>
      <t>1)</t>
    </r>
  </si>
  <si>
    <t>Tabelle 7: Maastricht-Schulden der staatlichen Teilsektoren</t>
  </si>
  <si>
    <r>
      <t>1)</t>
    </r>
    <r>
      <rPr>
        <sz val="9"/>
        <rFont val="Arial"/>
        <family val="2"/>
      </rPr>
      <t xml:space="preserve"> Sozialversicherungsträger. Die Schulden der Sozialversicherungsträger werden erst ab 1995 erfasst.</t>
    </r>
  </si>
  <si>
    <r>
      <t xml:space="preserve">SV </t>
    </r>
    <r>
      <rPr>
        <vertAlign val="superscript"/>
        <sz val="9"/>
        <rFont val="Arial"/>
        <family val="2"/>
      </rPr>
      <t>1)</t>
    </r>
  </si>
  <si>
    <t>Bundessektor</t>
  </si>
  <si>
    <t xml:space="preserve">in % des BIP </t>
  </si>
  <si>
    <t xml:space="preserve">Tabelle 8: Maastricht-Verschuldung nach den Teilsektoren des Staates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</si>
</sst>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"/>
    <numFmt numFmtId="166" formatCode="#,##0.000"/>
    <numFmt numFmtId="167" formatCode="0.0000"/>
    <numFmt numFmtId="168" formatCode="#,##0.0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3" fillId="0" borderId="0"/>
    <xf numFmtId="0" fontId="1" fillId="0" borderId="0"/>
  </cellStyleXfs>
  <cellXfs count="128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164" fontId="5" fillId="0" borderId="0" xfId="0" applyNumberFormat="1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164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top"/>
    </xf>
    <xf numFmtId="0" fontId="5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vertical="center"/>
    </xf>
    <xf numFmtId="3" fontId="7" fillId="0" borderId="1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3" fontId="7" fillId="0" borderId="0" xfId="0" applyNumberFormat="1" applyFont="1" applyBorder="1"/>
    <xf numFmtId="0" fontId="7" fillId="0" borderId="0" xfId="0" applyFont="1" applyBorder="1" applyAlignment="1">
      <alignment horizontal="left"/>
    </xf>
    <xf numFmtId="0" fontId="7" fillId="0" borderId="0" xfId="0" applyFont="1" applyBorder="1"/>
    <xf numFmtId="3" fontId="7" fillId="0" borderId="2" xfId="0" applyNumberFormat="1" applyFont="1" applyBorder="1"/>
    <xf numFmtId="0" fontId="7" fillId="0" borderId="0" xfId="0" applyFont="1" applyBorder="1" applyAlignment="1"/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3" fontId="7" fillId="0" borderId="0" xfId="0" applyNumberFormat="1" applyFont="1"/>
    <xf numFmtId="3" fontId="7" fillId="0" borderId="0" xfId="0" applyNumberFormat="1" applyFont="1" applyBorder="1" applyAlignment="1">
      <alignment horizontal="right"/>
    </xf>
    <xf numFmtId="165" fontId="7" fillId="0" borderId="2" xfId="0" applyNumberFormat="1" applyFont="1" applyBorder="1"/>
    <xf numFmtId="165" fontId="7" fillId="0" borderId="0" xfId="0" applyNumberFormat="1" applyFont="1" applyBorder="1"/>
    <xf numFmtId="0" fontId="7" fillId="0" borderId="0" xfId="0" applyFont="1" applyAlignment="1">
      <alignment vertical="center"/>
    </xf>
    <xf numFmtId="3" fontId="7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1" fontId="7" fillId="0" borderId="2" xfId="0" applyNumberFormat="1" applyFont="1" applyBorder="1"/>
    <xf numFmtId="0" fontId="7" fillId="0" borderId="2" xfId="0" applyFont="1" applyBorder="1"/>
    <xf numFmtId="2" fontId="7" fillId="0" borderId="0" xfId="0" applyNumberFormat="1" applyFont="1" applyBorder="1"/>
    <xf numFmtId="3" fontId="7" fillId="0" borderId="3" xfId="0" applyNumberFormat="1" applyFont="1" applyBorder="1"/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horizontal="left"/>
    </xf>
    <xf numFmtId="0" fontId="7" fillId="0" borderId="1" xfId="0" applyFont="1" applyBorder="1"/>
    <xf numFmtId="0" fontId="7" fillId="0" borderId="0" xfId="0" applyFont="1" applyAlignment="1"/>
    <xf numFmtId="166" fontId="7" fillId="0" borderId="2" xfId="0" applyNumberFormat="1" applyFont="1" applyBorder="1"/>
    <xf numFmtId="165" fontId="7" fillId="0" borderId="2" xfId="0" applyNumberFormat="1" applyFont="1" applyBorder="1" applyAlignment="1">
      <alignment horizontal="center"/>
    </xf>
    <xf numFmtId="166" fontId="7" fillId="0" borderId="0" xfId="0" applyNumberFormat="1" applyFont="1" applyBorder="1"/>
    <xf numFmtId="165" fontId="7" fillId="0" borderId="0" xfId="0" applyNumberFormat="1" applyFont="1" applyBorder="1" applyAlignment="1">
      <alignment horizontal="center"/>
    </xf>
    <xf numFmtId="166" fontId="7" fillId="0" borderId="0" xfId="0" applyNumberFormat="1" applyFont="1"/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11" fillId="0" borderId="0" xfId="0" applyFont="1" applyAlignme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2" xfId="0" applyFont="1" applyBorder="1" applyAlignment="1">
      <alignment horizontal="right"/>
    </xf>
    <xf numFmtId="0" fontId="7" fillId="0" borderId="0" xfId="1" applyFont="1"/>
    <xf numFmtId="0" fontId="7" fillId="0" borderId="0" xfId="1" applyFont="1" applyAlignment="1"/>
    <xf numFmtId="0" fontId="12" fillId="0" borderId="0" xfId="1" applyFont="1"/>
    <xf numFmtId="2" fontId="12" fillId="0" borderId="0" xfId="1" applyNumberFormat="1" applyFont="1"/>
    <xf numFmtId="0" fontId="11" fillId="0" borderId="0" xfId="1" applyFont="1"/>
    <xf numFmtId="3" fontId="7" fillId="0" borderId="0" xfId="1" applyNumberFormat="1" applyFont="1" applyBorder="1"/>
    <xf numFmtId="49" fontId="7" fillId="0" borderId="0" xfId="1" applyNumberFormat="1" applyFont="1" applyBorder="1" applyAlignment="1">
      <alignment horizontal="left"/>
    </xf>
    <xf numFmtId="3" fontId="7" fillId="0" borderId="0" xfId="1" applyNumberFormat="1" applyFont="1" applyFill="1" applyBorder="1"/>
    <xf numFmtId="0" fontId="7" fillId="0" borderId="0" xfId="1" applyFont="1" applyBorder="1"/>
    <xf numFmtId="0" fontId="7" fillId="0" borderId="0" xfId="1" applyFont="1" applyBorder="1" applyAlignment="1">
      <alignment horizontal="right" vertical="center" wrapText="1"/>
    </xf>
    <xf numFmtId="0" fontId="7" fillId="0" borderId="0" xfId="1" applyFont="1" applyBorder="1" applyAlignment="1">
      <alignment vertical="center"/>
    </xf>
    <xf numFmtId="3" fontId="7" fillId="0" borderId="0" xfId="0" applyNumberFormat="1" applyFont="1" applyBorder="1" applyAlignment="1"/>
    <xf numFmtId="3" fontId="7" fillId="0" borderId="0" xfId="0" applyNumberFormat="1" applyFont="1" applyAlignment="1"/>
    <xf numFmtId="167" fontId="7" fillId="0" borderId="0" xfId="0" applyNumberFormat="1" applyFont="1"/>
    <xf numFmtId="0" fontId="11" fillId="0" borderId="0" xfId="0" applyFont="1" applyBorder="1" applyAlignment="1">
      <alignment vertical="center"/>
    </xf>
    <xf numFmtId="0" fontId="7" fillId="0" borderId="0" xfId="0" applyFont="1" applyBorder="1" applyAlignment="1">
      <alignment horizontal="right" vertical="center" inden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168" fontId="7" fillId="0" borderId="0" xfId="0" applyNumberFormat="1" applyFont="1" applyAlignment="1">
      <alignment horizontal="center"/>
    </xf>
    <xf numFmtId="1" fontId="7" fillId="0" borderId="0" xfId="0" applyNumberFormat="1" applyFont="1"/>
    <xf numFmtId="0" fontId="1" fillId="0" borderId="0" xfId="0" applyFont="1"/>
    <xf numFmtId="0" fontId="5" fillId="0" borderId="0" xfId="0" applyFont="1" applyAlignment="1">
      <alignment horizontal="left" wrapText="1"/>
    </xf>
    <xf numFmtId="0" fontId="1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top" wrapText="1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Border="1" applyAlignment="1">
      <alignment wrapText="1"/>
    </xf>
    <xf numFmtId="0" fontId="7" fillId="0" borderId="0" xfId="0" applyFont="1" applyBorder="1" applyAlignment="1"/>
    <xf numFmtId="49" fontId="5" fillId="0" borderId="0" xfId="1" applyNumberFormat="1" applyFont="1" applyBorder="1" applyAlignment="1"/>
    <xf numFmtId="0" fontId="7" fillId="0" borderId="0" xfId="1" applyFont="1" applyAlignment="1"/>
    <xf numFmtId="0" fontId="10" fillId="0" borderId="0" xfId="1" applyFont="1" applyAlignment="1">
      <alignment horizontal="left" wrapText="1"/>
    </xf>
    <xf numFmtId="0" fontId="7" fillId="0" borderId="0" xfId="1" applyFont="1" applyAlignment="1">
      <alignment horizontal="left"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/>
    </xf>
    <xf numFmtId="0" fontId="11" fillId="0" borderId="0" xfId="1" applyFont="1" applyBorder="1" applyAlignment="1"/>
    <xf numFmtId="0" fontId="7" fillId="0" borderId="0" xfId="1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7" fillId="0" borderId="0" xfId="1" applyFont="1" applyBorder="1" applyAlignment="1"/>
    <xf numFmtId="0" fontId="7" fillId="0" borderId="0" xfId="1" applyFont="1" applyBorder="1" applyAlignment="1">
      <alignment horizontal="left"/>
    </xf>
    <xf numFmtId="0" fontId="12" fillId="0" borderId="0" xfId="1" applyFont="1" applyBorder="1" applyAlignment="1">
      <alignment horizontal="left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wrapText="1"/>
    </xf>
  </cellXfs>
  <cellStyles count="4">
    <cellStyle name="Normal_1.1" xfId="2"/>
    <cellStyle name="Standard" xfId="0" builtinId="0"/>
    <cellStyle name="Standard 2" xfId="3"/>
    <cellStyle name="Standard_DEBT-LNG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EXCEL8\wichtige%20Tabellen\&#214;STERREICH\BUND\Budgetunterlagen\2012_BVA%20Sept%202011\Staatsquoten%201954-2011_%20Sept%20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EXCEL8/wichtige%20Tabellen/&#214;STERREICH/BUND/Budgetunterlagen/2012_BVA%20Sept%202011/Staatsquoten%201954-2011_%20Sept%20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EXCEL8\wichtige%20Tabellen\&#214;STERREICH\BUND\Budgetunterlagen\2012_BVA%20Sept%202011\Beilagen\Ableitungstabelle_Schuldenstand_EDP_Sep_201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02_Oeffentliche_Schulden\Tabellenteil_Tab_OeS_1_seitenbreit_9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download\BFRG%202015_Container\BFG%202012%20Aktuell\versendet\BVA%202012%20Stand%204.Okt.201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download\BFRG%202015_Container\BFG%202012%20Aktuell\Wirtschaft%20Sept%202010%20und%20Jan%20201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EXCEL8\wichtige%20Tabellen\&#214;STERREICH\BUND\Budgetunterlagen\2012_BVA%20Sept%202011\oeffentlicher_schuldenstand_nach_teilsektoren_des_staates_01948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02_Oeffentliche_Schulden\Tabellenteil_Tab_OeS_7_seitenbreit_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ztabelle Staatsquoten "/>
      <sheetName val="Maastricht-Primärsaldo "/>
      <sheetName val="formatierte STAT-Tabelle"/>
      <sheetName val="STAT Originaltabelle"/>
      <sheetName val="Tabelle1"/>
      <sheetName val="finanzen_tab3 "/>
    </sheetNames>
    <sheetDataSet>
      <sheetData sheetId="0" refreshError="1">
        <row r="45">
          <cell r="B45">
            <v>146083.16199999998</v>
          </cell>
        </row>
        <row r="66">
          <cell r="M66">
            <v>230500.22896570191</v>
          </cell>
        </row>
      </sheetData>
      <sheetData sheetId="1" refreshError="1">
        <row r="17">
          <cell r="C17">
            <v>87625.032000000007</v>
          </cell>
        </row>
        <row r="18">
          <cell r="C18">
            <v>93331.880999999994</v>
          </cell>
        </row>
        <row r="19">
          <cell r="C19">
            <v>98011.346000000005</v>
          </cell>
        </row>
        <row r="20">
          <cell r="C20">
            <v>103419.239</v>
          </cell>
        </row>
        <row r="21">
          <cell r="C21">
            <v>108956.92200000001</v>
          </cell>
        </row>
        <row r="22">
          <cell r="C22">
            <v>113089.09199999999</v>
          </cell>
        </row>
        <row r="23">
          <cell r="C23">
            <v>118582.10699999999</v>
          </cell>
        </row>
        <row r="24">
          <cell r="C24">
            <v>126835.81</v>
          </cell>
        </row>
        <row r="25">
          <cell r="C25">
            <v>136212.90899999999</v>
          </cell>
        </row>
        <row r="26">
          <cell r="C26">
            <v>146083.16199999998</v>
          </cell>
        </row>
        <row r="27">
          <cell r="C27">
            <v>154206.88100000002</v>
          </cell>
        </row>
        <row r="28">
          <cell r="C28">
            <v>159160.39599999998</v>
          </cell>
        </row>
        <row r="29">
          <cell r="C29">
            <v>167009.878</v>
          </cell>
        </row>
        <row r="30">
          <cell r="C30">
            <v>174794.21900000001</v>
          </cell>
        </row>
        <row r="31">
          <cell r="C31">
            <v>180560.06599999999</v>
          </cell>
        </row>
        <row r="32">
          <cell r="C32">
            <v>184320.967</v>
          </cell>
        </row>
        <row r="33">
          <cell r="C33">
            <v>191911.29499999998</v>
          </cell>
        </row>
        <row r="34">
          <cell r="C34">
            <v>199266.448</v>
          </cell>
        </row>
        <row r="35">
          <cell r="C35">
            <v>208473.592</v>
          </cell>
        </row>
        <row r="36">
          <cell r="C36">
            <v>214200.92299999998</v>
          </cell>
        </row>
        <row r="37">
          <cell r="C37">
            <v>220529.174</v>
          </cell>
        </row>
        <row r="38">
          <cell r="C38">
            <v>224995.95800000001</v>
          </cell>
        </row>
        <row r="39">
          <cell r="C39">
            <v>234707.83</v>
          </cell>
        </row>
        <row r="40">
          <cell r="C40">
            <v>245243.41399999999</v>
          </cell>
        </row>
        <row r="41">
          <cell r="C41">
            <v>259034.47699999998</v>
          </cell>
        </row>
        <row r="42">
          <cell r="C42">
            <v>274019.77900000004</v>
          </cell>
        </row>
        <row r="43">
          <cell r="C43">
            <v>282745.99400000001</v>
          </cell>
        </row>
        <row r="44">
          <cell r="C44">
            <v>274818.18</v>
          </cell>
        </row>
        <row r="45">
          <cell r="C45">
            <v>286197.29000000004</v>
          </cell>
        </row>
        <row r="47">
          <cell r="C47">
            <v>309140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ztabelle Staatsquoten "/>
      <sheetName val="Maastricht-Primärsaldo "/>
      <sheetName val="formatierte STAT-Tabelle"/>
      <sheetName val="STAT Originaltabelle"/>
      <sheetName val="Tabelle1"/>
      <sheetName val="finanzen_tab3 "/>
    </sheetNames>
    <sheetDataSet>
      <sheetData sheetId="0" refreshError="1"/>
      <sheetData sheetId="1" refreshError="1">
        <row r="27">
          <cell r="C27">
            <v>154206.88100000002</v>
          </cell>
        </row>
        <row r="28">
          <cell r="C28">
            <v>159160.39599999998</v>
          </cell>
        </row>
        <row r="29">
          <cell r="C29">
            <v>167009.878</v>
          </cell>
        </row>
        <row r="30">
          <cell r="C30">
            <v>174794.21900000001</v>
          </cell>
        </row>
        <row r="31">
          <cell r="C31">
            <v>180560.06599999999</v>
          </cell>
        </row>
        <row r="32">
          <cell r="C32">
            <v>184320.967</v>
          </cell>
        </row>
        <row r="33">
          <cell r="C33">
            <v>191911.29499999998</v>
          </cell>
        </row>
        <row r="34">
          <cell r="C34">
            <v>199266.448</v>
          </cell>
        </row>
        <row r="35">
          <cell r="C35">
            <v>208473.592</v>
          </cell>
        </row>
        <row r="36">
          <cell r="C36">
            <v>214200.92299999998</v>
          </cell>
        </row>
        <row r="37">
          <cell r="C37">
            <v>220529.174</v>
          </cell>
        </row>
        <row r="38">
          <cell r="C38">
            <v>224995.95800000001</v>
          </cell>
        </row>
        <row r="39">
          <cell r="C39">
            <v>234707.83</v>
          </cell>
        </row>
        <row r="40">
          <cell r="C40">
            <v>245243.41399999999</v>
          </cell>
        </row>
        <row r="41">
          <cell r="C41">
            <v>259034.47699999998</v>
          </cell>
        </row>
        <row r="42">
          <cell r="C42">
            <v>274019.77900000004</v>
          </cell>
        </row>
        <row r="43">
          <cell r="C43">
            <v>282745.99400000001</v>
          </cell>
        </row>
        <row r="44">
          <cell r="C44">
            <v>274818.18</v>
          </cell>
        </row>
        <row r="45">
          <cell r="C45">
            <v>286197.29000000004</v>
          </cell>
        </row>
        <row r="47">
          <cell r="C47">
            <v>309140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uldenstand_September 2011"/>
      <sheetName val="Tabelle1"/>
    </sheetNames>
    <sheetDataSet>
      <sheetData sheetId="0" refreshError="1">
        <row r="5">
          <cell r="I5">
            <v>157506.76161134191</v>
          </cell>
          <cell r="J5">
            <v>165619.73699850301</v>
          </cell>
          <cell r="K5">
            <v>176463.41973956799</v>
          </cell>
          <cell r="L5">
            <v>185930.62461257211</v>
          </cell>
        </row>
        <row r="7">
          <cell r="I7">
            <v>-206.48010276595596</v>
          </cell>
          <cell r="J7">
            <v>2302.600235431797</v>
          </cell>
          <cell r="K7">
            <v>1613.117027854074</v>
          </cell>
          <cell r="L7">
            <v>811.28297682503216</v>
          </cell>
        </row>
        <row r="9">
          <cell r="I9">
            <v>1642.4999749999999</v>
          </cell>
          <cell r="J9">
            <v>163.5</v>
          </cell>
          <cell r="K9">
            <v>135.19</v>
          </cell>
          <cell r="L9">
            <v>371.97</v>
          </cell>
        </row>
        <row r="10">
          <cell r="I10">
            <v>-9924.4310000000005</v>
          </cell>
          <cell r="J10">
            <v>-5951.5630000000001</v>
          </cell>
          <cell r="K10">
            <v>-9361.5669999999991</v>
          </cell>
          <cell r="L10">
            <v>-9972.0111188999999</v>
          </cell>
        </row>
        <row r="11">
          <cell r="I11">
            <v>-1959.42214932</v>
          </cell>
          <cell r="J11">
            <v>-1991.70926579</v>
          </cell>
          <cell r="K11">
            <v>-2001.6092657899999</v>
          </cell>
          <cell r="L11">
            <v>-1982.20926579</v>
          </cell>
        </row>
        <row r="12">
          <cell r="I12">
            <v>722.3777778000001</v>
          </cell>
          <cell r="J12">
            <v>1065.4666667000001</v>
          </cell>
          <cell r="K12">
            <v>926.55555560000016</v>
          </cell>
          <cell r="L12">
            <v>741.2444445000001</v>
          </cell>
        </row>
        <row r="13">
          <cell r="I13">
            <v>5027.0081867899999</v>
          </cell>
          <cell r="J13">
            <v>6711.5886431332483</v>
          </cell>
          <cell r="K13">
            <v>7198.1750000000002</v>
          </cell>
          <cell r="L13">
            <v>7505.1250028461163</v>
          </cell>
        </row>
        <row r="20">
          <cell r="I20">
            <v>68.932000000000002</v>
          </cell>
          <cell r="J20">
            <v>89.424999999999997</v>
          </cell>
          <cell r="K20">
            <v>108.157</v>
          </cell>
          <cell r="L20">
            <v>110.366</v>
          </cell>
        </row>
        <row r="24">
          <cell r="I24">
            <v>1039.74</v>
          </cell>
          <cell r="J24">
            <v>2176.9670000000001</v>
          </cell>
          <cell r="K24">
            <v>3577.4859999999999</v>
          </cell>
          <cell r="L24">
            <v>4850.6109999999999</v>
          </cell>
        </row>
        <row r="25">
          <cell r="I25">
            <v>0</v>
          </cell>
          <cell r="J25">
            <v>0</v>
          </cell>
          <cell r="K25">
            <v>0</v>
          </cell>
          <cell r="L25">
            <v>1000</v>
          </cell>
        </row>
        <row r="26">
          <cell r="I26">
            <v>-145.88118678999999</v>
          </cell>
          <cell r="J26">
            <v>-338.00699999999995</v>
          </cell>
          <cell r="K26">
            <v>-193.95100000000002</v>
          </cell>
          <cell r="L26">
            <v>-124.035</v>
          </cell>
        </row>
        <row r="41">
          <cell r="I41">
            <v>-4677.0507321142932</v>
          </cell>
          <cell r="J41">
            <v>-7197.435618834962</v>
          </cell>
          <cell r="K41">
            <v>-9615.2997441143343</v>
          </cell>
          <cell r="L41">
            <v>-10070.753730794831</v>
          </cell>
        </row>
        <row r="45">
          <cell r="I45">
            <v>147.50062799997977</v>
          </cell>
          <cell r="J45">
            <v>131.61176599995815</v>
          </cell>
          <cell r="K45">
            <v>123.98930799998925</v>
          </cell>
          <cell r="L45">
            <v>109.0081748199882</v>
          </cell>
        </row>
        <row r="46">
          <cell r="I46">
            <v>149241.55500794161</v>
          </cell>
          <cell r="J46">
            <v>162782.18142514306</v>
          </cell>
          <cell r="K46">
            <v>168973.66262111772</v>
          </cell>
          <cell r="L46">
            <v>179281.22309607841</v>
          </cell>
        </row>
        <row r="92">
          <cell r="I92">
            <v>9394.9968885614271</v>
          </cell>
          <cell r="J92">
            <v>10621.417785724287</v>
          </cell>
          <cell r="K92">
            <v>13379.234190129999</v>
          </cell>
          <cell r="L92">
            <v>16357.176148854258</v>
          </cell>
        </row>
        <row r="109">
          <cell r="I109">
            <v>5035.3979972400002</v>
          </cell>
          <cell r="J109">
            <v>5355.9423085799972</v>
          </cell>
          <cell r="K109">
            <v>6162.4727792399999</v>
          </cell>
          <cell r="L109">
            <v>7951.051996629998</v>
          </cell>
        </row>
        <row r="113">
          <cell r="I113">
            <v>1351.781256</v>
          </cell>
          <cell r="J113">
            <v>1715.634</v>
          </cell>
          <cell r="K113">
            <v>2553.728744</v>
          </cell>
          <cell r="L113">
            <v>1986.640744</v>
          </cell>
        </row>
        <row r="142">
          <cell r="I142">
            <v>165023.73114974299</v>
          </cell>
          <cell r="J142">
            <v>180475.17551944737</v>
          </cell>
          <cell r="K142">
            <v>191069.0983344877</v>
          </cell>
          <cell r="L142">
            <v>205576.09198556264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1 - Ableitung"/>
    </sheetNames>
    <sheetDataSet>
      <sheetData sheetId="0">
        <row r="9">
          <cell r="L9">
            <v>0</v>
          </cell>
          <cell r="M9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-EIN-DEF 2012_4.10.2011"/>
      <sheetName val="AUS-EIN-DEF 2012_4.10.2011 (2)"/>
      <sheetName val="Maastr_12 4.10.2011"/>
      <sheetName val="Maastricht-Überleitung 30.10.11"/>
      <sheetName val="Schulden 2011alt_BIP Juni_30.10"/>
      <sheetName val="Schulden_BIP Juni (Notif)"/>
      <sheetName val="Schulden_WIFO Sept_30.10..11"/>
      <sheetName val="Schulden_BFRG"/>
      <sheetName val="Bindungen neu"/>
      <sheetName val="Bindungen neu (2)"/>
      <sheetName val="BVA 2011 und BVA-E 12"/>
      <sheetName val="Vergleich"/>
      <sheetName val="23.9_ 2012 (2)"/>
      <sheetName val="Tabel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5">
          <cell r="I45">
            <v>230.50022896570192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FRG 2009 - 2013"/>
      <sheetName val="BFRG 2011-2014"/>
      <sheetName val="Sept 2010"/>
      <sheetName val="FEB 2011 (alt)"/>
      <sheetName val="30.Mrz2011_BFR12-15"/>
      <sheetName val="Diff März 11 zu Sept10"/>
      <sheetName val="Jan 2011"/>
      <sheetName val="Differenz zu Februar"/>
      <sheetName val="Diff Feb11 zu BFRG 2014"/>
      <sheetName val="Diff Feb11 zu Jan11"/>
      <sheetName val="Tabelle2"/>
      <sheetName val="Tabelle3"/>
      <sheetName val="WIFO MAR 2011"/>
      <sheetName val="Differenz zu Februar (2)"/>
      <sheetName val="Diff März 2011-BFRG14"/>
      <sheetName val="WIFO JUN 2011"/>
      <sheetName val="Diff_JUN_BFRG2012-15"/>
      <sheetName val="WIFO Sept 2011"/>
      <sheetName val="Diff_Sept - JUN"/>
      <sheetName val="Diff_Sept - BFRG"/>
      <sheetName val="Diff_JUN_MÄRZ"/>
      <sheetName val="Tabelle1"/>
      <sheetName val="Tabelle4"/>
      <sheetName val="Katterl_2011_09_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2">
          <cell r="E12">
            <v>274.02</v>
          </cell>
          <cell r="F12">
            <v>282.74599999999998</v>
          </cell>
          <cell r="G12">
            <v>274.81799999999998</v>
          </cell>
          <cell r="H12">
            <v>286.197</v>
          </cell>
          <cell r="J12">
            <v>309.14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1 "/>
    </sheetNames>
    <sheetDataSet>
      <sheetData sheetId="0" refreshError="1">
        <row r="4">
          <cell r="B4">
            <v>119207.70036839445</v>
          </cell>
          <cell r="C4">
            <v>101709.97139446221</v>
          </cell>
          <cell r="D4">
            <v>5501.7695835119866</v>
          </cell>
          <cell r="E4">
            <v>11555.925379533875</v>
          </cell>
          <cell r="F4">
            <v>440.03401088639055</v>
          </cell>
        </row>
        <row r="5">
          <cell r="B5">
            <v>123023.51289630255</v>
          </cell>
          <cell r="C5">
            <v>104966.02809582581</v>
          </cell>
          <cell r="D5">
            <v>5584.0148179908865</v>
          </cell>
          <cell r="E5">
            <v>11955.64365602494</v>
          </cell>
          <cell r="F5">
            <v>517.82632646090565</v>
          </cell>
        </row>
        <row r="6">
          <cell r="B6">
            <v>118179.41717560441</v>
          </cell>
          <cell r="C6">
            <v>106688.42694096563</v>
          </cell>
          <cell r="D6">
            <v>4273.9620502459975</v>
          </cell>
          <cell r="E6">
            <v>6811.4794008851513</v>
          </cell>
          <cell r="F6">
            <v>405.54878350762704</v>
          </cell>
        </row>
        <row r="7">
          <cell r="B7">
            <v>123641.22387301653</v>
          </cell>
          <cell r="C7">
            <v>112424.87677961013</v>
          </cell>
          <cell r="D7">
            <v>4234.6654307464232</v>
          </cell>
          <cell r="E7">
            <v>6581.465618918196</v>
          </cell>
          <cell r="F7">
            <v>400.21604374177889</v>
          </cell>
        </row>
        <row r="8">
          <cell r="B8">
            <v>133145.8901452451</v>
          </cell>
          <cell r="C8">
            <v>121936.15189214742</v>
          </cell>
          <cell r="D8">
            <v>4366.0140465760196</v>
          </cell>
          <cell r="E8">
            <v>6297.900481820885</v>
          </cell>
          <cell r="F8">
            <v>545.82372470076916</v>
          </cell>
        </row>
        <row r="9">
          <cell r="B9">
            <v>137994.6193392878</v>
          </cell>
          <cell r="C9">
            <v>126722.60099956414</v>
          </cell>
          <cell r="D9">
            <v>4753.3456702760841</v>
          </cell>
          <cell r="E9">
            <v>5638.1907550416781</v>
          </cell>
          <cell r="F9">
            <v>880.48191440593587</v>
          </cell>
        </row>
        <row r="10">
          <cell r="B10">
            <v>143113.95859300511</v>
          </cell>
          <cell r="C10">
            <v>129754.46144360486</v>
          </cell>
          <cell r="D10">
            <v>7021.6430766838239</v>
          </cell>
          <cell r="E10">
            <v>5308.807826995052</v>
          </cell>
          <cell r="F10">
            <v>1029.0462457213869</v>
          </cell>
        </row>
        <row r="11">
          <cell r="B11">
            <v>146019.75368576002</v>
          </cell>
          <cell r="C11">
            <v>134265.76570949846</v>
          </cell>
          <cell r="D11">
            <v>5261.5435812615597</v>
          </cell>
          <cell r="E11">
            <v>5212.2043949999997</v>
          </cell>
          <cell r="F11">
            <v>1280.24</v>
          </cell>
        </row>
        <row r="12">
          <cell r="B12">
            <v>146859.49306777999</v>
          </cell>
          <cell r="C12">
            <v>135781.65918921001</v>
          </cell>
          <cell r="D12">
            <v>5263.2293003899995</v>
          </cell>
          <cell r="E12">
            <v>4705.6065781800007</v>
          </cell>
          <cell r="F12">
            <v>1108.998</v>
          </cell>
        </row>
        <row r="13">
          <cell r="B13">
            <v>151869.83047504874</v>
          </cell>
          <cell r="C13">
            <v>139614.12126884743</v>
          </cell>
          <cell r="D13">
            <v>5988.0588733412987</v>
          </cell>
          <cell r="E13">
            <v>4865.8733328599992</v>
          </cell>
          <cell r="F13">
            <v>1401.7769999999998</v>
          </cell>
        </row>
        <row r="14">
          <cell r="B14">
            <v>157428.54248815813</v>
          </cell>
          <cell r="C14">
            <v>143381.39418884815</v>
          </cell>
          <cell r="D14">
            <v>7321.3218820900001</v>
          </cell>
          <cell r="E14">
            <v>4959.3014172200001</v>
          </cell>
          <cell r="F14">
            <v>1766.5250000000001</v>
          </cell>
        </row>
        <row r="15">
          <cell r="B15">
            <v>161392.82529686773</v>
          </cell>
          <cell r="C15">
            <v>146145.82796226628</v>
          </cell>
          <cell r="D15">
            <v>8483.2509553014279</v>
          </cell>
          <cell r="E15">
            <v>4902.6243793000003</v>
          </cell>
          <cell r="F15">
            <v>1861.1219999999998</v>
          </cell>
        </row>
        <row r="16">
          <cell r="B16">
            <v>165023.73114974299</v>
          </cell>
          <cell r="C16">
            <v>149241.55500794161</v>
          </cell>
          <cell r="D16">
            <v>9394.9968885614271</v>
          </cell>
          <cell r="E16">
            <v>5035.3979972400002</v>
          </cell>
          <cell r="F16">
            <v>1351.781256</v>
          </cell>
        </row>
        <row r="17">
          <cell r="B17">
            <v>180475.17551944737</v>
          </cell>
          <cell r="C17">
            <v>162782.18142514306</v>
          </cell>
          <cell r="D17">
            <v>10621.417785724287</v>
          </cell>
          <cell r="E17">
            <v>5355.9423085799972</v>
          </cell>
          <cell r="F17">
            <v>1715.634</v>
          </cell>
        </row>
        <row r="18">
          <cell r="B18">
            <v>191069.0983344877</v>
          </cell>
          <cell r="C18">
            <v>168973.66262111772</v>
          </cell>
          <cell r="D18">
            <v>13379.234190129999</v>
          </cell>
          <cell r="E18">
            <v>6162.4727792399999</v>
          </cell>
          <cell r="F18">
            <v>2553.728744</v>
          </cell>
        </row>
        <row r="19">
          <cell r="B19">
            <v>205576.09198556264</v>
          </cell>
          <cell r="C19">
            <v>179281.22309607841</v>
          </cell>
          <cell r="D19">
            <v>16357.176148854258</v>
          </cell>
          <cell r="E19">
            <v>7951.051996629998</v>
          </cell>
          <cell r="F19">
            <v>1986.640744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  <sheetName val="Tabelle3"/>
    </sheetNames>
    <sheetDataSet>
      <sheetData sheetId="0">
        <row r="9">
          <cell r="B9">
            <v>32966.060136770269</v>
          </cell>
          <cell r="C9">
            <v>2683</v>
          </cell>
          <cell r="D9">
            <v>4926</v>
          </cell>
          <cell r="E9">
            <v>0</v>
          </cell>
          <cell r="F9">
            <v>40575.060136770269</v>
          </cell>
          <cell r="G9">
            <v>93331.880999999994</v>
          </cell>
        </row>
        <row r="10">
          <cell r="B10">
            <v>37045.866223846868</v>
          </cell>
          <cell r="C10">
            <v>2919</v>
          </cell>
          <cell r="D10">
            <v>4971</v>
          </cell>
          <cell r="E10">
            <v>0</v>
          </cell>
          <cell r="F10">
            <v>44935.866223846868</v>
          </cell>
          <cell r="G10">
            <v>98011.346000000005</v>
          </cell>
        </row>
        <row r="11">
          <cell r="B11">
            <v>41714.570234660576</v>
          </cell>
          <cell r="C11">
            <v>3039</v>
          </cell>
          <cell r="D11">
            <v>4825</v>
          </cell>
          <cell r="E11">
            <v>0</v>
          </cell>
          <cell r="F11">
            <v>49578.570234660576</v>
          </cell>
          <cell r="G11">
            <v>103419.239</v>
          </cell>
        </row>
        <row r="12">
          <cell r="B12">
            <v>48989.932305254966</v>
          </cell>
          <cell r="C12">
            <v>3078</v>
          </cell>
          <cell r="D12">
            <v>5037</v>
          </cell>
          <cell r="E12">
            <v>0</v>
          </cell>
          <cell r="F12">
            <v>57104.932305254966</v>
          </cell>
          <cell r="G12">
            <v>108956.92200000001</v>
          </cell>
        </row>
        <row r="13">
          <cell r="B13">
            <v>55632.963147605784</v>
          </cell>
          <cell r="C13">
            <v>3144</v>
          </cell>
          <cell r="D13">
            <v>5180</v>
          </cell>
          <cell r="E13">
            <v>0</v>
          </cell>
          <cell r="F13">
            <v>63956.963147605784</v>
          </cell>
          <cell r="G13">
            <v>113089.09199999999</v>
          </cell>
        </row>
        <row r="14">
          <cell r="B14">
            <v>59671.209355900661</v>
          </cell>
          <cell r="C14">
            <v>3125</v>
          </cell>
          <cell r="D14">
            <v>5468</v>
          </cell>
          <cell r="E14">
            <v>0</v>
          </cell>
          <cell r="F14">
            <v>68264.209355900661</v>
          </cell>
          <cell r="G14">
            <v>118582.10699999999</v>
          </cell>
        </row>
        <row r="15">
          <cell r="B15">
            <v>63406.541325407146</v>
          </cell>
          <cell r="C15">
            <v>3036</v>
          </cell>
          <cell r="D15">
            <v>5262</v>
          </cell>
          <cell r="E15">
            <v>0</v>
          </cell>
          <cell r="F15">
            <v>71704.541325407146</v>
          </cell>
          <cell r="G15">
            <v>126835.81</v>
          </cell>
        </row>
        <row r="16">
          <cell r="B16">
            <v>68264.462533520345</v>
          </cell>
          <cell r="C16">
            <v>2998</v>
          </cell>
          <cell r="D16">
            <v>5256</v>
          </cell>
          <cell r="E16">
            <v>0</v>
          </cell>
          <cell r="F16">
            <v>76518.462533520345</v>
          </cell>
          <cell r="G16">
            <v>136212.90899999999</v>
          </cell>
        </row>
        <row r="17">
          <cell r="B17">
            <v>74104.981155934103</v>
          </cell>
          <cell r="C17">
            <v>2944</v>
          </cell>
          <cell r="D17">
            <v>5282</v>
          </cell>
          <cell r="E17">
            <v>0</v>
          </cell>
          <cell r="F17">
            <v>82330.981155934103</v>
          </cell>
          <cell r="G17">
            <v>146083.16199999998</v>
          </cell>
        </row>
        <row r="18">
          <cell r="B18">
            <v>78563.586913076011</v>
          </cell>
          <cell r="C18">
            <v>2999</v>
          </cell>
          <cell r="D18">
            <v>5251</v>
          </cell>
          <cell r="E18">
            <v>0</v>
          </cell>
          <cell r="F18">
            <v>86813.586913076011</v>
          </cell>
          <cell r="G18">
            <v>154206.88100000002</v>
          </cell>
        </row>
        <row r="19">
          <cell r="B19">
            <v>87914.779612363083</v>
          </cell>
          <cell r="C19">
            <v>3301</v>
          </cell>
          <cell r="D19">
            <v>5826</v>
          </cell>
          <cell r="E19">
            <v>0</v>
          </cell>
          <cell r="F19">
            <v>97041.779612363083</v>
          </cell>
          <cell r="G19">
            <v>159160.39599999998</v>
          </cell>
        </row>
        <row r="20">
          <cell r="B20">
            <v>96516.188702281186</v>
          </cell>
          <cell r="C20">
            <v>3606</v>
          </cell>
          <cell r="D20">
            <v>6956</v>
          </cell>
          <cell r="E20">
            <v>0</v>
          </cell>
          <cell r="F20">
            <v>107078.18870228119</v>
          </cell>
          <cell r="G20">
            <v>167009.878</v>
          </cell>
        </row>
        <row r="21">
          <cell r="B21">
            <v>101709.97139446221</v>
          </cell>
          <cell r="C21">
            <v>5501.7695835119866</v>
          </cell>
          <cell r="D21">
            <v>11555.925379533875</v>
          </cell>
          <cell r="E21">
            <v>440.03401088639055</v>
          </cell>
          <cell r="F21">
            <v>119207.70036839445</v>
          </cell>
          <cell r="G21">
            <v>174794.21900000001</v>
          </cell>
        </row>
        <row r="22">
          <cell r="B22">
            <v>104966.02809582581</v>
          </cell>
          <cell r="C22">
            <v>5584.0148179908865</v>
          </cell>
          <cell r="D22">
            <v>11955.64365602494</v>
          </cell>
          <cell r="E22">
            <v>517.82632646090565</v>
          </cell>
          <cell r="F22">
            <v>123023.51289630255</v>
          </cell>
          <cell r="G22">
            <v>180560.06599999999</v>
          </cell>
        </row>
        <row r="23">
          <cell r="B23">
            <v>106688.42694096563</v>
          </cell>
          <cell r="C23">
            <v>4273.9620502459975</v>
          </cell>
          <cell r="D23">
            <v>6811.4794008851513</v>
          </cell>
          <cell r="E23">
            <v>405.54878350762704</v>
          </cell>
          <cell r="F23">
            <v>118179.41717560441</v>
          </cell>
          <cell r="G23">
            <v>184320.967</v>
          </cell>
        </row>
        <row r="24">
          <cell r="B24">
            <v>112424.87677961013</v>
          </cell>
          <cell r="C24">
            <v>4234.6654307464232</v>
          </cell>
          <cell r="D24">
            <v>6581.465618918196</v>
          </cell>
          <cell r="E24">
            <v>400.21604374177889</v>
          </cell>
          <cell r="F24">
            <v>123641.22387301653</v>
          </cell>
          <cell r="G24">
            <v>191911.29499999998</v>
          </cell>
        </row>
        <row r="25">
          <cell r="B25">
            <v>121936.15189214742</v>
          </cell>
          <cell r="C25">
            <v>4366.0140465760196</v>
          </cell>
          <cell r="D25">
            <v>6297.900481820885</v>
          </cell>
          <cell r="E25">
            <v>545.82372470076916</v>
          </cell>
          <cell r="F25">
            <v>133145.8901452451</v>
          </cell>
          <cell r="G25">
            <v>199266.448</v>
          </cell>
        </row>
        <row r="26">
          <cell r="B26">
            <v>126722.60099956414</v>
          </cell>
          <cell r="C26">
            <v>4753.3456702760841</v>
          </cell>
          <cell r="D26">
            <v>5638.1907550416781</v>
          </cell>
          <cell r="E26">
            <v>880.48191440593587</v>
          </cell>
          <cell r="F26">
            <v>137994.6193392878</v>
          </cell>
          <cell r="G26">
            <v>208473.592</v>
          </cell>
        </row>
        <row r="27">
          <cell r="B27">
            <v>129754.46144360486</v>
          </cell>
          <cell r="C27">
            <v>7021.6430766838239</v>
          </cell>
          <cell r="D27">
            <v>5308.807826995052</v>
          </cell>
          <cell r="E27">
            <v>1029.0462457213869</v>
          </cell>
          <cell r="F27">
            <v>143113.95859300511</v>
          </cell>
          <cell r="G27">
            <v>214200.92299999998</v>
          </cell>
        </row>
        <row r="28">
          <cell r="B28">
            <v>134265.76570949846</v>
          </cell>
          <cell r="C28">
            <v>5261.5435812615597</v>
          </cell>
          <cell r="D28">
            <v>5212.2043949999997</v>
          </cell>
          <cell r="E28">
            <v>1280.24</v>
          </cell>
          <cell r="F28">
            <v>146019.75368576002</v>
          </cell>
          <cell r="G28">
            <v>220529.174</v>
          </cell>
        </row>
        <row r="29">
          <cell r="B29">
            <v>135781.65918921001</v>
          </cell>
          <cell r="C29">
            <v>5263.2293003899995</v>
          </cell>
          <cell r="D29">
            <v>4705.6065781800007</v>
          </cell>
          <cell r="E29">
            <v>1108.998</v>
          </cell>
          <cell r="F29">
            <v>146859.49306777999</v>
          </cell>
          <cell r="G29">
            <v>224995.95800000001</v>
          </cell>
        </row>
        <row r="30">
          <cell r="B30">
            <v>139614.12126884743</v>
          </cell>
          <cell r="C30">
            <v>5988.0588733412987</v>
          </cell>
          <cell r="D30">
            <v>4865.8733328599992</v>
          </cell>
          <cell r="E30">
            <v>1401.7769999999998</v>
          </cell>
          <cell r="F30">
            <v>151869.83047504874</v>
          </cell>
          <cell r="G30">
            <v>234707.83</v>
          </cell>
        </row>
        <row r="31">
          <cell r="B31">
            <v>143381.39418884815</v>
          </cell>
          <cell r="C31">
            <v>7321.3218820900001</v>
          </cell>
          <cell r="D31">
            <v>4959.3014172200001</v>
          </cell>
          <cell r="E31">
            <v>1766.5250000000001</v>
          </cell>
          <cell r="F31">
            <v>157428.54248815813</v>
          </cell>
          <cell r="G31">
            <v>245243.41399999999</v>
          </cell>
        </row>
        <row r="32">
          <cell r="B32">
            <v>146145.82796226628</v>
          </cell>
          <cell r="C32">
            <v>8483.2509553014279</v>
          </cell>
          <cell r="D32">
            <v>4902.6243793000003</v>
          </cell>
          <cell r="E32">
            <v>1861.1219999999998</v>
          </cell>
          <cell r="F32">
            <v>161392.82529686773</v>
          </cell>
          <cell r="G32">
            <v>259034.47699999998</v>
          </cell>
        </row>
        <row r="33">
          <cell r="B33">
            <v>149241.55500794161</v>
          </cell>
          <cell r="C33">
            <v>9394.9968885614271</v>
          </cell>
          <cell r="D33">
            <v>5035.3979972400002</v>
          </cell>
          <cell r="E33">
            <v>1351.781256</v>
          </cell>
          <cell r="F33">
            <v>165023.73114974299</v>
          </cell>
          <cell r="G33">
            <v>274019.77900000004</v>
          </cell>
        </row>
        <row r="34">
          <cell r="B34">
            <v>162782.18142514306</v>
          </cell>
          <cell r="C34">
            <v>10621.417785724287</v>
          </cell>
          <cell r="D34">
            <v>5355.9423085799972</v>
          </cell>
          <cell r="E34">
            <v>1715.634</v>
          </cell>
          <cell r="F34">
            <v>180475.17551944737</v>
          </cell>
          <cell r="G34">
            <v>282745.99400000001</v>
          </cell>
        </row>
        <row r="35">
          <cell r="B35">
            <v>168973.66262111772</v>
          </cell>
          <cell r="C35">
            <v>13379.234190129999</v>
          </cell>
          <cell r="D35">
            <v>6162.4727792399999</v>
          </cell>
          <cell r="E35">
            <v>2553.728744</v>
          </cell>
          <cell r="F35">
            <v>191069.0983344877</v>
          </cell>
          <cell r="G35">
            <v>274818.18</v>
          </cell>
        </row>
        <row r="36">
          <cell r="B36">
            <v>179281.22309607841</v>
          </cell>
          <cell r="C36">
            <v>16357.176148854258</v>
          </cell>
          <cell r="D36">
            <v>7951.051996629998</v>
          </cell>
          <cell r="E36">
            <v>1986.640744</v>
          </cell>
          <cell r="F36">
            <v>205576.09198556264</v>
          </cell>
          <cell r="G36">
            <v>286197.29000000004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217400</v>
          </cell>
          <cell r="G37">
            <v>300280</v>
          </cell>
        </row>
        <row r="39">
          <cell r="F39">
            <v>230485</v>
          </cell>
          <cell r="G39">
            <v>309140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tabSelected="1" zoomScaleNormal="100" workbookViewId="0">
      <selection sqref="A1:XFD1"/>
    </sheetView>
  </sheetViews>
  <sheetFormatPr baseColWidth="10" defaultRowHeight="12.75" x14ac:dyDescent="0.2"/>
  <cols>
    <col min="1" max="1" width="3.85546875" style="1" customWidth="1"/>
    <col min="2" max="2" width="35" style="1" bestFit="1" customWidth="1"/>
    <col min="3" max="5" width="9.28515625" style="1" customWidth="1"/>
    <col min="6" max="6" width="9.28515625" style="2" customWidth="1"/>
    <col min="7" max="12" width="9.28515625" style="1" customWidth="1"/>
    <col min="13" max="13" width="11" style="1" customWidth="1"/>
    <col min="14" max="16384" width="11.42578125" style="1"/>
  </cols>
  <sheetData>
    <row r="1" spans="1:15" s="78" customFormat="1" ht="34.5" customHeight="1" x14ac:dyDescent="0.2">
      <c r="A1" s="78" t="s">
        <v>9</v>
      </c>
    </row>
    <row r="2" spans="1:15" s="79" customFormat="1" x14ac:dyDescent="0.2">
      <c r="A2" s="79" t="s">
        <v>8</v>
      </c>
    </row>
    <row r="3" spans="1:15" s="82" customFormat="1" x14ac:dyDescent="0.2"/>
    <row r="4" spans="1:15" x14ac:dyDescent="0.2">
      <c r="C4" s="10">
        <v>2002</v>
      </c>
      <c r="D4" s="10">
        <v>2003</v>
      </c>
      <c r="E4" s="10">
        <v>2004</v>
      </c>
      <c r="F4" s="10">
        <v>2005</v>
      </c>
      <c r="G4" s="10">
        <v>2006</v>
      </c>
      <c r="H4" s="10">
        <v>2007</v>
      </c>
      <c r="I4" s="10">
        <v>2008</v>
      </c>
      <c r="J4" s="10">
        <v>2009</v>
      </c>
      <c r="K4" s="10">
        <v>2010</v>
      </c>
      <c r="L4" s="10">
        <v>2011</v>
      </c>
      <c r="M4" s="10">
        <v>2012</v>
      </c>
      <c r="O4" s="77"/>
    </row>
    <row r="5" spans="1:15" s="79" customFormat="1" x14ac:dyDescent="0.2"/>
    <row r="6" spans="1:15" s="3" customFormat="1" x14ac:dyDescent="0.2">
      <c r="A6" s="6">
        <v>1</v>
      </c>
      <c r="B6" s="5" t="s">
        <v>7</v>
      </c>
      <c r="C6" s="4">
        <v>131.654</v>
      </c>
      <c r="D6" s="4">
        <v>134.68600000000001</v>
      </c>
      <c r="E6" s="4">
        <v>142.81800000000001</v>
      </c>
      <c r="F6" s="4">
        <v>151.07400000000001</v>
      </c>
      <c r="G6" s="4">
        <v>154.59299999999999</v>
      </c>
      <c r="H6" s="4">
        <v>157.5072444253419</v>
      </c>
      <c r="I6" s="4">
        <v>165.62020088150277</v>
      </c>
      <c r="J6" s="4">
        <v>176.46387439356749</v>
      </c>
      <c r="K6" s="4">
        <v>185.93100000000001</v>
      </c>
      <c r="L6" s="4">
        <v>193.137</v>
      </c>
      <c r="M6" s="3">
        <v>202.49799999999999</v>
      </c>
    </row>
    <row r="7" spans="1:15" s="84" customFormat="1" ht="15.75" customHeight="1" x14ac:dyDescent="0.2">
      <c r="A7" s="83"/>
    </row>
    <row r="8" spans="1:15" ht="25.5" x14ac:dyDescent="0.2">
      <c r="A8" s="9">
        <v>2</v>
      </c>
      <c r="B8" s="8" t="s">
        <v>6</v>
      </c>
      <c r="C8" s="7">
        <v>14.541</v>
      </c>
      <c r="D8" s="7">
        <v>18.414000000000001</v>
      </c>
      <c r="E8" s="7">
        <v>20.815999999999999</v>
      </c>
      <c r="F8" s="7">
        <v>22.279</v>
      </c>
      <c r="G8" s="7">
        <v>23.721</v>
      </c>
      <c r="H8" s="7">
        <v>19.269814332187078</v>
      </c>
      <c r="I8" s="7">
        <v>23.427845074945896</v>
      </c>
      <c r="J8" s="7">
        <v>18.845715040687562</v>
      </c>
      <c r="K8" s="7">
        <v>14.585000000000001</v>
      </c>
      <c r="L8" s="7">
        <v>9.907</v>
      </c>
      <c r="M8" s="7">
        <v>2.3410000000000002</v>
      </c>
    </row>
    <row r="9" spans="1:15" s="86" customFormat="1" x14ac:dyDescent="0.2">
      <c r="A9" s="85"/>
    </row>
    <row r="10" spans="1:15" ht="25.5" x14ac:dyDescent="0.2">
      <c r="A10" s="9">
        <v>3</v>
      </c>
      <c r="B10" s="8" t="s">
        <v>5</v>
      </c>
      <c r="C10" s="7">
        <v>-14.009</v>
      </c>
      <c r="D10" s="7">
        <v>-17.149000000000001</v>
      </c>
      <c r="E10" s="7">
        <v>-18.745999999999999</v>
      </c>
      <c r="F10" s="7">
        <v>-22.047999999999998</v>
      </c>
      <c r="G10" s="7">
        <v>-23.029</v>
      </c>
      <c r="H10" s="7">
        <v>-19.476294434953033</v>
      </c>
      <c r="I10" s="7">
        <v>-21.125244839514099</v>
      </c>
      <c r="J10" s="7">
        <v>-17.232598012833488</v>
      </c>
      <c r="K10" s="7">
        <v>-13.773999999999999</v>
      </c>
      <c r="L10" s="7">
        <v>-8.5950000000000006</v>
      </c>
      <c r="M10" s="7">
        <v>-1.2130000000000001</v>
      </c>
    </row>
    <row r="11" spans="1:15" s="86" customFormat="1" x14ac:dyDescent="0.2">
      <c r="A11" s="85"/>
    </row>
    <row r="12" spans="1:15" s="3" customFormat="1" ht="38.25" x14ac:dyDescent="0.2">
      <c r="A12" s="6">
        <v>4</v>
      </c>
      <c r="B12" s="5" t="s">
        <v>4</v>
      </c>
      <c r="C12" s="4">
        <v>132.18599999999998</v>
      </c>
      <c r="D12" s="4">
        <v>135.95100000000002</v>
      </c>
      <c r="E12" s="4">
        <v>144.88800000000001</v>
      </c>
      <c r="F12" s="4">
        <v>151.30500000000001</v>
      </c>
      <c r="G12" s="4">
        <v>155.285</v>
      </c>
      <c r="H12" s="4">
        <v>157.30076432257596</v>
      </c>
      <c r="I12" s="4">
        <v>167.92280111693458</v>
      </c>
      <c r="J12" s="4">
        <v>178.07699142142158</v>
      </c>
      <c r="K12" s="4">
        <v>186.74199999999999</v>
      </c>
      <c r="L12" s="4">
        <v>194.44800000000001</v>
      </c>
      <c r="M12" s="3">
        <v>203.625</v>
      </c>
    </row>
    <row r="13" spans="1:15" s="86" customFormat="1" x14ac:dyDescent="0.2">
      <c r="A13" s="87"/>
    </row>
    <row r="14" spans="1:15" ht="25.5" x14ac:dyDescent="0.2">
      <c r="A14" s="9">
        <v>5</v>
      </c>
      <c r="B14" s="8" t="s">
        <v>3</v>
      </c>
      <c r="C14" s="7">
        <v>-8.2330000000000005</v>
      </c>
      <c r="D14" s="7">
        <v>-9.0730000000000004</v>
      </c>
      <c r="E14" s="7">
        <v>-9.3379999999999992</v>
      </c>
      <c r="F14" s="7">
        <v>-9.9760000000000009</v>
      </c>
      <c r="G14" s="7">
        <v>-10.02</v>
      </c>
      <c r="H14" s="7">
        <v>-9.9244310000000002</v>
      </c>
      <c r="I14" s="7">
        <v>-5.9515630000000002</v>
      </c>
      <c r="J14" s="7">
        <v>-9.3615669999999991</v>
      </c>
      <c r="K14" s="7">
        <v>-9.9719999999999995</v>
      </c>
      <c r="L14" s="7">
        <v>-9.9719999999999995</v>
      </c>
      <c r="M14" s="7">
        <v>-9.9719999999999995</v>
      </c>
    </row>
    <row r="15" spans="1:15" s="86" customFormat="1" x14ac:dyDescent="0.2">
      <c r="A15" s="85"/>
    </row>
    <row r="16" spans="1:15" s="3" customFormat="1" ht="51" x14ac:dyDescent="0.2">
      <c r="A16" s="6">
        <v>6</v>
      </c>
      <c r="B16" s="5" t="s">
        <v>2</v>
      </c>
      <c r="C16" s="4">
        <v>123.95299999999997</v>
      </c>
      <c r="D16" s="4">
        <v>126.87800000000001</v>
      </c>
      <c r="E16" s="4">
        <v>135.55000000000001</v>
      </c>
      <c r="F16" s="4">
        <v>141.32900000000001</v>
      </c>
      <c r="G16" s="4">
        <v>145.26499999999999</v>
      </c>
      <c r="H16" s="4">
        <v>147.37633332257596</v>
      </c>
      <c r="I16" s="4">
        <v>161.97123811693459</v>
      </c>
      <c r="J16" s="4">
        <v>168.71542442142157</v>
      </c>
      <c r="K16" s="4">
        <v>176.77</v>
      </c>
      <c r="L16" s="4">
        <v>184.476</v>
      </c>
      <c r="M16" s="4">
        <v>193.65299999999999</v>
      </c>
    </row>
    <row r="18" spans="1:1" s="81" customFormat="1" ht="12.75" customHeight="1" x14ac:dyDescent="0.2">
      <c r="A18" s="81" t="s">
        <v>1</v>
      </c>
    </row>
    <row r="19" spans="1:1" s="79" customFormat="1" ht="27.75" customHeight="1" x14ac:dyDescent="0.2">
      <c r="A19" s="80" t="s">
        <v>0</v>
      </c>
    </row>
  </sheetData>
  <mergeCells count="11">
    <mergeCell ref="A1:XFD1"/>
    <mergeCell ref="A2:XFD2"/>
    <mergeCell ref="A19:XFD19"/>
    <mergeCell ref="A18:XFD18"/>
    <mergeCell ref="A3:XFD3"/>
    <mergeCell ref="A5:XFD5"/>
    <mergeCell ref="A7:XFD7"/>
    <mergeCell ref="A9:XFD9"/>
    <mergeCell ref="A11:XFD11"/>
    <mergeCell ref="A13:XFD13"/>
    <mergeCell ref="A15:XFD15"/>
  </mergeCells>
  <pageMargins left="0.70866141732283472" right="0.70866141732283472" top="0.78740157480314965" bottom="0.78740157480314965" header="0.31496062992125984" footer="0.31496062992125984"/>
  <pageSetup paperSize="9" scale="63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Normal="100" workbookViewId="0">
      <selection sqref="A1:XFD1"/>
    </sheetView>
  </sheetViews>
  <sheetFormatPr baseColWidth="10" defaultRowHeight="12.75" x14ac:dyDescent="0.2"/>
  <cols>
    <col min="1" max="1" width="4.85546875" style="12" customWidth="1"/>
    <col min="2" max="2" width="3.85546875" style="11" customWidth="1"/>
    <col min="3" max="3" width="29" customWidth="1"/>
    <col min="4" max="5" width="7.42578125" bestFit="1" customWidth="1"/>
    <col min="6" max="6" width="13.42578125" bestFit="1" customWidth="1"/>
    <col min="7" max="9" width="7.42578125" bestFit="1" customWidth="1"/>
    <col min="10" max="10" width="9.140625" customWidth="1"/>
    <col min="11" max="11" width="11" customWidth="1"/>
    <col min="12" max="12" width="10.28515625" customWidth="1"/>
    <col min="13" max="13" width="14.28515625" bestFit="1" customWidth="1"/>
  </cols>
  <sheetData>
    <row r="1" spans="1:14" s="91" customFormat="1" x14ac:dyDescent="0.2">
      <c r="A1" s="91" t="s">
        <v>28</v>
      </c>
    </row>
    <row r="2" spans="1:14" s="92" customFormat="1" x14ac:dyDescent="0.2">
      <c r="A2" s="92" t="s">
        <v>8</v>
      </c>
    </row>
    <row r="3" spans="1:14" s="95" customFormat="1" x14ac:dyDescent="0.2"/>
    <row r="4" spans="1:14" s="23" customFormat="1" ht="14.25" x14ac:dyDescent="0.2">
      <c r="A4" s="26"/>
      <c r="B4" s="17"/>
      <c r="D4" s="18">
        <v>2002</v>
      </c>
      <c r="E4" s="18">
        <v>2003</v>
      </c>
      <c r="F4" s="25" t="s">
        <v>27</v>
      </c>
      <c r="G4" s="25">
        <v>2005</v>
      </c>
      <c r="H4" s="25">
        <v>2006</v>
      </c>
      <c r="I4" s="25">
        <v>2007</v>
      </c>
      <c r="J4" s="25">
        <v>2008</v>
      </c>
      <c r="K4" s="23">
        <v>2009</v>
      </c>
      <c r="L4" s="23">
        <v>2010</v>
      </c>
      <c r="M4" s="24" t="s">
        <v>26</v>
      </c>
      <c r="N4" s="24" t="s">
        <v>25</v>
      </c>
    </row>
    <row r="5" spans="1:14" s="96" customFormat="1" x14ac:dyDescent="0.2"/>
    <row r="6" spans="1:14" x14ac:dyDescent="0.2">
      <c r="B6" s="97" t="s">
        <v>24</v>
      </c>
      <c r="C6" s="97"/>
      <c r="D6" s="22"/>
      <c r="E6" s="22"/>
      <c r="F6" s="22"/>
      <c r="G6" s="22"/>
      <c r="H6" s="22"/>
      <c r="I6" s="21"/>
    </row>
    <row r="7" spans="1:14" x14ac:dyDescent="0.2">
      <c r="A7" s="12">
        <v>1</v>
      </c>
      <c r="B7" s="89" t="s">
        <v>23</v>
      </c>
      <c r="C7" s="89"/>
      <c r="D7" s="16">
        <v>109411.76700000001</v>
      </c>
      <c r="E7" s="16">
        <v>111022.78200000001</v>
      </c>
      <c r="F7" s="16">
        <v>117156.85900000001</v>
      </c>
      <c r="G7" s="16">
        <v>122339.01500000001</v>
      </c>
      <c r="H7" s="16">
        <v>128116.76599999999</v>
      </c>
      <c r="I7" s="16">
        <v>133440.95000000001</v>
      </c>
      <c r="J7" s="16">
        <v>141397.98000000001</v>
      </c>
      <c r="K7" s="16">
        <v>151757.43250090702</v>
      </c>
      <c r="L7" s="16">
        <v>162832.01199999999</v>
      </c>
      <c r="M7" s="16">
        <v>175031.21799999999</v>
      </c>
      <c r="N7" s="16">
        <v>190309</v>
      </c>
    </row>
    <row r="8" spans="1:14" x14ac:dyDescent="0.2">
      <c r="A8" s="12">
        <v>2</v>
      </c>
      <c r="B8" s="89" t="s">
        <v>22</v>
      </c>
      <c r="C8" s="89"/>
      <c r="D8" s="16">
        <v>14008.885</v>
      </c>
      <c r="E8" s="16">
        <v>14589.737000000001</v>
      </c>
      <c r="F8" s="16">
        <v>16323.562</v>
      </c>
      <c r="G8" s="16">
        <v>18759.5</v>
      </c>
      <c r="H8" s="16">
        <v>16456.554</v>
      </c>
      <c r="I8" s="16">
        <v>14141.862999999999</v>
      </c>
      <c r="J8" s="16">
        <v>18270.656999999999</v>
      </c>
      <c r="K8" s="16">
        <v>15344.8746726605</v>
      </c>
      <c r="L8" s="16">
        <v>13127.047</v>
      </c>
      <c r="M8" s="16">
        <v>8133.3670000000002</v>
      </c>
      <c r="N8" s="16">
        <v>2216.8609999999999</v>
      </c>
    </row>
    <row r="9" spans="1:14" ht="13.5" x14ac:dyDescent="0.2">
      <c r="A9" s="12">
        <v>3</v>
      </c>
      <c r="B9" s="90" t="s">
        <v>21</v>
      </c>
      <c r="C9" s="90"/>
      <c r="D9" s="19">
        <v>123420.652</v>
      </c>
      <c r="E9" s="19">
        <v>125612.519</v>
      </c>
      <c r="F9" s="19">
        <v>133480.421</v>
      </c>
      <c r="G9" s="19">
        <v>141098.51500000001</v>
      </c>
      <c r="H9" s="19">
        <v>144573.32</v>
      </c>
      <c r="I9" s="19">
        <v>147582.81299999999</v>
      </c>
      <c r="J9" s="19">
        <v>159668.63700000002</v>
      </c>
      <c r="K9" s="19">
        <v>167102.3071735675</v>
      </c>
      <c r="L9" s="19">
        <v>175959.06</v>
      </c>
      <c r="M9" s="19">
        <v>183164.58499999999</v>
      </c>
      <c r="N9" s="19">
        <v>192526</v>
      </c>
    </row>
    <row r="10" spans="1:14" s="88" customFormat="1" ht="12.75" customHeight="1" x14ac:dyDescent="0.2"/>
    <row r="11" spans="1:14" x14ac:dyDescent="0.2">
      <c r="B11" s="97" t="s">
        <v>20</v>
      </c>
      <c r="C11" s="97"/>
      <c r="D11" s="18"/>
      <c r="E11" s="18"/>
      <c r="F11" s="18"/>
      <c r="G11" s="18"/>
      <c r="H11" s="18"/>
      <c r="I11" s="18"/>
    </row>
    <row r="12" spans="1:14" x14ac:dyDescent="0.2">
      <c r="B12" s="89" t="s">
        <v>19</v>
      </c>
      <c r="C12" s="89"/>
      <c r="D12" s="18"/>
      <c r="E12" s="18"/>
      <c r="F12" s="18"/>
      <c r="G12" s="18"/>
      <c r="H12" s="18"/>
      <c r="I12" s="18"/>
    </row>
    <row r="13" spans="1:14" x14ac:dyDescent="0.2">
      <c r="A13" s="12">
        <v>4</v>
      </c>
      <c r="C13" s="17" t="s">
        <v>14</v>
      </c>
      <c r="D13" s="16">
        <v>15458.260130639999</v>
      </c>
      <c r="E13" s="16">
        <v>18717.598942529999</v>
      </c>
      <c r="F13" s="16">
        <v>19096.904004580003</v>
      </c>
      <c r="G13" s="16">
        <v>21238.637144249999</v>
      </c>
      <c r="H13" s="16">
        <v>21308.295441589999</v>
      </c>
      <c r="I13" s="16">
        <v>22083.953573759998</v>
      </c>
      <c r="J13" s="16">
        <v>17434.688236989998</v>
      </c>
      <c r="K13" s="16">
        <v>25399</v>
      </c>
      <c r="L13" s="16">
        <v>19402.661</v>
      </c>
      <c r="M13" s="16">
        <v>21789.355</v>
      </c>
      <c r="N13" s="16">
        <v>29653.967000000001</v>
      </c>
    </row>
    <row r="14" spans="1:14" x14ac:dyDescent="0.2">
      <c r="A14" s="12">
        <v>5</v>
      </c>
      <c r="C14" s="17" t="s">
        <v>13</v>
      </c>
      <c r="D14" s="16">
        <v>1075.5895162500001</v>
      </c>
      <c r="E14" s="16">
        <v>2517.5731840200001</v>
      </c>
      <c r="F14" s="16">
        <v>4083.9142312900003</v>
      </c>
      <c r="G14" s="16">
        <v>1675.5454114299998</v>
      </c>
      <c r="H14" s="16">
        <v>3689.3626072299999</v>
      </c>
      <c r="I14" s="16">
        <v>3538.9328646100003</v>
      </c>
      <c r="J14" s="16">
        <v>5734.8899728000006</v>
      </c>
      <c r="K14" s="16">
        <v>1123</v>
      </c>
      <c r="L14" s="16">
        <v>2259.25</v>
      </c>
      <c r="M14" s="16">
        <v>7239.2089999999998</v>
      </c>
      <c r="N14" s="16">
        <v>11529.009</v>
      </c>
    </row>
    <row r="15" spans="1:14" x14ac:dyDescent="0.2">
      <c r="A15" s="12">
        <v>6</v>
      </c>
      <c r="B15" s="90" t="s">
        <v>18</v>
      </c>
      <c r="C15" s="90"/>
      <c r="D15" s="19">
        <v>14382.670614389999</v>
      </c>
      <c r="E15" s="19">
        <v>16200.025758509999</v>
      </c>
      <c r="F15" s="19">
        <v>15012.989773290003</v>
      </c>
      <c r="G15" s="19">
        <v>19563.091732819998</v>
      </c>
      <c r="H15" s="19">
        <v>17618.932834359999</v>
      </c>
      <c r="I15" s="19">
        <v>18545.020709149998</v>
      </c>
      <c r="J15" s="19">
        <v>11699.798264189998</v>
      </c>
      <c r="K15" s="19">
        <v>24276</v>
      </c>
      <c r="L15" s="19">
        <v>17143.411</v>
      </c>
      <c r="M15" s="19">
        <v>14550.146000000001</v>
      </c>
      <c r="N15" s="19">
        <v>18124.957999999999</v>
      </c>
    </row>
    <row r="16" spans="1:14" s="88" customFormat="1" ht="12" customHeight="1" x14ac:dyDescent="0.2"/>
    <row r="17" spans="1:14" x14ac:dyDescent="0.2">
      <c r="B17" s="89" t="s">
        <v>17</v>
      </c>
      <c r="C17" s="89"/>
      <c r="D17" s="16"/>
      <c r="E17" s="16"/>
      <c r="F17" s="16"/>
      <c r="G17" s="16"/>
      <c r="H17" s="16"/>
      <c r="I17" s="18"/>
    </row>
    <row r="18" spans="1:14" x14ac:dyDescent="0.2">
      <c r="A18" s="12">
        <v>7</v>
      </c>
      <c r="C18" s="20" t="s">
        <v>14</v>
      </c>
      <c r="D18" s="16">
        <v>7493.0213304100007</v>
      </c>
      <c r="E18" s="16">
        <v>7105.3955204499998</v>
      </c>
      <c r="F18" s="16">
        <v>7260.0871934499974</v>
      </c>
      <c r="G18" s="16">
        <v>7767.2904542200004</v>
      </c>
      <c r="H18" s="16">
        <v>8802.4844562900016</v>
      </c>
      <c r="I18" s="16">
        <v>7942.0934522399994</v>
      </c>
      <c r="J18" s="16">
        <v>7881.4259120499992</v>
      </c>
      <c r="K18" s="16">
        <v>7496</v>
      </c>
      <c r="L18" s="16">
        <v>7673.6859999999997</v>
      </c>
      <c r="M18" s="16">
        <v>7786.9790000000003</v>
      </c>
      <c r="N18" s="16">
        <v>7993</v>
      </c>
    </row>
    <row r="19" spans="1:14" x14ac:dyDescent="0.2">
      <c r="A19" s="12">
        <v>8</v>
      </c>
      <c r="C19" s="17" t="s">
        <v>13</v>
      </c>
      <c r="D19" s="16">
        <v>460.05215834000001</v>
      </c>
      <c r="E19" s="16">
        <v>469.76375917999997</v>
      </c>
      <c r="F19" s="16">
        <v>619.54407828000012</v>
      </c>
      <c r="G19" s="16">
        <v>720.02529469999979</v>
      </c>
      <c r="H19" s="16">
        <v>795.17088808000005</v>
      </c>
      <c r="I19" s="16">
        <v>688.4247988699999</v>
      </c>
      <c r="J19" s="16">
        <v>606.91224867999995</v>
      </c>
      <c r="K19" s="16">
        <v>590</v>
      </c>
      <c r="L19" s="16">
        <v>730.54899999999998</v>
      </c>
      <c r="M19" s="16">
        <v>399.02800000000002</v>
      </c>
      <c r="N19" s="16">
        <v>412.721</v>
      </c>
    </row>
    <row r="20" spans="1:14" x14ac:dyDescent="0.2">
      <c r="A20" s="12">
        <v>9</v>
      </c>
      <c r="B20" s="90" t="s">
        <v>16</v>
      </c>
      <c r="C20" s="90"/>
      <c r="D20" s="19">
        <v>7032.9691720700012</v>
      </c>
      <c r="E20" s="19">
        <v>6635.6317612699995</v>
      </c>
      <c r="F20" s="19">
        <v>6640.5431151699977</v>
      </c>
      <c r="G20" s="19">
        <v>7047.2651595200005</v>
      </c>
      <c r="H20" s="19">
        <v>8007.3135682100019</v>
      </c>
      <c r="I20" s="19">
        <v>7253.6686533699994</v>
      </c>
      <c r="J20" s="19">
        <v>7274.5136633699994</v>
      </c>
      <c r="K20" s="19">
        <v>6905</v>
      </c>
      <c r="L20" s="19">
        <v>6943.1369999999997</v>
      </c>
      <c r="M20" s="19">
        <v>7387.951</v>
      </c>
      <c r="N20" s="19">
        <v>7581</v>
      </c>
    </row>
    <row r="21" spans="1:14" s="88" customFormat="1" ht="12" customHeight="1" x14ac:dyDescent="0.2"/>
    <row r="22" spans="1:14" x14ac:dyDescent="0.2">
      <c r="B22" s="89" t="s">
        <v>15</v>
      </c>
      <c r="C22" s="89"/>
      <c r="D22" s="16"/>
      <c r="E22" s="16"/>
      <c r="F22" s="16"/>
      <c r="G22" s="16"/>
      <c r="H22" s="16"/>
      <c r="I22" s="18"/>
    </row>
    <row r="23" spans="1:14" x14ac:dyDescent="0.2">
      <c r="A23" s="12">
        <v>10</v>
      </c>
      <c r="C23" s="17" t="s">
        <v>14</v>
      </c>
      <c r="D23" s="16">
        <v>185.08998671000001</v>
      </c>
      <c r="E23" s="16">
        <v>319.54277951</v>
      </c>
      <c r="F23" s="16">
        <v>249.56287157999995</v>
      </c>
      <c r="G23" s="16">
        <v>285.82950639000001</v>
      </c>
      <c r="H23" s="16">
        <v>544.90103501999999</v>
      </c>
      <c r="I23" s="16">
        <v>628.31461536000006</v>
      </c>
      <c r="J23" s="16">
        <v>241.88875882999997</v>
      </c>
      <c r="K23" s="16">
        <v>268</v>
      </c>
      <c r="L23" s="16">
        <v>71.900000000000006</v>
      </c>
      <c r="M23" s="16">
        <v>224.47399999999999</v>
      </c>
      <c r="N23" s="16">
        <v>245</v>
      </c>
    </row>
    <row r="24" spans="1:14" x14ac:dyDescent="0.2">
      <c r="A24" s="12">
        <v>11</v>
      </c>
      <c r="C24" s="17" t="s">
        <v>13</v>
      </c>
      <c r="D24" s="16">
        <v>193.61713173000001</v>
      </c>
      <c r="E24" s="16">
        <v>365.49326926999993</v>
      </c>
      <c r="F24" s="16">
        <v>380.38395087999999</v>
      </c>
      <c r="G24" s="16">
        <v>608.78469167999992</v>
      </c>
      <c r="H24" s="16">
        <v>619.41297009000004</v>
      </c>
      <c r="I24" s="16">
        <v>513.84860719999995</v>
      </c>
      <c r="J24" s="16">
        <v>171.82138851999997</v>
      </c>
      <c r="K24" s="16">
        <v>297.923</v>
      </c>
      <c r="L24" s="16">
        <v>1280.585</v>
      </c>
      <c r="M24" s="16">
        <v>1.9E-2</v>
      </c>
      <c r="N24" s="16">
        <v>1.9E-2</v>
      </c>
    </row>
    <row r="25" spans="1:14" ht="13.5" x14ac:dyDescent="0.2">
      <c r="A25" s="12">
        <v>12</v>
      </c>
      <c r="B25" s="89" t="s">
        <v>12</v>
      </c>
      <c r="C25" s="89"/>
      <c r="D25" s="16">
        <v>-8.5271450200000061</v>
      </c>
      <c r="E25" s="16">
        <v>-45.950489759999925</v>
      </c>
      <c r="F25" s="16">
        <v>-130.82107930000004</v>
      </c>
      <c r="G25" s="16">
        <v>-322.95518528999992</v>
      </c>
      <c r="H25" s="16">
        <v>-74.51193507000005</v>
      </c>
      <c r="I25" s="16">
        <v>114.46600816000011</v>
      </c>
      <c r="J25" s="16">
        <v>70.067370310000001</v>
      </c>
      <c r="K25" s="16">
        <v>-30</v>
      </c>
      <c r="L25" s="16">
        <v>-1208.6849999999999</v>
      </c>
      <c r="M25" s="16">
        <v>224.45500000000001</v>
      </c>
      <c r="N25" s="16">
        <v>245</v>
      </c>
    </row>
    <row r="26" spans="1:14" s="89" customFormat="1" ht="12.75" customHeight="1" x14ac:dyDescent="0.2"/>
    <row r="27" spans="1:14" s="13" customFormat="1" ht="36.75" customHeight="1" x14ac:dyDescent="0.2">
      <c r="A27" s="15">
        <v>13</v>
      </c>
      <c r="B27" s="98" t="s">
        <v>11</v>
      </c>
      <c r="C27" s="98"/>
      <c r="D27" s="14">
        <v>21407.112641439999</v>
      </c>
      <c r="E27" s="14">
        <v>22789.707030019999</v>
      </c>
      <c r="F27" s="14">
        <v>21522.711809160002</v>
      </c>
      <c r="G27" s="14">
        <v>26287.401707049998</v>
      </c>
      <c r="H27" s="14">
        <v>25551.734467500002</v>
      </c>
      <c r="I27" s="14">
        <v>25913.155370679997</v>
      </c>
      <c r="J27" s="14">
        <v>19044.379297869997</v>
      </c>
      <c r="K27" s="14">
        <v>31152</v>
      </c>
      <c r="L27" s="14">
        <v>22877.863000000001</v>
      </c>
      <c r="M27" s="14">
        <v>22162.552</v>
      </c>
      <c r="N27" s="14">
        <v>25951</v>
      </c>
    </row>
    <row r="29" spans="1:14" s="94" customFormat="1" ht="12.75" customHeight="1" x14ac:dyDescent="0.2">
      <c r="A29" s="94" t="s">
        <v>1</v>
      </c>
    </row>
    <row r="30" spans="1:14" s="93" customFormat="1" ht="63" customHeight="1" x14ac:dyDescent="0.2">
      <c r="A30" s="93" t="s">
        <v>10</v>
      </c>
    </row>
  </sheetData>
  <mergeCells count="22">
    <mergeCell ref="A1:XFD1"/>
    <mergeCell ref="A2:XFD2"/>
    <mergeCell ref="A30:XFD30"/>
    <mergeCell ref="A29:XFD29"/>
    <mergeCell ref="A3:XFD3"/>
    <mergeCell ref="A5:XFD5"/>
    <mergeCell ref="B6:C6"/>
    <mergeCell ref="B7:C7"/>
    <mergeCell ref="B8:C8"/>
    <mergeCell ref="B9:C9"/>
    <mergeCell ref="A10:XFD10"/>
    <mergeCell ref="B11:C11"/>
    <mergeCell ref="B22:C22"/>
    <mergeCell ref="B25:C25"/>
    <mergeCell ref="A26:XFD26"/>
    <mergeCell ref="B27:C27"/>
    <mergeCell ref="A21:XFD21"/>
    <mergeCell ref="B12:C12"/>
    <mergeCell ref="B15:C15"/>
    <mergeCell ref="A16:XFD16"/>
    <mergeCell ref="B17:C17"/>
    <mergeCell ref="B20:C20"/>
  </mergeCells>
  <pageMargins left="0.70866141732283472" right="0.70866141732283472" top="0.78740157480314965" bottom="0.78740157480314965" header="0.31496062992125984" footer="0.31496062992125984"/>
  <pageSetup paperSize="9" scale="92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zoomScaleNormal="100" workbookViewId="0">
      <selection sqref="A1:XFD1"/>
    </sheetView>
  </sheetViews>
  <sheetFormatPr baseColWidth="10" defaultColWidth="12.85546875" defaultRowHeight="12" x14ac:dyDescent="0.2"/>
  <cols>
    <col min="1" max="1" width="3.140625" style="29" customWidth="1"/>
    <col min="2" max="2" width="5.42578125" style="28" customWidth="1"/>
    <col min="3" max="3" width="19" style="27" customWidth="1"/>
    <col min="4" max="11" width="6.42578125" style="27" bestFit="1" customWidth="1"/>
    <col min="12" max="12" width="8.7109375" style="27" customWidth="1"/>
    <col min="13" max="16384" width="12.85546875" style="27"/>
  </cols>
  <sheetData>
    <row r="1" spans="1:14" s="91" customFormat="1" ht="12.75" x14ac:dyDescent="0.2">
      <c r="A1" s="91" t="s">
        <v>43</v>
      </c>
    </row>
    <row r="2" spans="1:14" s="99" customFormat="1" x14ac:dyDescent="0.2">
      <c r="A2" s="99" t="s">
        <v>8</v>
      </c>
    </row>
    <row r="3" spans="1:14" s="99" customFormat="1" x14ac:dyDescent="0.2"/>
    <row r="4" spans="1:14" s="18" customFormat="1" ht="13.5" x14ac:dyDescent="0.2">
      <c r="A4" s="26"/>
      <c r="B4" s="17"/>
      <c r="D4" s="18">
        <v>2002</v>
      </c>
      <c r="E4" s="18">
        <v>2003</v>
      </c>
      <c r="F4" s="25">
        <v>2004</v>
      </c>
      <c r="G4" s="25">
        <v>2005</v>
      </c>
      <c r="H4" s="25">
        <v>2006</v>
      </c>
      <c r="I4" s="25">
        <v>2007</v>
      </c>
      <c r="J4" s="25">
        <v>2008</v>
      </c>
      <c r="K4" s="18">
        <v>2009</v>
      </c>
      <c r="L4" s="18">
        <v>2010</v>
      </c>
      <c r="M4" s="25" t="s">
        <v>42</v>
      </c>
      <c r="N4" s="25" t="s">
        <v>41</v>
      </c>
    </row>
    <row r="5" spans="1:14" s="89" customFormat="1" x14ac:dyDescent="0.2"/>
    <row r="6" spans="1:14" x14ac:dyDescent="0.2">
      <c r="A6" s="29">
        <v>1</v>
      </c>
      <c r="B6" s="89" t="s">
        <v>35</v>
      </c>
      <c r="C6" s="89"/>
      <c r="D6" s="31">
        <v>14541.462000000001</v>
      </c>
      <c r="E6" s="31">
        <v>18414.306</v>
      </c>
      <c r="F6" s="31">
        <v>20816.392</v>
      </c>
      <c r="G6" s="31">
        <v>22279</v>
      </c>
      <c r="H6" s="31">
        <v>23720.9</v>
      </c>
      <c r="I6" s="31">
        <v>19269.8</v>
      </c>
      <c r="J6" s="31">
        <v>23427.8</v>
      </c>
      <c r="K6" s="31">
        <v>18845.715040687563</v>
      </c>
      <c r="L6" s="31">
        <v>14585.2487857084</v>
      </c>
      <c r="M6" s="31">
        <v>9906.5016898122958</v>
      </c>
      <c r="N6" s="31">
        <v>2340.738689812295</v>
      </c>
    </row>
    <row r="7" spans="1:14" ht="12.75" customHeight="1" x14ac:dyDescent="0.2">
      <c r="A7" s="29">
        <v>2</v>
      </c>
      <c r="B7" s="89" t="s">
        <v>36</v>
      </c>
      <c r="C7" s="89"/>
      <c r="D7" s="31">
        <v>14008.766</v>
      </c>
      <c r="E7" s="31">
        <v>17149.189999999999</v>
      </c>
      <c r="F7" s="31">
        <v>18746.392</v>
      </c>
      <c r="G7" s="31">
        <v>22048</v>
      </c>
      <c r="H7" s="31">
        <v>23029</v>
      </c>
      <c r="I7" s="31">
        <v>19476.3</v>
      </c>
      <c r="J7" s="31">
        <v>21125.200000000001</v>
      </c>
      <c r="K7" s="31">
        <v>17232.598012833489</v>
      </c>
      <c r="L7" s="31">
        <v>13773.9658088834</v>
      </c>
      <c r="M7" s="31">
        <v>8594.6155505943152</v>
      </c>
      <c r="N7" s="31">
        <v>1213.0867390369633</v>
      </c>
    </row>
    <row r="8" spans="1:14" ht="12.75" customHeight="1" x14ac:dyDescent="0.2">
      <c r="A8" s="29">
        <v>3</v>
      </c>
      <c r="B8" s="89" t="s">
        <v>40</v>
      </c>
      <c r="C8" s="89"/>
      <c r="D8" s="31">
        <v>532.69600000000173</v>
      </c>
      <c r="E8" s="31">
        <v>1265.1160000000018</v>
      </c>
      <c r="F8" s="31">
        <v>2070</v>
      </c>
      <c r="G8" s="31">
        <v>231</v>
      </c>
      <c r="H8" s="31">
        <v>691.90000000000146</v>
      </c>
      <c r="I8" s="31">
        <v>-206.5</v>
      </c>
      <c r="J8" s="31">
        <v>2302.6</v>
      </c>
      <c r="K8" s="31">
        <v>1613.117027854074</v>
      </c>
      <c r="L8" s="31">
        <v>811.28297682499942</v>
      </c>
      <c r="M8" s="31">
        <v>1311.8861392179806</v>
      </c>
      <c r="N8" s="31">
        <v>1127.6519507753317</v>
      </c>
    </row>
    <row r="9" spans="1:14" s="89" customFormat="1" x14ac:dyDescent="0.2"/>
    <row r="10" spans="1:14" x14ac:dyDescent="0.2">
      <c r="B10" s="89" t="s">
        <v>39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</row>
    <row r="11" spans="1:14" x14ac:dyDescent="0.2">
      <c r="A11" s="29">
        <v>4</v>
      </c>
      <c r="C11" s="17" t="s">
        <v>36</v>
      </c>
      <c r="D11" s="31">
        <v>1263.12368752</v>
      </c>
      <c r="E11" s="31">
        <v>1217.09461857</v>
      </c>
      <c r="F11" s="31">
        <v>1311.7998132299999</v>
      </c>
      <c r="G11" s="31">
        <v>1638.4677550599999</v>
      </c>
      <c r="H11" s="31">
        <v>2944.9291170000001</v>
      </c>
      <c r="I11" s="31">
        <v>3013.3695618400002</v>
      </c>
      <c r="J11" s="31">
        <v>3188.1867909300004</v>
      </c>
      <c r="K11" s="31">
        <v>2524.9073701299994</v>
      </c>
      <c r="L11" s="31">
        <v>2117.3578745199998</v>
      </c>
      <c r="M11" s="31">
        <v>1944.3440000000001</v>
      </c>
      <c r="N11" s="31">
        <v>1711.6110000000001</v>
      </c>
    </row>
    <row r="12" spans="1:14" x14ac:dyDescent="0.2">
      <c r="A12" s="29">
        <v>5</v>
      </c>
      <c r="C12" s="17" t="s">
        <v>35</v>
      </c>
      <c r="D12" s="31">
        <v>807.39159437000001</v>
      </c>
      <c r="E12" s="31">
        <v>883.26613687999986</v>
      </c>
      <c r="F12" s="31">
        <v>1033.35849177</v>
      </c>
      <c r="G12" s="31">
        <v>1380.56273807</v>
      </c>
      <c r="H12" s="31">
        <v>1857.90816978</v>
      </c>
      <c r="I12" s="31">
        <v>2402.0182636600002</v>
      </c>
      <c r="J12" s="31">
        <v>2546.0074738799999</v>
      </c>
      <c r="K12" s="31">
        <v>2368.1020791199999</v>
      </c>
      <c r="L12" s="31">
        <v>2111.9131126999996</v>
      </c>
      <c r="M12" s="31">
        <v>2019.066</v>
      </c>
      <c r="N12" s="31">
        <v>1821.22</v>
      </c>
    </row>
    <row r="13" spans="1:14" x14ac:dyDescent="0.2">
      <c r="A13" s="29">
        <v>6</v>
      </c>
      <c r="C13" s="17" t="s">
        <v>38</v>
      </c>
      <c r="D13" s="31">
        <v>455.73209314999997</v>
      </c>
      <c r="E13" s="31">
        <v>333.8284816900001</v>
      </c>
      <c r="F13" s="31">
        <v>278.44132145999993</v>
      </c>
      <c r="G13" s="31">
        <v>257.90501698999992</v>
      </c>
      <c r="H13" s="31">
        <v>1087.0209472200002</v>
      </c>
      <c r="I13" s="31">
        <v>611.35129817999996</v>
      </c>
      <c r="J13" s="31">
        <v>642.17931705000046</v>
      </c>
      <c r="K13" s="31">
        <v>156.80529100999956</v>
      </c>
      <c r="L13" s="31">
        <v>5.4447618200001671</v>
      </c>
      <c r="M13" s="31">
        <v>-74.72199999999998</v>
      </c>
      <c r="N13" s="31">
        <v>-109.60899999999992</v>
      </c>
    </row>
    <row r="14" spans="1:14" s="89" customFormat="1" x14ac:dyDescent="0.2"/>
    <row r="15" spans="1:14" x14ac:dyDescent="0.2">
      <c r="B15" s="89" t="s">
        <v>37</v>
      </c>
      <c r="C15" s="89"/>
      <c r="D15" s="89"/>
      <c r="E15" s="89"/>
      <c r="F15" s="89"/>
      <c r="G15" s="89"/>
      <c r="H15" s="89"/>
      <c r="I15" s="89"/>
      <c r="J15" s="89"/>
      <c r="K15" s="89"/>
      <c r="L15" s="89"/>
    </row>
    <row r="16" spans="1:14" x14ac:dyDescent="0.2">
      <c r="A16" s="29">
        <v>7</v>
      </c>
      <c r="C16" s="17" t="s">
        <v>36</v>
      </c>
      <c r="D16" s="31">
        <v>2292.4508525199999</v>
      </c>
      <c r="E16" s="31">
        <v>1518.04768915</v>
      </c>
      <c r="F16" s="31">
        <v>1245.0156306099998</v>
      </c>
      <c r="G16" s="31">
        <v>605.21959798</v>
      </c>
      <c r="H16" s="31">
        <v>2614.60687143</v>
      </c>
      <c r="I16" s="31">
        <v>6251.0378544700006</v>
      </c>
      <c r="J16" s="31">
        <v>4783.5365129400006</v>
      </c>
      <c r="K16" s="31">
        <v>8668.7069701200016</v>
      </c>
      <c r="L16" s="31">
        <v>7046.1701917000009</v>
      </c>
      <c r="M16" s="31">
        <v>4924.0259999999998</v>
      </c>
      <c r="N16" s="31">
        <v>7394.04</v>
      </c>
    </row>
    <row r="17" spans="1:14" x14ac:dyDescent="0.2">
      <c r="A17" s="29">
        <v>8</v>
      </c>
      <c r="C17" s="17" t="s">
        <v>35</v>
      </c>
      <c r="D17" s="31">
        <v>2344.3202209700003</v>
      </c>
      <c r="E17" s="31">
        <v>1586.82117414</v>
      </c>
      <c r="F17" s="31">
        <v>1288.4231258299999</v>
      </c>
      <c r="G17" s="31">
        <v>603.09405432999995</v>
      </c>
      <c r="H17" s="31">
        <v>3071.7504597100001</v>
      </c>
      <c r="I17" s="31">
        <v>7640.5600169699992</v>
      </c>
      <c r="J17" s="31">
        <v>3504.8337960100002</v>
      </c>
      <c r="K17" s="31">
        <v>9656.3301365299994</v>
      </c>
      <c r="L17" s="31">
        <v>7328.4524661800006</v>
      </c>
      <c r="M17" s="31">
        <v>4816.4470000000001</v>
      </c>
      <c r="N17" s="31">
        <v>7565.7629999999999</v>
      </c>
    </row>
    <row r="18" spans="1:14" x14ac:dyDescent="0.2">
      <c r="A18" s="29">
        <v>9</v>
      </c>
      <c r="C18" s="17" t="s">
        <v>34</v>
      </c>
      <c r="D18" s="31">
        <v>-51.869368450000366</v>
      </c>
      <c r="E18" s="31">
        <v>-68.773484990000043</v>
      </c>
      <c r="F18" s="31">
        <v>-43.407495220000101</v>
      </c>
      <c r="G18" s="31">
        <v>2.1255436500000542</v>
      </c>
      <c r="H18" s="31">
        <v>-457.14358828000013</v>
      </c>
      <c r="I18" s="31">
        <v>-1389.5221624999986</v>
      </c>
      <c r="J18" s="31">
        <v>1278.7027169300004</v>
      </c>
      <c r="K18" s="31">
        <v>-987.62316640999779</v>
      </c>
      <c r="L18" s="31">
        <v>-282.28227447999961</v>
      </c>
      <c r="M18" s="31">
        <v>107.57899999999972</v>
      </c>
      <c r="N18" s="31">
        <v>-171.72299999999996</v>
      </c>
    </row>
    <row r="19" spans="1:14" s="89" customFormat="1" x14ac:dyDescent="0.2"/>
    <row r="20" spans="1:14" x14ac:dyDescent="0.2">
      <c r="B20" s="89" t="s">
        <v>33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</row>
    <row r="21" spans="1:14" x14ac:dyDescent="0.2">
      <c r="A21" s="29">
        <v>10</v>
      </c>
      <c r="C21" s="17" t="s">
        <v>32</v>
      </c>
      <c r="D21" s="31">
        <v>3555.5745400400001</v>
      </c>
      <c r="E21" s="31">
        <v>2735.1423077199997</v>
      </c>
      <c r="F21" s="31">
        <v>2556.8154438399997</v>
      </c>
      <c r="G21" s="31">
        <v>2243.6873530399998</v>
      </c>
      <c r="H21" s="31">
        <v>5559.5359884299996</v>
      </c>
      <c r="I21" s="31">
        <v>9264.4074163100013</v>
      </c>
      <c r="J21" s="31">
        <v>7971.7233038700015</v>
      </c>
      <c r="K21" s="31">
        <v>11193.614340250002</v>
      </c>
      <c r="L21" s="31">
        <v>9163.5280662200003</v>
      </c>
      <c r="M21" s="31">
        <v>6868.37</v>
      </c>
      <c r="N21" s="31">
        <v>9105.6509999999998</v>
      </c>
    </row>
    <row r="22" spans="1:14" s="18" customFormat="1" x14ac:dyDescent="0.2">
      <c r="A22" s="26">
        <v>11</v>
      </c>
      <c r="C22" s="17" t="s">
        <v>31</v>
      </c>
      <c r="D22" s="31">
        <v>3151.7118153400002</v>
      </c>
      <c r="E22" s="31">
        <v>2470.08731102</v>
      </c>
      <c r="F22" s="31">
        <v>2321.7816175999997</v>
      </c>
      <c r="G22" s="31">
        <v>1983.6567924000001</v>
      </c>
      <c r="H22" s="31">
        <v>4929.6586294899998</v>
      </c>
      <c r="I22" s="31">
        <v>10042.578280629999</v>
      </c>
      <c r="J22" s="31">
        <v>6050.8412698900001</v>
      </c>
      <c r="K22" s="31">
        <v>12024.432215649998</v>
      </c>
      <c r="L22" s="31">
        <v>9440.3655788800006</v>
      </c>
      <c r="M22" s="31">
        <v>6835.5129999999999</v>
      </c>
      <c r="N22" s="31">
        <v>9386.9830000000002</v>
      </c>
    </row>
    <row r="23" spans="1:14" x14ac:dyDescent="0.2">
      <c r="A23" s="29">
        <v>12</v>
      </c>
      <c r="C23" s="27" t="s">
        <v>30</v>
      </c>
      <c r="D23" s="30">
        <v>403.86272469999994</v>
      </c>
      <c r="E23" s="30">
        <v>265.05499669999972</v>
      </c>
      <c r="F23" s="30">
        <v>235.03382624000005</v>
      </c>
      <c r="G23" s="30">
        <v>260.03056063999975</v>
      </c>
      <c r="H23" s="30">
        <v>629.87735893999979</v>
      </c>
      <c r="I23" s="30">
        <v>-778.17086431999815</v>
      </c>
      <c r="J23" s="30">
        <v>1920.8820339800013</v>
      </c>
      <c r="K23" s="30">
        <v>-830.81787539999641</v>
      </c>
      <c r="L23" s="30">
        <v>-276.83751266000036</v>
      </c>
      <c r="M23" s="30">
        <v>32.856999999999971</v>
      </c>
      <c r="N23" s="30">
        <v>-281.33200000000033</v>
      </c>
    </row>
    <row r="25" spans="1:14" s="94" customFormat="1" ht="19.5" customHeight="1" x14ac:dyDescent="0.2">
      <c r="A25" s="94" t="s">
        <v>1</v>
      </c>
    </row>
    <row r="26" spans="1:14" s="100" customFormat="1" ht="24.75" customHeight="1" x14ac:dyDescent="0.2">
      <c r="A26" s="100" t="s">
        <v>29</v>
      </c>
    </row>
  </sheetData>
  <mergeCells count="15">
    <mergeCell ref="A1:XFD1"/>
    <mergeCell ref="A2:XFD2"/>
    <mergeCell ref="A26:XFD26"/>
    <mergeCell ref="A25:XFD25"/>
    <mergeCell ref="A3:XFD3"/>
    <mergeCell ref="A5:XFD5"/>
    <mergeCell ref="B15:L15"/>
    <mergeCell ref="A19:XFD19"/>
    <mergeCell ref="B20:L20"/>
    <mergeCell ref="B6:C6"/>
    <mergeCell ref="B7:C7"/>
    <mergeCell ref="B8:C8"/>
    <mergeCell ref="A9:XFD9"/>
    <mergeCell ref="B10:L10"/>
    <mergeCell ref="A14:XFD14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Normal="100" workbookViewId="0">
      <selection sqref="A1:XFD1"/>
    </sheetView>
  </sheetViews>
  <sheetFormatPr baseColWidth="10" defaultRowHeight="12" x14ac:dyDescent="0.2"/>
  <cols>
    <col min="1" max="1" width="3.85546875" style="29" customWidth="1"/>
    <col min="2" max="2" width="6.28515625" style="27" customWidth="1"/>
    <col min="3" max="3" width="28" style="27" customWidth="1"/>
    <col min="4" max="5" width="7.42578125" style="27" bestFit="1" customWidth="1"/>
    <col min="6" max="6" width="13.42578125" style="27" bestFit="1" customWidth="1"/>
    <col min="7" max="11" width="7.42578125" style="27" bestFit="1" customWidth="1"/>
    <col min="12" max="12" width="7.85546875" style="27" customWidth="1"/>
    <col min="13" max="13" width="13.42578125" style="27" bestFit="1" customWidth="1"/>
    <col min="14" max="16384" width="11.42578125" style="27"/>
  </cols>
  <sheetData>
    <row r="1" spans="1:14" s="97" customFormat="1" x14ac:dyDescent="0.2">
      <c r="A1" s="97" t="s">
        <v>56</v>
      </c>
    </row>
    <row r="2" spans="1:14" s="89" customFormat="1" x14ac:dyDescent="0.2">
      <c r="A2" s="89" t="s">
        <v>8</v>
      </c>
    </row>
    <row r="3" spans="1:14" s="97" customFormat="1" x14ac:dyDescent="0.2"/>
    <row r="4" spans="1:14" ht="13.5" x14ac:dyDescent="0.2">
      <c r="A4" s="26"/>
      <c r="B4" s="43"/>
      <c r="C4" s="43"/>
      <c r="D4" s="43">
        <v>2002</v>
      </c>
      <c r="E4" s="43">
        <v>2003</v>
      </c>
      <c r="F4" s="41" t="s">
        <v>55</v>
      </c>
      <c r="G4" s="41">
        <v>2005</v>
      </c>
      <c r="H4" s="41">
        <v>2006</v>
      </c>
      <c r="I4" s="41">
        <v>2007</v>
      </c>
      <c r="J4" s="41">
        <v>2008</v>
      </c>
      <c r="K4" s="41">
        <v>2009</v>
      </c>
      <c r="L4" s="42">
        <v>2010</v>
      </c>
      <c r="M4" s="41" t="s">
        <v>54</v>
      </c>
      <c r="N4" s="41" t="s">
        <v>53</v>
      </c>
    </row>
    <row r="5" spans="1:14" s="89" customFormat="1" x14ac:dyDescent="0.2"/>
    <row r="6" spans="1:14" x14ac:dyDescent="0.2">
      <c r="B6" s="89" t="s">
        <v>24</v>
      </c>
      <c r="C6" s="89"/>
      <c r="D6" s="26"/>
      <c r="E6" s="26"/>
      <c r="F6" s="26"/>
      <c r="G6" s="18"/>
    </row>
    <row r="7" spans="1:14" x14ac:dyDescent="0.2">
      <c r="A7" s="29">
        <v>1</v>
      </c>
      <c r="B7" s="106" t="s">
        <v>23</v>
      </c>
      <c r="C7" s="106"/>
      <c r="D7" s="16">
        <v>108248.194</v>
      </c>
      <c r="E7" s="16">
        <v>112978.56600000001</v>
      </c>
      <c r="F7" s="16">
        <v>122438.53600000001</v>
      </c>
      <c r="G7" s="16">
        <v>129694</v>
      </c>
      <c r="H7" s="16">
        <v>136946.424</v>
      </c>
      <c r="I7" s="16">
        <v>140082.36899999998</v>
      </c>
      <c r="J7" s="16">
        <v>154101.77499999999</v>
      </c>
      <c r="K7" s="16">
        <v>163623.18695004701</v>
      </c>
      <c r="L7" s="16">
        <v>172914.270110966</v>
      </c>
      <c r="M7" s="16">
        <v>181587.32211096599</v>
      </c>
      <c r="N7" s="16">
        <v>193653</v>
      </c>
    </row>
    <row r="8" spans="1:14" x14ac:dyDescent="0.2">
      <c r="A8" s="26">
        <v>2</v>
      </c>
      <c r="B8" s="107" t="s">
        <v>22</v>
      </c>
      <c r="C8" s="107"/>
      <c r="D8" s="19">
        <v>15705.155000000001</v>
      </c>
      <c r="E8" s="19">
        <v>13899.069000000001</v>
      </c>
      <c r="F8" s="19">
        <v>13111.884</v>
      </c>
      <c r="G8" s="19">
        <v>11635</v>
      </c>
      <c r="H8" s="19">
        <v>8318.7980000000007</v>
      </c>
      <c r="I8" s="19">
        <v>7293.9</v>
      </c>
      <c r="J8" s="19">
        <v>7869.4610000000002</v>
      </c>
      <c r="K8" s="19">
        <v>5092.2372513745795</v>
      </c>
      <c r="L8" s="19">
        <v>3856.0729469409998</v>
      </c>
      <c r="M8" s="19">
        <v>2889.1483313105937</v>
      </c>
      <c r="N8" s="19">
        <v>3.3131059689850417E-4</v>
      </c>
    </row>
    <row r="9" spans="1:14" ht="13.5" x14ac:dyDescent="0.2">
      <c r="A9" s="29">
        <v>3</v>
      </c>
      <c r="B9" s="108" t="s">
        <v>52</v>
      </c>
      <c r="C9" s="108"/>
      <c r="D9" s="40">
        <v>123953.349</v>
      </c>
      <c r="E9" s="40">
        <v>126877.63500000001</v>
      </c>
      <c r="F9" s="40">
        <v>135550.42000000001</v>
      </c>
      <c r="G9" s="40">
        <v>141329</v>
      </c>
      <c r="H9" s="40">
        <v>145265.22200000001</v>
      </c>
      <c r="I9" s="40">
        <v>147376.26899999997</v>
      </c>
      <c r="J9" s="40">
        <v>161971.236</v>
      </c>
      <c r="K9" s="40">
        <v>168715.42420142159</v>
      </c>
      <c r="L9" s="40">
        <v>176770.34305790701</v>
      </c>
      <c r="M9" s="40">
        <v>184476.47044227659</v>
      </c>
      <c r="N9" s="40">
        <v>193653</v>
      </c>
    </row>
    <row r="10" spans="1:14" s="18" customFormat="1" ht="15" customHeight="1" x14ac:dyDescent="0.2">
      <c r="A10" s="26">
        <v>4</v>
      </c>
      <c r="B10" s="106" t="s">
        <v>51</v>
      </c>
      <c r="C10" s="106"/>
      <c r="D10" s="39">
        <v>56.207278407828447</v>
      </c>
      <c r="E10" s="39">
        <v>56.391062507777917</v>
      </c>
      <c r="F10" s="39">
        <v>57.752790701637785</v>
      </c>
      <c r="G10" s="39">
        <v>57.628148407905634</v>
      </c>
      <c r="H10" s="39">
        <v>56.079596500845454</v>
      </c>
      <c r="I10" s="39">
        <v>53.783033720166408</v>
      </c>
      <c r="J10" s="39">
        <v>57.285067162753855</v>
      </c>
      <c r="K10" s="39">
        <v>61.391693484932418</v>
      </c>
      <c r="L10" s="39">
        <v>61.765267650571808</v>
      </c>
      <c r="M10" s="39">
        <v>61.5989282897945</v>
      </c>
      <c r="N10" s="39">
        <v>62.64</v>
      </c>
    </row>
    <row r="11" spans="1:14" s="89" customFormat="1" x14ac:dyDescent="0.2"/>
    <row r="12" spans="1:14" x14ac:dyDescent="0.2">
      <c r="B12" s="89" t="s">
        <v>20</v>
      </c>
      <c r="C12" s="89"/>
      <c r="D12" s="16"/>
      <c r="E12" s="16"/>
      <c r="F12" s="16"/>
      <c r="G12" s="18"/>
    </row>
    <row r="13" spans="1:14" x14ac:dyDescent="0.2">
      <c r="B13" s="89" t="s">
        <v>19</v>
      </c>
      <c r="C13" s="89"/>
      <c r="D13" s="16"/>
      <c r="E13" s="16"/>
      <c r="F13" s="16"/>
      <c r="G13" s="18"/>
    </row>
    <row r="14" spans="1:14" x14ac:dyDescent="0.2">
      <c r="A14" s="29">
        <v>5</v>
      </c>
      <c r="C14" s="18" t="s">
        <v>14</v>
      </c>
      <c r="D14" s="16">
        <v>17802.580351609999</v>
      </c>
      <c r="E14" s="16">
        <v>20304.42011667</v>
      </c>
      <c r="F14" s="16">
        <v>20385.327130410002</v>
      </c>
      <c r="G14" s="16">
        <v>21841.731198579997</v>
      </c>
      <c r="H14" s="16">
        <v>24380.0459013</v>
      </c>
      <c r="I14" s="16">
        <v>29724.513590729999</v>
      </c>
      <c r="J14" s="16">
        <v>20939.522032999997</v>
      </c>
      <c r="K14" s="16">
        <v>35055.283316829999</v>
      </c>
      <c r="L14" s="16">
        <v>26731.113641759999</v>
      </c>
      <c r="M14" s="16">
        <v>26605.802</v>
      </c>
      <c r="N14" s="16">
        <v>37219.730000000003</v>
      </c>
    </row>
    <row r="15" spans="1:14" x14ac:dyDescent="0.2">
      <c r="A15" s="29">
        <v>6</v>
      </c>
      <c r="B15" s="38"/>
      <c r="C15" s="38" t="s">
        <v>13</v>
      </c>
      <c r="D15" s="19">
        <v>3368.04036877</v>
      </c>
      <c r="E15" s="19">
        <v>4035.6208731699999</v>
      </c>
      <c r="F15" s="19">
        <v>5328.9298619000001</v>
      </c>
      <c r="G15" s="19">
        <v>2280.7650094099999</v>
      </c>
      <c r="H15" s="19">
        <v>6303.9694786599994</v>
      </c>
      <c r="I15" s="19">
        <v>9789.97071908</v>
      </c>
      <c r="J15" s="19">
        <v>10518.426485740001</v>
      </c>
      <c r="K15" s="19">
        <v>9791.2363289200021</v>
      </c>
      <c r="L15" s="19">
        <v>9305.4205046100014</v>
      </c>
      <c r="M15" s="19">
        <v>12163.235000000001</v>
      </c>
      <c r="N15" s="19">
        <v>18923.048999999999</v>
      </c>
    </row>
    <row r="16" spans="1:14" s="102" customFormat="1" ht="12.75" x14ac:dyDescent="0.2">
      <c r="A16" s="101"/>
    </row>
    <row r="17" spans="1:14" ht="13.5" x14ac:dyDescent="0.2">
      <c r="A17" s="29">
        <v>7</v>
      </c>
      <c r="B17" s="89" t="s">
        <v>50</v>
      </c>
      <c r="C17" s="89"/>
      <c r="D17" s="16">
        <v>14434.539982839999</v>
      </c>
      <c r="E17" s="16">
        <v>16268.799243500001</v>
      </c>
      <c r="F17" s="16">
        <v>15056.397268510002</v>
      </c>
      <c r="G17" s="16">
        <v>19560.966189169998</v>
      </c>
      <c r="H17" s="16">
        <v>18076.076422639999</v>
      </c>
      <c r="I17" s="16">
        <v>19934.542871649999</v>
      </c>
      <c r="J17" s="16">
        <v>10421.095547259996</v>
      </c>
      <c r="K17" s="16">
        <v>25264.046987909998</v>
      </c>
      <c r="L17" s="16">
        <v>17425.693137149996</v>
      </c>
      <c r="M17" s="16">
        <v>14442.566999999999</v>
      </c>
      <c r="N17" s="16">
        <v>18296.681000000004</v>
      </c>
    </row>
    <row r="18" spans="1:14" s="103" customFormat="1" ht="12.75" x14ac:dyDescent="0.2">
      <c r="A18" s="89"/>
    </row>
    <row r="19" spans="1:14" x14ac:dyDescent="0.2">
      <c r="B19" s="89" t="s">
        <v>17</v>
      </c>
      <c r="C19" s="89"/>
      <c r="D19" s="16"/>
      <c r="E19" s="16"/>
      <c r="F19" s="16"/>
      <c r="G19" s="18"/>
    </row>
    <row r="20" spans="1:14" x14ac:dyDescent="0.2">
      <c r="A20" s="29">
        <v>8</v>
      </c>
      <c r="C20" s="18" t="s">
        <v>14</v>
      </c>
      <c r="D20" s="16">
        <v>8300.412924780001</v>
      </c>
      <c r="E20" s="16">
        <v>7988.6616573299998</v>
      </c>
      <c r="F20" s="16">
        <v>8293.4456852199983</v>
      </c>
      <c r="G20" s="16">
        <v>9147.8531922900002</v>
      </c>
      <c r="H20" s="16">
        <v>10660.392626070001</v>
      </c>
      <c r="I20" s="16">
        <v>10344.111715899999</v>
      </c>
      <c r="J20" s="16">
        <v>10427.433385929999</v>
      </c>
      <c r="K20" s="16">
        <v>9863.9040108299996</v>
      </c>
      <c r="L20" s="16">
        <v>9785.5996834099988</v>
      </c>
      <c r="M20" s="16">
        <v>9806.0450000000001</v>
      </c>
      <c r="N20" s="16">
        <v>9815</v>
      </c>
    </row>
    <row r="21" spans="1:14" x14ac:dyDescent="0.2">
      <c r="A21" s="29">
        <v>9</v>
      </c>
      <c r="C21" s="18" t="s">
        <v>13</v>
      </c>
      <c r="D21" s="16">
        <v>1723.17584586</v>
      </c>
      <c r="E21" s="16">
        <v>1686.8583777499998</v>
      </c>
      <c r="F21" s="16">
        <v>1931.34389151</v>
      </c>
      <c r="G21" s="16">
        <v>2358.4930497599998</v>
      </c>
      <c r="H21" s="16">
        <v>3740.1000050800003</v>
      </c>
      <c r="I21" s="16">
        <v>3701.7943607100001</v>
      </c>
      <c r="J21" s="16">
        <v>3795.0990396100005</v>
      </c>
      <c r="K21" s="16">
        <v>3115.3077040999997</v>
      </c>
      <c r="L21" s="16">
        <v>2847.9074094499997</v>
      </c>
      <c r="M21" s="16">
        <v>2343.3720000000003</v>
      </c>
      <c r="N21" s="16">
        <v>2124.3320000000003</v>
      </c>
    </row>
    <row r="22" spans="1:14" s="102" customFormat="1" ht="12.75" x14ac:dyDescent="0.2">
      <c r="A22" s="101"/>
    </row>
    <row r="23" spans="1:14" ht="13.5" x14ac:dyDescent="0.2">
      <c r="A23" s="29">
        <v>10</v>
      </c>
      <c r="B23" s="90" t="s">
        <v>49</v>
      </c>
      <c r="C23" s="90"/>
      <c r="D23" s="19">
        <v>6577.2370789200013</v>
      </c>
      <c r="E23" s="19">
        <v>6301.80327958</v>
      </c>
      <c r="F23" s="19">
        <v>6362.1017937099987</v>
      </c>
      <c r="G23" s="19">
        <v>6789.3601425300003</v>
      </c>
      <c r="H23" s="19">
        <v>6920.2926209900006</v>
      </c>
      <c r="I23" s="19">
        <v>6642.3173551899981</v>
      </c>
      <c r="J23" s="19">
        <v>6632.3343463199981</v>
      </c>
      <c r="K23" s="19">
        <v>6748.5963067299999</v>
      </c>
      <c r="L23" s="19">
        <v>6937.6922739599995</v>
      </c>
      <c r="M23" s="19">
        <v>7462.6729999999998</v>
      </c>
      <c r="N23" s="19">
        <v>7690</v>
      </c>
    </row>
    <row r="24" spans="1:14" s="89" customFormat="1" x14ac:dyDescent="0.2"/>
    <row r="25" spans="1:14" x14ac:dyDescent="0.2">
      <c r="B25" s="89" t="s">
        <v>15</v>
      </c>
      <c r="C25" s="89"/>
      <c r="D25" s="16"/>
      <c r="E25" s="16"/>
      <c r="F25" s="16"/>
      <c r="G25" s="18"/>
    </row>
    <row r="26" spans="1:14" x14ac:dyDescent="0.2">
      <c r="A26" s="29">
        <v>11</v>
      </c>
      <c r="C26" s="18" t="s">
        <v>14</v>
      </c>
      <c r="D26" s="16">
        <v>185.08998671000001</v>
      </c>
      <c r="E26" s="16">
        <v>319.54277951</v>
      </c>
      <c r="F26" s="16">
        <v>249.56287157999995</v>
      </c>
      <c r="G26" s="16">
        <v>285.82950639000001</v>
      </c>
      <c r="H26" s="16">
        <v>544.90103501999999</v>
      </c>
      <c r="I26" s="16">
        <v>628.31461536000006</v>
      </c>
      <c r="J26" s="16">
        <v>241.88875882999997</v>
      </c>
      <c r="K26" s="16">
        <v>267.82366575000003</v>
      </c>
      <c r="L26" s="16">
        <v>71.900287090000006</v>
      </c>
      <c r="M26" s="16">
        <v>224.47399999999999</v>
      </c>
      <c r="N26" s="16">
        <v>245</v>
      </c>
    </row>
    <row r="27" spans="1:14" x14ac:dyDescent="0.2">
      <c r="A27" s="29">
        <v>12</v>
      </c>
      <c r="B27" s="38"/>
      <c r="C27" s="38" t="s">
        <v>13</v>
      </c>
      <c r="D27" s="37">
        <v>193.61713173000001</v>
      </c>
      <c r="E27" s="37">
        <v>365.49326926999993</v>
      </c>
      <c r="F27" s="19">
        <v>380.38395087999999</v>
      </c>
      <c r="G27" s="19">
        <v>608.78469167999992</v>
      </c>
      <c r="H27" s="19">
        <v>619.41297009000004</v>
      </c>
      <c r="I27" s="19">
        <v>513.84860719999995</v>
      </c>
      <c r="J27" s="19">
        <v>171.82138851999997</v>
      </c>
      <c r="K27" s="19">
        <v>297.92373650000008</v>
      </c>
      <c r="L27" s="19">
        <v>1280.5852513200002</v>
      </c>
      <c r="M27" s="19">
        <v>1.9E-2</v>
      </c>
      <c r="N27" s="19">
        <v>1.9E-2</v>
      </c>
    </row>
    <row r="28" spans="1:14" s="102" customFormat="1" ht="12.75" x14ac:dyDescent="0.2">
      <c r="A28" s="101"/>
    </row>
    <row r="29" spans="1:14" ht="13.5" x14ac:dyDescent="0.2">
      <c r="A29" s="29">
        <v>13</v>
      </c>
      <c r="B29" s="89" t="s">
        <v>48</v>
      </c>
      <c r="C29" s="89"/>
      <c r="D29" s="16">
        <v>-8.5271450200000061</v>
      </c>
      <c r="E29" s="16">
        <v>-45.950489759999925</v>
      </c>
      <c r="F29" s="16">
        <v>-130.82107930000004</v>
      </c>
      <c r="G29" s="16">
        <v>-322.95518528999992</v>
      </c>
      <c r="H29" s="16">
        <v>-74.51193507000005</v>
      </c>
      <c r="I29" s="16">
        <v>114.46600816000011</v>
      </c>
      <c r="J29" s="16">
        <v>70.067370310000001</v>
      </c>
      <c r="K29" s="16">
        <v>-30.100070750000043</v>
      </c>
      <c r="L29" s="16">
        <v>-1208.6849642300003</v>
      </c>
      <c r="M29" s="16">
        <v>224.45500000000001</v>
      </c>
      <c r="N29" s="16">
        <v>245</v>
      </c>
    </row>
    <row r="30" spans="1:14" s="89" customFormat="1" x14ac:dyDescent="0.2"/>
    <row r="31" spans="1:14" s="34" customFormat="1" ht="26.25" customHeight="1" x14ac:dyDescent="0.2">
      <c r="A31" s="36">
        <v>14</v>
      </c>
      <c r="B31" s="104" t="s">
        <v>11</v>
      </c>
      <c r="C31" s="104"/>
      <c r="D31" s="35">
        <v>21003.249916739998</v>
      </c>
      <c r="E31" s="35">
        <v>22524.652033320002</v>
      </c>
      <c r="F31" s="35">
        <v>21287.677982919999</v>
      </c>
      <c r="G31" s="35">
        <v>26027.371146409998</v>
      </c>
      <c r="H31" s="35">
        <v>24921.857108559998</v>
      </c>
      <c r="I31" s="35">
        <v>26691.326235</v>
      </c>
      <c r="J31" s="35">
        <v>17123.497263889996</v>
      </c>
      <c r="K31" s="35">
        <v>31982.543223889999</v>
      </c>
      <c r="L31" s="35">
        <v>23154.700446879993</v>
      </c>
      <c r="M31" s="35">
        <v>22129.695</v>
      </c>
      <c r="N31" s="35">
        <v>26232</v>
      </c>
    </row>
    <row r="32" spans="1:14" x14ac:dyDescent="0.2">
      <c r="A32" s="29">
        <v>15</v>
      </c>
      <c r="B32" s="89" t="s">
        <v>47</v>
      </c>
      <c r="C32" s="89"/>
      <c r="D32" s="33">
        <v>9.5240308153304092</v>
      </c>
      <c r="E32" s="33">
        <v>10.011134434976622</v>
      </c>
      <c r="F32" s="33">
        <v>9.0698561544216645</v>
      </c>
      <c r="G32" s="33">
        <v>10.612890539754448</v>
      </c>
      <c r="H32" s="33">
        <v>9.6210756536053186</v>
      </c>
      <c r="I32" s="33">
        <v>9.7406489435077752</v>
      </c>
      <c r="J32" s="33">
        <v>6.0561412942676451</v>
      </c>
      <c r="K32" s="33">
        <v>11.637717770993895</v>
      </c>
      <c r="L32" s="33">
        <v>8.0904762967047148</v>
      </c>
      <c r="M32" s="33">
        <v>7.3893732469613997</v>
      </c>
      <c r="N32" s="33">
        <v>8.5</v>
      </c>
    </row>
    <row r="33" spans="1:14" ht="13.5" x14ac:dyDescent="0.2">
      <c r="A33" s="29">
        <v>16</v>
      </c>
      <c r="B33" s="90" t="s">
        <v>46</v>
      </c>
      <c r="C33" s="90"/>
      <c r="D33" s="32">
        <v>17.938134400684319</v>
      </c>
      <c r="E33" s="32">
        <v>17.767370492788132</v>
      </c>
      <c r="F33" s="32">
        <v>16.89343692168055</v>
      </c>
      <c r="G33" s="32">
        <v>17.849035201667231</v>
      </c>
      <c r="H33" s="32">
        <v>17.10647639381359</v>
      </c>
      <c r="I33" s="32">
        <v>15.222494837134876</v>
      </c>
      <c r="J33" s="32">
        <v>14.751248146500798</v>
      </c>
      <c r="K33" s="32">
        <v>17.930312952042481</v>
      </c>
      <c r="L33" s="32">
        <v>17.424550019442115</v>
      </c>
      <c r="M33" s="32">
        <v>17.99255394362083</v>
      </c>
      <c r="N33" s="32">
        <v>17.600000000000001</v>
      </c>
    </row>
    <row r="35" spans="1:14" s="99" customFormat="1" x14ac:dyDescent="0.2">
      <c r="A35" s="99" t="s">
        <v>45</v>
      </c>
    </row>
    <row r="36" spans="1:14" s="105" customFormat="1" ht="101.25" customHeight="1" x14ac:dyDescent="0.2">
      <c r="A36" s="105" t="s">
        <v>44</v>
      </c>
    </row>
  </sheetData>
  <mergeCells count="28">
    <mergeCell ref="A1:XFD1"/>
    <mergeCell ref="A2:XFD2"/>
    <mergeCell ref="A36:XFD36"/>
    <mergeCell ref="A35:XFD35"/>
    <mergeCell ref="A3:XFD3"/>
    <mergeCell ref="A5:XFD5"/>
    <mergeCell ref="B6:C6"/>
    <mergeCell ref="B7:C7"/>
    <mergeCell ref="B8:C8"/>
    <mergeCell ref="B9:C9"/>
    <mergeCell ref="B10:C10"/>
    <mergeCell ref="A11:XFD11"/>
    <mergeCell ref="B12:C12"/>
    <mergeCell ref="B13:C13"/>
    <mergeCell ref="A16:XFD16"/>
    <mergeCell ref="B17:C17"/>
    <mergeCell ref="A18:XFD18"/>
    <mergeCell ref="B19:C19"/>
    <mergeCell ref="A30:XFD30"/>
    <mergeCell ref="B31:C31"/>
    <mergeCell ref="B32:C32"/>
    <mergeCell ref="B33:C33"/>
    <mergeCell ref="A22:XFD22"/>
    <mergeCell ref="B23:C23"/>
    <mergeCell ref="A24:XFD24"/>
    <mergeCell ref="B25:C25"/>
    <mergeCell ref="A28:XFD28"/>
    <mergeCell ref="B29:C29"/>
  </mergeCells>
  <pageMargins left="0.70866141732283472" right="0.70866141732283472" top="0.78740157480314965" bottom="0.78740157480314965" header="0.31496062992125984" footer="0.31496062992125984"/>
  <pageSetup paperSize="9" scale="6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zoomScaleNormal="100" workbookViewId="0">
      <selection activeCell="E49" sqref="E49"/>
    </sheetView>
  </sheetViews>
  <sheetFormatPr baseColWidth="10" defaultColWidth="12.85546875" defaultRowHeight="12" x14ac:dyDescent="0.2"/>
  <cols>
    <col min="1" max="1" width="13.42578125" style="44" bestFit="1" customWidth="1"/>
    <col min="2" max="3" width="12.85546875" style="27" customWidth="1"/>
    <col min="4" max="4" width="13.42578125" style="27" bestFit="1" customWidth="1"/>
    <col min="5" max="5" width="22" style="27" bestFit="1" customWidth="1"/>
    <col min="6" max="6" width="14.42578125" style="27" customWidth="1"/>
    <col min="7" max="16384" width="12.85546875" style="27"/>
  </cols>
  <sheetData>
    <row r="1" spans="1:6" s="109" customFormat="1" ht="15" customHeight="1" x14ac:dyDescent="0.2">
      <c r="A1" s="109" t="s">
        <v>63</v>
      </c>
    </row>
    <row r="2" spans="1:6" s="110" customFormat="1" ht="15" customHeight="1" x14ac:dyDescent="0.2"/>
    <row r="3" spans="1:6" s="112" customFormat="1" x14ac:dyDescent="0.2"/>
    <row r="4" spans="1:6" s="53" customFormat="1" ht="13.5" x14ac:dyDescent="0.2">
      <c r="A4" s="55" t="s">
        <v>62</v>
      </c>
      <c r="B4" s="54" t="s">
        <v>60</v>
      </c>
      <c r="C4" s="54" t="s">
        <v>61</v>
      </c>
      <c r="D4" s="54" t="s">
        <v>60</v>
      </c>
      <c r="E4" s="54" t="s">
        <v>59</v>
      </c>
      <c r="F4" s="54" t="s">
        <v>58</v>
      </c>
    </row>
    <row r="5" spans="1:6" x14ac:dyDescent="0.2">
      <c r="A5" s="52"/>
      <c r="B5" s="51" t="s">
        <v>8</v>
      </c>
      <c r="C5" s="51" t="s">
        <v>8</v>
      </c>
      <c r="D5" s="50" t="s">
        <v>47</v>
      </c>
      <c r="E5" s="50" t="s">
        <v>47</v>
      </c>
      <c r="F5" s="50" t="s">
        <v>8</v>
      </c>
    </row>
    <row r="6" spans="1:6" s="112" customFormat="1" x14ac:dyDescent="0.2"/>
    <row r="7" spans="1:6" x14ac:dyDescent="0.2">
      <c r="A7" s="20">
        <v>1970</v>
      </c>
      <c r="B7" s="16">
        <v>3421</v>
      </c>
      <c r="C7" s="16">
        <v>198</v>
      </c>
      <c r="D7" s="48">
        <f t="shared" ref="D7:D49" si="0">B7/$F7/10</f>
        <v>12.523674124720657</v>
      </c>
      <c r="E7" s="48">
        <f t="shared" ref="E7:E49" si="1">C7/$F7/10</f>
        <v>0.72484287538576142</v>
      </c>
      <c r="F7" s="49">
        <v>27.316264907015107</v>
      </c>
    </row>
    <row r="8" spans="1:6" x14ac:dyDescent="0.2">
      <c r="A8" s="20">
        <v>1971</v>
      </c>
      <c r="B8" s="16">
        <v>3405</v>
      </c>
      <c r="C8" s="16">
        <v>213</v>
      </c>
      <c r="D8" s="48">
        <f t="shared" si="0"/>
        <v>11.16577415280492</v>
      </c>
      <c r="E8" s="48">
        <f t="shared" si="1"/>
        <v>0.69847573995519752</v>
      </c>
      <c r="F8" s="49">
        <v>30.494974673517291</v>
      </c>
    </row>
    <row r="9" spans="1:6" x14ac:dyDescent="0.2">
      <c r="A9" s="20">
        <v>1972</v>
      </c>
      <c r="B9" s="16">
        <v>3623</v>
      </c>
      <c r="C9" s="16">
        <v>218</v>
      </c>
      <c r="D9" s="48">
        <f t="shared" si="0"/>
        <v>10.396122721775033</v>
      </c>
      <c r="E9" s="48">
        <f t="shared" si="1"/>
        <v>0.62554644033865781</v>
      </c>
      <c r="F9" s="49">
        <v>34.849530896855448</v>
      </c>
    </row>
    <row r="10" spans="1:6" x14ac:dyDescent="0.2">
      <c r="A10" s="20">
        <v>1973</v>
      </c>
      <c r="B10" s="16">
        <v>4088</v>
      </c>
      <c r="C10" s="16">
        <v>235</v>
      </c>
      <c r="D10" s="48">
        <f t="shared" si="0"/>
        <v>10.350735362308173</v>
      </c>
      <c r="E10" s="48">
        <f t="shared" si="1"/>
        <v>0.5950153645162477</v>
      </c>
      <c r="F10" s="49">
        <v>39.494778456865042</v>
      </c>
    </row>
    <row r="11" spans="1:6" x14ac:dyDescent="0.2">
      <c r="A11" s="20">
        <v>1974</v>
      </c>
      <c r="B11" s="16">
        <v>4462</v>
      </c>
      <c r="C11" s="16">
        <v>265</v>
      </c>
      <c r="D11" s="48">
        <f t="shared" si="0"/>
        <v>9.9260312015002619</v>
      </c>
      <c r="E11" s="48">
        <f t="shared" si="1"/>
        <v>0.58951104177444402</v>
      </c>
      <c r="F11" s="49">
        <v>44.952508302871294</v>
      </c>
    </row>
    <row r="12" spans="1:6" x14ac:dyDescent="0.2">
      <c r="A12" s="20">
        <v>1975</v>
      </c>
      <c r="B12" s="16">
        <v>7294</v>
      </c>
      <c r="C12" s="16">
        <v>343</v>
      </c>
      <c r="D12" s="48">
        <f t="shared" si="0"/>
        <v>15.297145064927147</v>
      </c>
      <c r="E12" s="48">
        <f t="shared" si="1"/>
        <v>0.71934751265012498</v>
      </c>
      <c r="F12" s="49">
        <v>47.682099954216113</v>
      </c>
    </row>
    <row r="13" spans="1:6" x14ac:dyDescent="0.2">
      <c r="A13" s="20">
        <v>1976</v>
      </c>
      <c r="B13" s="16">
        <v>9722</v>
      </c>
      <c r="C13" s="16">
        <v>572</v>
      </c>
      <c r="D13" s="48">
        <f t="shared" si="0"/>
        <v>17.485611510791365</v>
      </c>
      <c r="E13" s="48">
        <f t="shared" si="1"/>
        <v>1.0287769784172662</v>
      </c>
      <c r="F13" s="49">
        <v>55.6</v>
      </c>
    </row>
    <row r="14" spans="1:6" x14ac:dyDescent="0.2">
      <c r="A14" s="20">
        <v>1977</v>
      </c>
      <c r="B14" s="16">
        <v>11961</v>
      </c>
      <c r="C14" s="16">
        <v>717</v>
      </c>
      <c r="D14" s="48">
        <f t="shared" si="0"/>
        <v>19.470942536220086</v>
      </c>
      <c r="E14" s="48">
        <f t="shared" si="1"/>
        <v>1.1671821585544522</v>
      </c>
      <c r="F14" s="49">
        <v>61.43</v>
      </c>
    </row>
    <row r="15" spans="1:6" x14ac:dyDescent="0.2">
      <c r="A15" s="20">
        <v>1978</v>
      </c>
      <c r="B15" s="16">
        <v>14474</v>
      </c>
      <c r="C15" s="16">
        <v>937</v>
      </c>
      <c r="D15" s="48">
        <f t="shared" si="0"/>
        <v>22.281746948074939</v>
      </c>
      <c r="E15" s="48">
        <f t="shared" si="1"/>
        <v>1.4424483135516248</v>
      </c>
      <c r="F15" s="49">
        <v>64.959000000000003</v>
      </c>
    </row>
    <row r="16" spans="1:6" x14ac:dyDescent="0.2">
      <c r="A16" s="20">
        <v>1979</v>
      </c>
      <c r="B16" s="16">
        <v>16780</v>
      </c>
      <c r="C16" s="16">
        <v>1089</v>
      </c>
      <c r="D16" s="48">
        <f t="shared" si="0"/>
        <v>23.529411764705884</v>
      </c>
      <c r="E16" s="48">
        <f t="shared" si="1"/>
        <v>1.5270279744794224</v>
      </c>
      <c r="F16" s="49">
        <v>71.314999999999998</v>
      </c>
    </row>
    <row r="17" spans="1:6" x14ac:dyDescent="0.2">
      <c r="A17" s="20">
        <v>1980</v>
      </c>
      <c r="B17" s="16">
        <v>18981</v>
      </c>
      <c r="C17" s="16">
        <v>1239</v>
      </c>
      <c r="D17" s="48">
        <f t="shared" si="0"/>
        <v>24.780667397775339</v>
      </c>
      <c r="E17" s="48">
        <f t="shared" si="1"/>
        <v>1.6175779414068618</v>
      </c>
      <c r="F17" s="49">
        <v>76.596000000000004</v>
      </c>
    </row>
    <row r="18" spans="1:6" x14ac:dyDescent="0.2">
      <c r="A18" s="20">
        <v>1981</v>
      </c>
      <c r="B18" s="16">
        <v>21459</v>
      </c>
      <c r="C18" s="16">
        <v>1460</v>
      </c>
      <c r="D18" s="48">
        <f t="shared" si="0"/>
        <v>26.298760983859705</v>
      </c>
      <c r="E18" s="48">
        <f t="shared" si="1"/>
        <v>1.7892814686814469</v>
      </c>
      <c r="F18" s="49">
        <v>81.596999999999994</v>
      </c>
    </row>
    <row r="19" spans="1:6" x14ac:dyDescent="0.2">
      <c r="A19" s="20">
        <v>1982</v>
      </c>
      <c r="B19" s="16">
        <v>24824</v>
      </c>
      <c r="C19" s="16">
        <v>1798</v>
      </c>
      <c r="D19" s="48">
        <f t="shared" si="0"/>
        <v>28.329814550641942</v>
      </c>
      <c r="E19" s="48">
        <f t="shared" si="1"/>
        <v>2.0519258202567761</v>
      </c>
      <c r="F19" s="49">
        <v>87.625</v>
      </c>
    </row>
    <row r="20" spans="1:6" x14ac:dyDescent="0.2">
      <c r="A20" s="20">
        <v>1983</v>
      </c>
      <c r="B20" s="16">
        <v>30246</v>
      </c>
      <c r="C20" s="16">
        <v>1913</v>
      </c>
      <c r="D20" s="48">
        <f t="shared" si="0"/>
        <v>32.406891527021813</v>
      </c>
      <c r="E20" s="48">
        <f t="shared" si="1"/>
        <v>2.0496721381734027</v>
      </c>
      <c r="F20" s="49">
        <v>93.331999999999994</v>
      </c>
    </row>
    <row r="21" spans="1:6" x14ac:dyDescent="0.2">
      <c r="A21" s="20">
        <v>1984</v>
      </c>
      <c r="B21" s="16">
        <v>34141</v>
      </c>
      <c r="C21" s="16">
        <v>2363</v>
      </c>
      <c r="D21" s="48">
        <f t="shared" si="0"/>
        <v>34.833845180642996</v>
      </c>
      <c r="E21" s="48">
        <f t="shared" si="1"/>
        <v>2.4109538725245128</v>
      </c>
      <c r="F21" s="49">
        <v>98.010999999999996</v>
      </c>
    </row>
    <row r="22" spans="1:6" x14ac:dyDescent="0.2">
      <c r="A22" s="20">
        <v>1985</v>
      </c>
      <c r="B22" s="16">
        <v>38198</v>
      </c>
      <c r="C22" s="16">
        <v>2666</v>
      </c>
      <c r="D22" s="48">
        <f t="shared" si="0"/>
        <v>36.935185990968776</v>
      </c>
      <c r="E22" s="48">
        <f t="shared" si="1"/>
        <v>2.5778628685251261</v>
      </c>
      <c r="F22" s="49">
        <v>103.419</v>
      </c>
    </row>
    <row r="23" spans="1:6" x14ac:dyDescent="0.2">
      <c r="A23" s="20">
        <v>1986</v>
      </c>
      <c r="B23" s="16">
        <v>44830</v>
      </c>
      <c r="C23" s="16">
        <v>2952</v>
      </c>
      <c r="D23" s="48">
        <f t="shared" si="0"/>
        <v>41.144671751241319</v>
      </c>
      <c r="E23" s="48">
        <f t="shared" si="1"/>
        <v>2.7093256972934276</v>
      </c>
      <c r="F23" s="49">
        <v>108.95699999999999</v>
      </c>
    </row>
    <row r="24" spans="1:6" x14ac:dyDescent="0.2">
      <c r="A24" s="20">
        <v>1987</v>
      </c>
      <c r="B24" s="16">
        <v>50691</v>
      </c>
      <c r="C24" s="16">
        <v>2427</v>
      </c>
      <c r="D24" s="48">
        <f t="shared" si="0"/>
        <v>44.82398818629575</v>
      </c>
      <c r="E24" s="48">
        <f t="shared" si="1"/>
        <v>2.1460973215785795</v>
      </c>
      <c r="F24" s="49">
        <v>113.089</v>
      </c>
    </row>
    <row r="25" spans="1:6" x14ac:dyDescent="0.2">
      <c r="A25" s="20">
        <v>1988</v>
      </c>
      <c r="B25" s="16">
        <v>54263</v>
      </c>
      <c r="C25" s="16">
        <v>2653</v>
      </c>
      <c r="D25" s="48">
        <f t="shared" si="0"/>
        <v>45.759896105648416</v>
      </c>
      <c r="E25" s="48">
        <f t="shared" si="1"/>
        <v>2.2372704120355538</v>
      </c>
      <c r="F25" s="49">
        <v>118.58199999999999</v>
      </c>
    </row>
    <row r="26" spans="1:6" x14ac:dyDescent="0.2">
      <c r="A26" s="20">
        <v>1989</v>
      </c>
      <c r="B26" s="16">
        <v>58150</v>
      </c>
      <c r="C26" s="16">
        <v>3865</v>
      </c>
      <c r="D26" s="48">
        <f t="shared" si="0"/>
        <v>45.846605064808095</v>
      </c>
      <c r="E26" s="48">
        <f t="shared" si="1"/>
        <v>3.0472421079188874</v>
      </c>
      <c r="F26" s="49">
        <v>126.836</v>
      </c>
    </row>
    <row r="27" spans="1:6" x14ac:dyDescent="0.2">
      <c r="A27" s="20">
        <v>1990</v>
      </c>
      <c r="B27" s="16">
        <v>62616</v>
      </c>
      <c r="C27" s="16">
        <v>4305</v>
      </c>
      <c r="D27" s="48">
        <f t="shared" si="0"/>
        <v>45.969180621526583</v>
      </c>
      <c r="E27" s="48">
        <f t="shared" si="1"/>
        <v>3.1604912893776662</v>
      </c>
      <c r="F27" s="49">
        <v>136.21299999999999</v>
      </c>
    </row>
    <row r="28" spans="1:6" x14ac:dyDescent="0.2">
      <c r="A28" s="20">
        <v>1991</v>
      </c>
      <c r="B28" s="16">
        <v>68149</v>
      </c>
      <c r="C28" s="16">
        <v>4829</v>
      </c>
      <c r="D28" s="48">
        <f t="shared" si="0"/>
        <v>46.650824822644516</v>
      </c>
      <c r="E28" s="48">
        <f t="shared" si="1"/>
        <v>3.3056513385163449</v>
      </c>
      <c r="F28" s="47">
        <f>'[1]Kurztabelle Staatsquoten '!B45/1000</f>
        <v>146.08316199999999</v>
      </c>
    </row>
    <row r="29" spans="1:6" x14ac:dyDescent="0.2">
      <c r="A29" s="20">
        <v>1992</v>
      </c>
      <c r="B29" s="16">
        <v>72091</v>
      </c>
      <c r="C29" s="16">
        <v>5230</v>
      </c>
      <c r="D29" s="48">
        <f t="shared" si="0"/>
        <v>46.749535126127086</v>
      </c>
      <c r="E29" s="48">
        <f t="shared" si="1"/>
        <v>3.3915477481189695</v>
      </c>
      <c r="F29" s="47">
        <f>'[2]Maastricht-Primärsaldo '!C27/1000</f>
        <v>154.20688100000001</v>
      </c>
    </row>
    <row r="30" spans="1:6" x14ac:dyDescent="0.2">
      <c r="A30" s="20">
        <v>1993</v>
      </c>
      <c r="B30" s="16">
        <v>80521</v>
      </c>
      <c r="C30" s="16">
        <v>5464</v>
      </c>
      <c r="D30" s="48">
        <f t="shared" si="0"/>
        <v>50.591103078180332</v>
      </c>
      <c r="E30" s="48">
        <f t="shared" si="1"/>
        <v>3.4330148311518398</v>
      </c>
      <c r="F30" s="47">
        <f>'[2]Maastricht-Primärsaldo '!C28/1000</f>
        <v>159.16039599999999</v>
      </c>
    </row>
    <row r="31" spans="1:6" x14ac:dyDescent="0.2">
      <c r="A31" s="20">
        <v>1994</v>
      </c>
      <c r="B31" s="16">
        <v>89068</v>
      </c>
      <c r="C31" s="16">
        <v>5476</v>
      </c>
      <c r="D31" s="48">
        <f t="shared" si="0"/>
        <v>53.33097722519144</v>
      </c>
      <c r="E31" s="48">
        <f t="shared" si="1"/>
        <v>3.2788479732917359</v>
      </c>
      <c r="F31" s="47">
        <f>'[2]Maastricht-Primärsaldo '!C29/1000</f>
        <v>167.00987799999999</v>
      </c>
    </row>
    <row r="32" spans="1:6" x14ac:dyDescent="0.2">
      <c r="A32" s="20">
        <v>1995</v>
      </c>
      <c r="B32" s="16">
        <v>97556</v>
      </c>
      <c r="C32" s="16">
        <v>5946</v>
      </c>
      <c r="D32" s="48">
        <f t="shared" si="0"/>
        <v>55.81191446611858</v>
      </c>
      <c r="E32" s="48">
        <f t="shared" si="1"/>
        <v>3.401714332440251</v>
      </c>
      <c r="F32" s="47">
        <f>'[2]Maastricht-Primärsaldo '!C30/1000</f>
        <v>174.794219</v>
      </c>
    </row>
    <row r="33" spans="1:6" x14ac:dyDescent="0.2">
      <c r="A33" s="20">
        <v>1996</v>
      </c>
      <c r="B33" s="16">
        <v>101514</v>
      </c>
      <c r="C33" s="16">
        <v>6259</v>
      </c>
      <c r="D33" s="48">
        <f t="shared" si="0"/>
        <v>56.221733990726399</v>
      </c>
      <c r="E33" s="48">
        <f t="shared" si="1"/>
        <v>3.466436482139966</v>
      </c>
      <c r="F33" s="47">
        <f>'[2]Maastricht-Primärsaldo '!C31/1000</f>
        <v>180.56006599999998</v>
      </c>
    </row>
    <row r="34" spans="1:6" x14ac:dyDescent="0.2">
      <c r="A34" s="20">
        <v>1997</v>
      </c>
      <c r="B34" s="16">
        <v>107260</v>
      </c>
      <c r="C34" s="16">
        <v>6381</v>
      </c>
      <c r="D34" s="48">
        <f t="shared" si="0"/>
        <v>58.191969012402161</v>
      </c>
      <c r="E34" s="48">
        <f t="shared" si="1"/>
        <v>3.4618959003182743</v>
      </c>
      <c r="F34" s="47">
        <f>'[2]Maastricht-Primärsaldo '!C32/1000</f>
        <v>184.320967</v>
      </c>
    </row>
    <row r="35" spans="1:6" x14ac:dyDescent="0.2">
      <c r="A35" s="20">
        <v>1998</v>
      </c>
      <c r="B35" s="16">
        <v>111603</v>
      </c>
      <c r="C35" s="16">
        <v>6549</v>
      </c>
      <c r="D35" s="48">
        <f t="shared" si="0"/>
        <v>58.153429687398024</v>
      </c>
      <c r="E35" s="48">
        <f t="shared" si="1"/>
        <v>3.4125140992873817</v>
      </c>
      <c r="F35" s="47">
        <f>'[2]Maastricht-Primärsaldo '!C33/1000</f>
        <v>191.911295</v>
      </c>
    </row>
    <row r="36" spans="1:6" x14ac:dyDescent="0.2">
      <c r="A36" s="20">
        <v>1999</v>
      </c>
      <c r="B36" s="16">
        <v>117974.2</v>
      </c>
      <c r="C36" s="16">
        <v>6641</v>
      </c>
      <c r="D36" s="48">
        <f t="shared" si="0"/>
        <v>59.204246968862513</v>
      </c>
      <c r="E36" s="48">
        <f t="shared" si="1"/>
        <v>3.332723630422719</v>
      </c>
      <c r="F36" s="47">
        <f>'[2]Maastricht-Primärsaldo '!C34/1000</f>
        <v>199.266448</v>
      </c>
    </row>
    <row r="37" spans="1:6" x14ac:dyDescent="0.2">
      <c r="A37" s="20">
        <v>2000</v>
      </c>
      <c r="B37" s="16">
        <v>120705.4</v>
      </c>
      <c r="C37" s="16">
        <v>6761</v>
      </c>
      <c r="D37" s="48">
        <f t="shared" si="0"/>
        <v>57.899611572865311</v>
      </c>
      <c r="E37" s="48">
        <f t="shared" si="1"/>
        <v>3.243096612447681</v>
      </c>
      <c r="F37" s="47">
        <f>'[2]Maastricht-Primärsaldo '!C35/1000</f>
        <v>208.473592</v>
      </c>
    </row>
    <row r="38" spans="1:6" x14ac:dyDescent="0.2">
      <c r="A38" s="20">
        <v>2001</v>
      </c>
      <c r="B38" s="16">
        <v>121412.5</v>
      </c>
      <c r="C38" s="16">
        <v>6560</v>
      </c>
      <c r="D38" s="48">
        <f t="shared" si="0"/>
        <v>56.681595158205745</v>
      </c>
      <c r="E38" s="48">
        <f t="shared" si="1"/>
        <v>3.0625451599944791</v>
      </c>
      <c r="F38" s="47">
        <f>'[2]Maastricht-Primärsaldo '!C36/1000</f>
        <v>214.20092299999999</v>
      </c>
    </row>
    <row r="39" spans="1:6" x14ac:dyDescent="0.2">
      <c r="A39" s="20">
        <v>2002</v>
      </c>
      <c r="B39" s="16">
        <v>123953</v>
      </c>
      <c r="C39" s="16">
        <v>6577.2</v>
      </c>
      <c r="D39" s="48">
        <f t="shared" si="0"/>
        <v>56.207075803947831</v>
      </c>
      <c r="E39" s="48">
        <f t="shared" si="1"/>
        <v>2.9824625380404317</v>
      </c>
      <c r="F39" s="47">
        <f>'[2]Maastricht-Primärsaldo '!C37/1000</f>
        <v>220.52917400000001</v>
      </c>
    </row>
    <row r="40" spans="1:6" x14ac:dyDescent="0.2">
      <c r="A40" s="20">
        <v>2003</v>
      </c>
      <c r="B40" s="16">
        <v>126878</v>
      </c>
      <c r="C40" s="16">
        <v>6302</v>
      </c>
      <c r="D40" s="48">
        <f t="shared" si="0"/>
        <v>56.391235259435192</v>
      </c>
      <c r="E40" s="48">
        <f t="shared" si="1"/>
        <v>2.8009392062056508</v>
      </c>
      <c r="F40" s="47">
        <f>'[2]Maastricht-Primärsaldo '!C38/1000</f>
        <v>224.995958</v>
      </c>
    </row>
    <row r="41" spans="1:6" ht="13.5" x14ac:dyDescent="0.2">
      <c r="A41" s="25" t="s">
        <v>55</v>
      </c>
      <c r="B41" s="16">
        <v>135550</v>
      </c>
      <c r="C41" s="16">
        <v>6362.1017937099987</v>
      </c>
      <c r="D41" s="48">
        <f t="shared" si="0"/>
        <v>57.752653586375878</v>
      </c>
      <c r="E41" s="48">
        <f t="shared" si="1"/>
        <v>2.7106474435514141</v>
      </c>
      <c r="F41" s="47">
        <f>'[2]Maastricht-Primärsaldo '!C39/1000</f>
        <v>234.70783</v>
      </c>
    </row>
    <row r="42" spans="1:6" x14ac:dyDescent="0.2">
      <c r="A42" s="20">
        <v>2005</v>
      </c>
      <c r="B42" s="16">
        <v>141329</v>
      </c>
      <c r="C42" s="16">
        <v>6789.3601425300003</v>
      </c>
      <c r="D42" s="48">
        <f t="shared" si="0"/>
        <v>57.628051124749064</v>
      </c>
      <c r="E42" s="48">
        <f t="shared" si="1"/>
        <v>2.7684169094669349</v>
      </c>
      <c r="F42" s="47">
        <f>'[2]Maastricht-Primärsaldo '!C40/1000</f>
        <v>245.243414</v>
      </c>
    </row>
    <row r="43" spans="1:6" x14ac:dyDescent="0.2">
      <c r="A43" s="20">
        <v>2006</v>
      </c>
      <c r="B43" s="16">
        <v>145265.22200000001</v>
      </c>
      <c r="C43" s="16">
        <v>6920.2926209900006</v>
      </c>
      <c r="D43" s="48">
        <f t="shared" si="0"/>
        <v>56.079493232864138</v>
      </c>
      <c r="E43" s="48">
        <f t="shared" si="1"/>
        <v>2.671572024364155</v>
      </c>
      <c r="F43" s="47">
        <f>'[2]Maastricht-Primärsaldo '!C41/1000</f>
        <v>259.03447699999998</v>
      </c>
    </row>
    <row r="44" spans="1:6" x14ac:dyDescent="0.2">
      <c r="A44" s="20">
        <v>2007</v>
      </c>
      <c r="B44" s="16">
        <v>147376.26899999997</v>
      </c>
      <c r="C44" s="16">
        <v>6642.3173551899981</v>
      </c>
      <c r="D44" s="48">
        <f t="shared" si="0"/>
        <v>53.783077096781383</v>
      </c>
      <c r="E44" s="48">
        <f t="shared" si="1"/>
        <v>2.424028433067964</v>
      </c>
      <c r="F44" s="47">
        <f>'[2]Maastricht-Primärsaldo '!C42/1000</f>
        <v>274.01977900000003</v>
      </c>
    </row>
    <row r="45" spans="1:6" x14ac:dyDescent="0.2">
      <c r="A45" s="20">
        <v>2008</v>
      </c>
      <c r="B45" s="16">
        <v>161971.236</v>
      </c>
      <c r="C45" s="16">
        <v>6632.3343463199981</v>
      </c>
      <c r="D45" s="48">
        <f t="shared" si="0"/>
        <v>57.285068378369317</v>
      </c>
      <c r="E45" s="48">
        <f t="shared" si="1"/>
        <v>2.3456864065490519</v>
      </c>
      <c r="F45" s="47">
        <f>'[2]Maastricht-Primärsaldo '!C43/1000</f>
        <v>282.745994</v>
      </c>
    </row>
    <row r="46" spans="1:6" s="18" customFormat="1" x14ac:dyDescent="0.2">
      <c r="A46" s="20">
        <v>2009</v>
      </c>
      <c r="B46" s="16">
        <v>168715</v>
      </c>
      <c r="C46" s="16">
        <v>6749</v>
      </c>
      <c r="D46" s="48">
        <f t="shared" si="0"/>
        <v>61.391498917575255</v>
      </c>
      <c r="E46" s="48">
        <f t="shared" si="1"/>
        <v>2.4558055074813465</v>
      </c>
      <c r="F46" s="47">
        <f>'[2]Maastricht-Primärsaldo '!C44/1000</f>
        <v>274.81817999999998</v>
      </c>
    </row>
    <row r="47" spans="1:6" s="18" customFormat="1" x14ac:dyDescent="0.2">
      <c r="A47" s="20">
        <v>2010</v>
      </c>
      <c r="B47" s="16">
        <v>176770.34299999999</v>
      </c>
      <c r="C47" s="16">
        <v>6937.692</v>
      </c>
      <c r="D47" s="48">
        <f t="shared" si="0"/>
        <v>61.765205044394371</v>
      </c>
      <c r="E47" s="48">
        <f t="shared" si="1"/>
        <v>2.4240942323388177</v>
      </c>
      <c r="F47" s="47">
        <f>'[2]Maastricht-Primärsaldo '!C45/1000</f>
        <v>286.19729000000001</v>
      </c>
    </row>
    <row r="48" spans="1:6" s="18" customFormat="1" ht="13.5" x14ac:dyDescent="0.2">
      <c r="A48" s="25" t="s">
        <v>54</v>
      </c>
      <c r="B48" s="16">
        <v>184476.47</v>
      </c>
      <c r="C48" s="16">
        <v>7462.6729999999998</v>
      </c>
      <c r="D48" s="48">
        <f t="shared" si="0"/>
        <v>61.434817503663247</v>
      </c>
      <c r="E48" s="48">
        <f t="shared" si="1"/>
        <v>2.4852381110963102</v>
      </c>
      <c r="F48" s="47">
        <v>300.27999999999997</v>
      </c>
    </row>
    <row r="49" spans="1:6" s="38" customFormat="1" ht="13.5" x14ac:dyDescent="0.2">
      <c r="A49" s="56" t="s">
        <v>53</v>
      </c>
      <c r="B49" s="19">
        <v>193653</v>
      </c>
      <c r="C49" s="19">
        <v>7690</v>
      </c>
      <c r="D49" s="46">
        <f t="shared" si="0"/>
        <v>62.64249207478813</v>
      </c>
      <c r="E49" s="46">
        <f t="shared" si="1"/>
        <v>2.4875460956201074</v>
      </c>
      <c r="F49" s="45">
        <f>'[2]Maastricht-Primärsaldo '!C47/1000</f>
        <v>309.14</v>
      </c>
    </row>
    <row r="51" spans="1:6" s="99" customFormat="1" x14ac:dyDescent="0.2">
      <c r="A51" s="99" t="s">
        <v>1</v>
      </c>
    </row>
    <row r="52" spans="1:6" s="112" customFormat="1" ht="39" customHeight="1" x14ac:dyDescent="0.2">
      <c r="A52" s="111" t="s">
        <v>57</v>
      </c>
    </row>
  </sheetData>
  <mergeCells count="6">
    <mergeCell ref="A1:XFD1"/>
    <mergeCell ref="A2:XFD2"/>
    <mergeCell ref="A52:XFD52"/>
    <mergeCell ref="A51:XFD51"/>
    <mergeCell ref="A3:XFD3"/>
    <mergeCell ref="A6:XFD6"/>
  </mergeCells>
  <pageMargins left="0.7" right="0.7" top="0.78740157499999996" bottom="0.78740157499999996" header="0.3" footer="0.3"/>
  <pageSetup paperSize="9" scale="53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Normal="100" workbookViewId="0">
      <selection sqref="A1:XFD1"/>
    </sheetView>
  </sheetViews>
  <sheetFormatPr baseColWidth="10" defaultColWidth="11.5703125" defaultRowHeight="12" x14ac:dyDescent="0.2"/>
  <cols>
    <col min="1" max="1" width="5.28515625" style="58" customWidth="1"/>
    <col min="2" max="2" width="45.7109375" style="57" customWidth="1"/>
    <col min="3" max="3" width="9.42578125" style="57" customWidth="1"/>
    <col min="4" max="4" width="10.85546875" style="57" customWidth="1"/>
    <col min="5" max="5" width="9.42578125" style="57" customWidth="1"/>
    <col min="6" max="6" width="9.5703125" style="57" customWidth="1"/>
    <col min="7" max="7" width="14.140625" style="57" customWidth="1"/>
    <col min="8" max="8" width="11.42578125" style="57" customWidth="1"/>
    <col min="9" max="16384" width="11.5703125" style="57"/>
  </cols>
  <sheetData>
    <row r="1" spans="1:8" s="113" customFormat="1" ht="12.75" x14ac:dyDescent="0.2">
      <c r="A1" s="113" t="s">
        <v>84</v>
      </c>
    </row>
    <row r="2" spans="1:8" s="114" customFormat="1" x14ac:dyDescent="0.2">
      <c r="A2" s="114" t="s">
        <v>8</v>
      </c>
    </row>
    <row r="3" spans="1:8" s="119" customFormat="1" ht="15.95" customHeight="1" x14ac:dyDescent="0.2"/>
    <row r="4" spans="1:8" ht="25.5" customHeight="1" x14ac:dyDescent="0.2">
      <c r="A4" s="67"/>
      <c r="B4" s="67"/>
      <c r="C4" s="66">
        <v>2007</v>
      </c>
      <c r="D4" s="66">
        <v>2008</v>
      </c>
      <c r="E4" s="66">
        <v>2009</v>
      </c>
      <c r="F4" s="66">
        <v>2010</v>
      </c>
      <c r="G4" s="66" t="s">
        <v>42</v>
      </c>
      <c r="H4" s="66">
        <v>2012</v>
      </c>
    </row>
    <row r="5" spans="1:8" s="121" customFormat="1" ht="14.45" customHeight="1" x14ac:dyDescent="0.2">
      <c r="A5" s="120"/>
    </row>
    <row r="6" spans="1:8" s="61" customFormat="1" x14ac:dyDescent="0.2">
      <c r="A6" s="122" t="s">
        <v>83</v>
      </c>
      <c r="B6" s="122"/>
      <c r="C6" s="64">
        <f>'[3]Schuldenstand_September 2011'!I5</f>
        <v>157506.76161134191</v>
      </c>
      <c r="D6" s="64">
        <f>'[3]Schuldenstand_September 2011'!J5</f>
        <v>165619.73699850301</v>
      </c>
      <c r="E6" s="64">
        <f>'[3]Schuldenstand_September 2011'!K5</f>
        <v>176463.41973956799</v>
      </c>
      <c r="F6" s="64">
        <f>'[3]Schuldenstand_September 2011'!L5</f>
        <v>185930.62461257211</v>
      </c>
      <c r="G6" s="64">
        <f>'[4]Tabelle 1 - Ableitung'!L9*1000</f>
        <v>0</v>
      </c>
      <c r="H6" s="64">
        <f>'[4]Tabelle 1 - Ableitung'!$M$9*1000</f>
        <v>0</v>
      </c>
    </row>
    <row r="7" spans="1:8" x14ac:dyDescent="0.2">
      <c r="B7" s="65" t="s">
        <v>82</v>
      </c>
      <c r="C7" s="64">
        <f>'[3]Schuldenstand_September 2011'!I7</f>
        <v>-206.48010276595596</v>
      </c>
      <c r="D7" s="64">
        <f>'[3]Schuldenstand_September 2011'!J7</f>
        <v>2302.600235431797</v>
      </c>
      <c r="E7" s="64">
        <f>'[3]Schuldenstand_September 2011'!K7</f>
        <v>1613.117027854074</v>
      </c>
      <c r="F7" s="64">
        <f>'[3]Schuldenstand_September 2011'!L7</f>
        <v>811.28297682503216</v>
      </c>
      <c r="G7" s="64"/>
      <c r="H7" s="64"/>
    </row>
    <row r="8" spans="1:8" ht="12.75" x14ac:dyDescent="0.2">
      <c r="B8" s="1" t="s">
        <v>81</v>
      </c>
      <c r="C8" s="64">
        <f>'[3]Schuldenstand_September 2011'!I9</f>
        <v>1642.4999749999999</v>
      </c>
      <c r="D8" s="64">
        <f>'[3]Schuldenstand_September 2011'!J9</f>
        <v>163.5</v>
      </c>
      <c r="E8" s="64">
        <f>'[3]Schuldenstand_September 2011'!K9</f>
        <v>135.19</v>
      </c>
      <c r="F8" s="64">
        <f>'[3]Schuldenstand_September 2011'!L9</f>
        <v>371.97</v>
      </c>
      <c r="G8" s="64"/>
      <c r="H8" s="64"/>
    </row>
    <row r="9" spans="1:8" x14ac:dyDescent="0.2">
      <c r="B9" s="65" t="s">
        <v>80</v>
      </c>
      <c r="C9" s="64">
        <f>'[3]Schuldenstand_September 2011'!I10</f>
        <v>-9924.4310000000005</v>
      </c>
      <c r="D9" s="64">
        <f>'[3]Schuldenstand_September 2011'!J10</f>
        <v>-5951.5630000000001</v>
      </c>
      <c r="E9" s="64">
        <f>'[3]Schuldenstand_September 2011'!K10</f>
        <v>-9361.5669999999991</v>
      </c>
      <c r="F9" s="64">
        <f>'[3]Schuldenstand_September 2011'!L10</f>
        <v>-9972.0111188999999</v>
      </c>
      <c r="G9" s="64"/>
      <c r="H9" s="64"/>
    </row>
    <row r="10" spans="1:8" ht="12.75" customHeight="1" x14ac:dyDescent="0.2">
      <c r="B10" s="65" t="s">
        <v>79</v>
      </c>
      <c r="C10" s="64">
        <f>'[3]Schuldenstand_September 2011'!I11</f>
        <v>-1959.42214932</v>
      </c>
      <c r="D10" s="64">
        <f>'[3]Schuldenstand_September 2011'!J11</f>
        <v>-1991.70926579</v>
      </c>
      <c r="E10" s="64">
        <f>'[3]Schuldenstand_September 2011'!K11</f>
        <v>-2001.6092657899999</v>
      </c>
      <c r="F10" s="64">
        <f>'[3]Schuldenstand_September 2011'!L11</f>
        <v>-1982.20926579</v>
      </c>
      <c r="G10" s="64"/>
      <c r="H10" s="64"/>
    </row>
    <row r="11" spans="1:8" ht="12.75" customHeight="1" x14ac:dyDescent="0.2">
      <c r="B11" s="65" t="s">
        <v>78</v>
      </c>
      <c r="C11" s="64">
        <f>'[3]Schuldenstand_September 2011'!I12</f>
        <v>722.3777778000001</v>
      </c>
      <c r="D11" s="64">
        <f>'[3]Schuldenstand_September 2011'!J12</f>
        <v>1065.4666667000001</v>
      </c>
      <c r="E11" s="64">
        <f>'[3]Schuldenstand_September 2011'!K12</f>
        <v>926.55555560000016</v>
      </c>
      <c r="F11" s="64">
        <f>'[3]Schuldenstand_September 2011'!L12</f>
        <v>741.2444445000001</v>
      </c>
      <c r="G11" s="64"/>
      <c r="H11" s="64"/>
    </row>
    <row r="12" spans="1:8" ht="12.75" customHeight="1" x14ac:dyDescent="0.2">
      <c r="B12" s="1" t="s">
        <v>77</v>
      </c>
      <c r="C12" s="64">
        <f>'[3]Schuldenstand_September 2011'!I24</f>
        <v>1039.74</v>
      </c>
      <c r="D12" s="64">
        <f>'[3]Schuldenstand_September 2011'!J24</f>
        <v>2176.9670000000001</v>
      </c>
      <c r="E12" s="64">
        <f>'[3]Schuldenstand_September 2011'!K24</f>
        <v>3577.4859999999999</v>
      </c>
      <c r="F12" s="64">
        <f>'[3]Schuldenstand_September 2011'!L24</f>
        <v>4850.6109999999999</v>
      </c>
      <c r="G12" s="64"/>
      <c r="H12" s="64"/>
    </row>
    <row r="13" spans="1:8" ht="12.75" customHeight="1" x14ac:dyDescent="0.2">
      <c r="B13" s="1" t="s">
        <v>76</v>
      </c>
      <c r="C13" s="64">
        <f>'[3]Schuldenstand_September 2011'!I25</f>
        <v>0</v>
      </c>
      <c r="D13" s="64">
        <f>'[3]Schuldenstand_September 2011'!J25</f>
        <v>0</v>
      </c>
      <c r="E13" s="64">
        <f>'[3]Schuldenstand_September 2011'!K25</f>
        <v>0</v>
      </c>
      <c r="F13" s="64">
        <f>'[3]Schuldenstand_September 2011'!L25</f>
        <v>1000</v>
      </c>
      <c r="G13" s="64"/>
      <c r="H13" s="64"/>
    </row>
    <row r="14" spans="1:8" ht="12.75" customHeight="1" x14ac:dyDescent="0.2">
      <c r="B14" s="1" t="s">
        <v>75</v>
      </c>
      <c r="C14" s="64">
        <f>'[3]Schuldenstand_September 2011'!I13</f>
        <v>5027.0081867899999</v>
      </c>
      <c r="D14" s="64">
        <f>'[3]Schuldenstand_September 2011'!J13</f>
        <v>6711.5886431332483</v>
      </c>
      <c r="E14" s="64">
        <f>'[3]Schuldenstand_September 2011'!K13</f>
        <v>7198.1750000000002</v>
      </c>
      <c r="F14" s="64">
        <f>'[3]Schuldenstand_September 2011'!L13</f>
        <v>7505.1250028461163</v>
      </c>
      <c r="G14" s="64"/>
      <c r="H14" s="64"/>
    </row>
    <row r="15" spans="1:8" ht="12.75" customHeight="1" x14ac:dyDescent="0.2">
      <c r="B15" s="65" t="s">
        <v>74</v>
      </c>
      <c r="C15" s="64">
        <f>'[3]Schuldenstand_September 2011'!I41</f>
        <v>-4677.0507321142932</v>
      </c>
      <c r="D15" s="64">
        <f>'[3]Schuldenstand_September 2011'!J41</f>
        <v>-7197.435618834962</v>
      </c>
      <c r="E15" s="64">
        <f>'[3]Schuldenstand_September 2011'!K41</f>
        <v>-9615.2997441143343</v>
      </c>
      <c r="F15" s="64">
        <f>'[3]Schuldenstand_September 2011'!L41</f>
        <v>-10070.753730794831</v>
      </c>
      <c r="G15" s="64"/>
      <c r="H15" s="64"/>
    </row>
    <row r="16" spans="1:8" ht="13.5" x14ac:dyDescent="0.2">
      <c r="B16" s="65" t="s">
        <v>73</v>
      </c>
      <c r="C16" s="64">
        <f>'[3]Schuldenstand_September 2011'!I26</f>
        <v>-145.88118678999999</v>
      </c>
      <c r="D16" s="64">
        <f>'[3]Schuldenstand_September 2011'!J26</f>
        <v>-338.00699999999995</v>
      </c>
      <c r="E16" s="64">
        <f>'[3]Schuldenstand_September 2011'!K26</f>
        <v>-193.95100000000002</v>
      </c>
      <c r="F16" s="64">
        <f>'[3]Schuldenstand_September 2011'!L26</f>
        <v>-124.035</v>
      </c>
      <c r="G16" s="64"/>
      <c r="H16" s="64"/>
    </row>
    <row r="17" spans="1:8" x14ac:dyDescent="0.2">
      <c r="B17" s="65" t="s">
        <v>72</v>
      </c>
      <c r="C17" s="64">
        <f>'[3]Schuldenstand_September 2011'!I20</f>
        <v>68.932000000000002</v>
      </c>
      <c r="D17" s="64">
        <f>'[3]Schuldenstand_September 2011'!J20</f>
        <v>89.424999999999997</v>
      </c>
      <c r="E17" s="64">
        <f>'[3]Schuldenstand_September 2011'!K20</f>
        <v>108.157</v>
      </c>
      <c r="F17" s="64">
        <f>'[3]Schuldenstand_September 2011'!L20</f>
        <v>110.366</v>
      </c>
      <c r="G17" s="64"/>
      <c r="H17" s="64"/>
    </row>
    <row r="18" spans="1:8" x14ac:dyDescent="0.2">
      <c r="B18" s="65" t="s">
        <v>71</v>
      </c>
      <c r="C18" s="64">
        <f>'[3]Schuldenstand_September 2011'!I45</f>
        <v>147.50062799997977</v>
      </c>
      <c r="D18" s="64">
        <f>'[3]Schuldenstand_September 2011'!J45</f>
        <v>131.61176599995815</v>
      </c>
      <c r="E18" s="64">
        <f>'[3]Schuldenstand_September 2011'!K45</f>
        <v>123.98930799998925</v>
      </c>
      <c r="F18" s="64">
        <f>'[3]Schuldenstand_September 2011'!L45</f>
        <v>109.0081748199882</v>
      </c>
      <c r="G18" s="64"/>
      <c r="H18" s="64"/>
    </row>
    <row r="19" spans="1:8" s="61" customFormat="1" x14ac:dyDescent="0.2">
      <c r="A19" s="122" t="s">
        <v>70</v>
      </c>
      <c r="B19" s="122"/>
      <c r="C19" s="62">
        <f>'[3]Schuldenstand_September 2011'!I46</f>
        <v>149241.55500794161</v>
      </c>
      <c r="D19" s="62">
        <f>'[3]Schuldenstand_September 2011'!J46</f>
        <v>162782.18142514306</v>
      </c>
      <c r="E19" s="62">
        <f>'[3]Schuldenstand_September 2011'!K46</f>
        <v>168973.66262111772</v>
      </c>
      <c r="F19" s="62">
        <f>'[3]Schuldenstand_September 2011'!L46</f>
        <v>179281.22309607841</v>
      </c>
      <c r="G19" s="62"/>
      <c r="H19" s="62"/>
    </row>
    <row r="20" spans="1:8" x14ac:dyDescent="0.2">
      <c r="B20" s="63" t="s">
        <v>69</v>
      </c>
      <c r="C20" s="62">
        <f>'[3]Schuldenstand_September 2011'!I92</f>
        <v>9394.9968885614271</v>
      </c>
      <c r="D20" s="62">
        <f>'[3]Schuldenstand_September 2011'!J92</f>
        <v>10621.417785724287</v>
      </c>
      <c r="E20" s="62">
        <f>'[3]Schuldenstand_September 2011'!K92</f>
        <v>13379.234190129999</v>
      </c>
      <c r="F20" s="62">
        <f>'[3]Schuldenstand_September 2011'!L92</f>
        <v>16357.176148854258</v>
      </c>
      <c r="G20" s="62"/>
      <c r="H20" s="62"/>
    </row>
    <row r="21" spans="1:8" x14ac:dyDescent="0.2">
      <c r="B21" s="63" t="s">
        <v>68</v>
      </c>
      <c r="C21" s="62">
        <f>'[3]Schuldenstand_September 2011'!I109</f>
        <v>5035.3979972400002</v>
      </c>
      <c r="D21" s="62">
        <f>'[3]Schuldenstand_September 2011'!J109</f>
        <v>5355.9423085799972</v>
      </c>
      <c r="E21" s="62">
        <f>'[3]Schuldenstand_September 2011'!K109</f>
        <v>6162.4727792399999</v>
      </c>
      <c r="F21" s="62">
        <f>'[3]Schuldenstand_September 2011'!L109</f>
        <v>7951.051996629998</v>
      </c>
      <c r="G21" s="62"/>
      <c r="H21" s="62"/>
    </row>
    <row r="22" spans="1:8" x14ac:dyDescent="0.2">
      <c r="B22" s="63" t="s">
        <v>67</v>
      </c>
      <c r="C22" s="62">
        <f>'[3]Schuldenstand_September 2011'!I113</f>
        <v>1351.781256</v>
      </c>
      <c r="D22" s="62">
        <f>'[3]Schuldenstand_September 2011'!J113</f>
        <v>1715.634</v>
      </c>
      <c r="E22" s="62">
        <f>'[3]Schuldenstand_September 2011'!K113</f>
        <v>2553.728744</v>
      </c>
      <c r="F22" s="62">
        <f>'[3]Schuldenstand_September 2011'!L113</f>
        <v>1986.640744</v>
      </c>
      <c r="G22" s="62"/>
      <c r="H22" s="62"/>
    </row>
    <row r="23" spans="1:8" s="61" customFormat="1" x14ac:dyDescent="0.2">
      <c r="A23" s="123" t="s">
        <v>66</v>
      </c>
      <c r="B23" s="123"/>
      <c r="C23" s="62">
        <f>'[3]Schuldenstand_September 2011'!I142</f>
        <v>165023.73114974299</v>
      </c>
      <c r="D23" s="62">
        <f>'[3]Schuldenstand_September 2011'!J142</f>
        <v>180475.17551944737</v>
      </c>
      <c r="E23" s="62">
        <f>'[3]Schuldenstand_September 2011'!K142</f>
        <v>191069.0983344877</v>
      </c>
      <c r="F23" s="62">
        <f>'[3]Schuldenstand_September 2011'!L142</f>
        <v>205576.09198556264</v>
      </c>
      <c r="G23" s="62">
        <v>217400</v>
      </c>
      <c r="H23" s="62">
        <f>'[5]Schulden_WIFO Sept_30.10..11'!I45*1000</f>
        <v>230500.22896570191</v>
      </c>
    </row>
    <row r="24" spans="1:8" s="59" customFormat="1" x14ac:dyDescent="0.2">
      <c r="A24" s="124" t="s">
        <v>47</v>
      </c>
      <c r="B24" s="124"/>
      <c r="C24" s="60">
        <f>C23/'[6]WIFO Sept 2011'!E12/10</f>
        <v>60.223243248574192</v>
      </c>
      <c r="D24" s="60">
        <f>D23/'[6]WIFO Sept 2011'!F12/10</f>
        <v>63.82943543655697</v>
      </c>
      <c r="E24" s="60">
        <f>E23/'[6]WIFO Sept 2011'!G12/10</f>
        <v>69.525685484388845</v>
      </c>
      <c r="F24" s="60">
        <f>F23/'[6]WIFO Sept 2011'!H12/10</f>
        <v>71.830274945426623</v>
      </c>
      <c r="G24" s="60">
        <v>72.400000000000006</v>
      </c>
      <c r="H24" s="60">
        <f>H23/'[6]WIFO Sept 2011'!J12/10</f>
        <v>74.561761326810483</v>
      </c>
    </row>
    <row r="26" spans="1:8" s="99" customFormat="1" ht="16.5" customHeight="1" x14ac:dyDescent="0.2">
      <c r="A26" s="117" t="s">
        <v>65</v>
      </c>
      <c r="B26" s="118"/>
    </row>
    <row r="27" spans="1:8" s="116" customFormat="1" ht="49.5" customHeight="1" x14ac:dyDescent="0.2">
      <c r="A27" s="115" t="s">
        <v>64</v>
      </c>
    </row>
  </sheetData>
  <mergeCells count="10">
    <mergeCell ref="A1:XFD1"/>
    <mergeCell ref="A2:XFD2"/>
    <mergeCell ref="A27:XFD27"/>
    <mergeCell ref="A26:XFD26"/>
    <mergeCell ref="A3:XFD3"/>
    <mergeCell ref="A5:XFD5"/>
    <mergeCell ref="A6:B6"/>
    <mergeCell ref="A19:B19"/>
    <mergeCell ref="A23:B23"/>
    <mergeCell ref="A24:B24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zoomScaleNormal="100" workbookViewId="0">
      <selection sqref="A1:XFD1"/>
    </sheetView>
  </sheetViews>
  <sheetFormatPr baseColWidth="10" defaultColWidth="12.85546875" defaultRowHeight="12" x14ac:dyDescent="0.2"/>
  <cols>
    <col min="1" max="1" width="9.42578125" style="27" customWidth="1"/>
    <col min="2" max="2" width="22.140625" style="27" customWidth="1"/>
    <col min="3" max="3" width="12.42578125" style="27" customWidth="1"/>
    <col min="4" max="4" width="13.85546875" style="27" customWidth="1"/>
    <col min="5" max="5" width="10.85546875" style="27" customWidth="1"/>
    <col min="6" max="6" width="12.85546875" style="27" customWidth="1"/>
    <col min="7" max="7" width="11.42578125" style="27" customWidth="1"/>
    <col min="8" max="16384" width="12.85546875" style="27"/>
  </cols>
  <sheetData>
    <row r="1" spans="1:7" s="91" customFormat="1" ht="17.25" customHeight="1" x14ac:dyDescent="0.2">
      <c r="A1" s="91" t="s">
        <v>93</v>
      </c>
    </row>
    <row r="2" spans="1:7" s="99" customFormat="1" ht="15" customHeight="1" x14ac:dyDescent="0.2">
      <c r="A2" s="99" t="s">
        <v>8</v>
      </c>
    </row>
    <row r="3" spans="1:7" s="99" customFormat="1" ht="12" customHeight="1" x14ac:dyDescent="0.2"/>
    <row r="4" spans="1:7" s="71" customFormat="1" ht="15.75" customHeight="1" x14ac:dyDescent="0.2">
      <c r="A4" s="74"/>
      <c r="B4" s="72" t="s">
        <v>92</v>
      </c>
      <c r="C4" s="72" t="s">
        <v>91</v>
      </c>
      <c r="D4" s="73" t="s">
        <v>90</v>
      </c>
      <c r="E4" s="73" t="s">
        <v>89</v>
      </c>
      <c r="F4" s="73" t="s">
        <v>88</v>
      </c>
      <c r="G4" s="72" t="s">
        <v>87</v>
      </c>
    </row>
    <row r="5" spans="1:7" s="106" customFormat="1" ht="12.75" customHeight="1" x14ac:dyDescent="0.2"/>
    <row r="6" spans="1:7" x14ac:dyDescent="0.2">
      <c r="A6" s="29">
        <v>1982</v>
      </c>
      <c r="B6" s="69">
        <v>27228.150941476561</v>
      </c>
      <c r="C6" s="69">
        <v>2438</v>
      </c>
      <c r="D6" s="69">
        <v>4744</v>
      </c>
      <c r="E6" s="69">
        <v>0</v>
      </c>
      <c r="F6" s="69">
        <f t="shared" ref="F6:F18" si="0">SUM(B6:E6)</f>
        <v>34410.150941476561</v>
      </c>
      <c r="G6" s="68">
        <f>'[1]Maastricht-Primärsaldo '!C17</f>
        <v>87625.032000000007</v>
      </c>
    </row>
    <row r="7" spans="1:7" x14ac:dyDescent="0.2">
      <c r="A7" s="29">
        <v>1983</v>
      </c>
      <c r="B7" s="69">
        <v>32966.060136770269</v>
      </c>
      <c r="C7" s="69">
        <v>2683</v>
      </c>
      <c r="D7" s="69">
        <v>4926</v>
      </c>
      <c r="E7" s="69">
        <v>0</v>
      </c>
      <c r="F7" s="69">
        <f t="shared" si="0"/>
        <v>40575.060136770269</v>
      </c>
      <c r="G7" s="68">
        <f>'[1]Maastricht-Primärsaldo '!C18</f>
        <v>93331.880999999994</v>
      </c>
    </row>
    <row r="8" spans="1:7" x14ac:dyDescent="0.2">
      <c r="A8" s="29">
        <v>1984</v>
      </c>
      <c r="B8" s="69">
        <v>37045.866223846868</v>
      </c>
      <c r="C8" s="69">
        <v>2919</v>
      </c>
      <c r="D8" s="69">
        <v>4971</v>
      </c>
      <c r="E8" s="69">
        <v>0</v>
      </c>
      <c r="F8" s="69">
        <f t="shared" si="0"/>
        <v>44935.866223846868</v>
      </c>
      <c r="G8" s="68">
        <f>'[1]Maastricht-Primärsaldo '!C19</f>
        <v>98011.346000000005</v>
      </c>
    </row>
    <row r="9" spans="1:7" x14ac:dyDescent="0.2">
      <c r="A9" s="29">
        <v>1985</v>
      </c>
      <c r="B9" s="69">
        <v>41714.570234660576</v>
      </c>
      <c r="C9" s="69">
        <v>3039</v>
      </c>
      <c r="D9" s="69">
        <v>4825</v>
      </c>
      <c r="E9" s="69">
        <v>0</v>
      </c>
      <c r="F9" s="69">
        <f t="shared" si="0"/>
        <v>49578.570234660576</v>
      </c>
      <c r="G9" s="68">
        <f>'[1]Maastricht-Primärsaldo '!C20</f>
        <v>103419.239</v>
      </c>
    </row>
    <row r="10" spans="1:7" x14ac:dyDescent="0.2">
      <c r="A10" s="29">
        <v>1986</v>
      </c>
      <c r="B10" s="69">
        <v>48989.932305254966</v>
      </c>
      <c r="C10" s="69">
        <v>3078</v>
      </c>
      <c r="D10" s="69">
        <v>5037</v>
      </c>
      <c r="E10" s="69">
        <v>0</v>
      </c>
      <c r="F10" s="69">
        <f t="shared" si="0"/>
        <v>57104.932305254966</v>
      </c>
      <c r="G10" s="68">
        <f>'[1]Maastricht-Primärsaldo '!C21</f>
        <v>108956.92200000001</v>
      </c>
    </row>
    <row r="11" spans="1:7" x14ac:dyDescent="0.2">
      <c r="A11" s="29">
        <v>1987</v>
      </c>
      <c r="B11" s="69">
        <v>55632.963147605784</v>
      </c>
      <c r="C11" s="69">
        <v>3144</v>
      </c>
      <c r="D11" s="69">
        <v>5180</v>
      </c>
      <c r="E11" s="69">
        <v>0</v>
      </c>
      <c r="F11" s="69">
        <f t="shared" si="0"/>
        <v>63956.963147605784</v>
      </c>
      <c r="G11" s="68">
        <f>'[1]Maastricht-Primärsaldo '!C22</f>
        <v>113089.09199999999</v>
      </c>
    </row>
    <row r="12" spans="1:7" x14ac:dyDescent="0.2">
      <c r="A12" s="29">
        <v>1988</v>
      </c>
      <c r="B12" s="69">
        <v>59671.209355900661</v>
      </c>
      <c r="C12" s="69">
        <v>3125</v>
      </c>
      <c r="D12" s="69">
        <v>5468</v>
      </c>
      <c r="E12" s="69">
        <v>0</v>
      </c>
      <c r="F12" s="69">
        <f t="shared" si="0"/>
        <v>68264.209355900661</v>
      </c>
      <c r="G12" s="68">
        <f>'[1]Maastricht-Primärsaldo '!C23</f>
        <v>118582.10699999999</v>
      </c>
    </row>
    <row r="13" spans="1:7" x14ac:dyDescent="0.2">
      <c r="A13" s="29">
        <v>1989</v>
      </c>
      <c r="B13" s="69">
        <v>63406.541325407146</v>
      </c>
      <c r="C13" s="69">
        <v>3036</v>
      </c>
      <c r="D13" s="69">
        <v>5262</v>
      </c>
      <c r="E13" s="69">
        <v>0</v>
      </c>
      <c r="F13" s="69">
        <f t="shared" si="0"/>
        <v>71704.541325407146</v>
      </c>
      <c r="G13" s="68">
        <f>'[1]Maastricht-Primärsaldo '!C24</f>
        <v>126835.81</v>
      </c>
    </row>
    <row r="14" spans="1:7" x14ac:dyDescent="0.2">
      <c r="A14" s="29">
        <v>1990</v>
      </c>
      <c r="B14" s="69">
        <v>68264.462533520345</v>
      </c>
      <c r="C14" s="69">
        <v>2998</v>
      </c>
      <c r="D14" s="69">
        <v>5256</v>
      </c>
      <c r="E14" s="69">
        <v>0</v>
      </c>
      <c r="F14" s="69">
        <f t="shared" si="0"/>
        <v>76518.462533520345</v>
      </c>
      <c r="G14" s="68">
        <f>'[1]Maastricht-Primärsaldo '!C25</f>
        <v>136212.90899999999</v>
      </c>
    </row>
    <row r="15" spans="1:7" x14ac:dyDescent="0.2">
      <c r="A15" s="29">
        <v>1991</v>
      </c>
      <c r="B15" s="69">
        <v>74104.981155934103</v>
      </c>
      <c r="C15" s="69">
        <v>2944</v>
      </c>
      <c r="D15" s="69">
        <v>5282</v>
      </c>
      <c r="E15" s="69">
        <v>0</v>
      </c>
      <c r="F15" s="69">
        <f t="shared" si="0"/>
        <v>82330.981155934103</v>
      </c>
      <c r="G15" s="68">
        <f>'[1]Maastricht-Primärsaldo '!C26</f>
        <v>146083.16199999998</v>
      </c>
    </row>
    <row r="16" spans="1:7" x14ac:dyDescent="0.2">
      <c r="A16" s="29">
        <v>1992</v>
      </c>
      <c r="B16" s="69">
        <v>78563.586913076011</v>
      </c>
      <c r="C16" s="69">
        <v>2999</v>
      </c>
      <c r="D16" s="69">
        <v>5251</v>
      </c>
      <c r="E16" s="69">
        <v>0</v>
      </c>
      <c r="F16" s="69">
        <f t="shared" si="0"/>
        <v>86813.586913076011</v>
      </c>
      <c r="G16" s="68">
        <f>'[1]Maastricht-Primärsaldo '!C27</f>
        <v>154206.88100000002</v>
      </c>
    </row>
    <row r="17" spans="1:7" ht="14.25" customHeight="1" x14ac:dyDescent="0.2">
      <c r="A17" s="29">
        <v>1993</v>
      </c>
      <c r="B17" s="69">
        <v>87914.779612363083</v>
      </c>
      <c r="C17" s="69">
        <v>3301</v>
      </c>
      <c r="D17" s="69">
        <v>5826</v>
      </c>
      <c r="E17" s="69">
        <v>0</v>
      </c>
      <c r="F17" s="69">
        <f t="shared" si="0"/>
        <v>97041.779612363083</v>
      </c>
      <c r="G17" s="68">
        <f>'[1]Maastricht-Primärsaldo '!C28</f>
        <v>159160.39599999998</v>
      </c>
    </row>
    <row r="18" spans="1:7" x14ac:dyDescent="0.2">
      <c r="A18" s="26">
        <v>1994</v>
      </c>
      <c r="B18" s="68">
        <v>96516.188702281186</v>
      </c>
      <c r="C18" s="68">
        <v>3606</v>
      </c>
      <c r="D18" s="68">
        <v>6956</v>
      </c>
      <c r="E18" s="68">
        <v>0</v>
      </c>
      <c r="F18" s="68">
        <f t="shared" si="0"/>
        <v>107078.18870228119</v>
      </c>
      <c r="G18" s="68">
        <f>'[1]Maastricht-Primärsaldo '!C29</f>
        <v>167009.878</v>
      </c>
    </row>
    <row r="19" spans="1:7" ht="12" customHeight="1" x14ac:dyDescent="0.2">
      <c r="A19" s="29">
        <v>1995</v>
      </c>
      <c r="B19" s="69">
        <f>'[7]Tabelle 1 '!C4</f>
        <v>101709.97139446221</v>
      </c>
      <c r="C19" s="69">
        <f>'[7]Tabelle 1 '!D4</f>
        <v>5501.7695835119866</v>
      </c>
      <c r="D19" s="69">
        <f>'[7]Tabelle 1 '!E4</f>
        <v>11555.925379533875</v>
      </c>
      <c r="E19" s="69">
        <f>'[7]Tabelle 1 '!F4</f>
        <v>440.03401088639055</v>
      </c>
      <c r="F19" s="69">
        <f>'[7]Tabelle 1 '!B4</f>
        <v>119207.70036839445</v>
      </c>
      <c r="G19" s="68">
        <f>'[1]Maastricht-Primärsaldo '!C30</f>
        <v>174794.21900000001</v>
      </c>
    </row>
    <row r="20" spans="1:7" x14ac:dyDescent="0.2">
      <c r="A20" s="29">
        <v>1996</v>
      </c>
      <c r="B20" s="69">
        <f>'[7]Tabelle 1 '!C5</f>
        <v>104966.02809582581</v>
      </c>
      <c r="C20" s="69">
        <f>'[7]Tabelle 1 '!D5</f>
        <v>5584.0148179908865</v>
      </c>
      <c r="D20" s="69">
        <f>'[7]Tabelle 1 '!E5</f>
        <v>11955.64365602494</v>
      </c>
      <c r="E20" s="69">
        <f>'[7]Tabelle 1 '!F5</f>
        <v>517.82632646090565</v>
      </c>
      <c r="F20" s="69">
        <f>'[7]Tabelle 1 '!B5</f>
        <v>123023.51289630255</v>
      </c>
      <c r="G20" s="68">
        <f>'[1]Maastricht-Primärsaldo '!C31</f>
        <v>180560.06599999999</v>
      </c>
    </row>
    <row r="21" spans="1:7" x14ac:dyDescent="0.2">
      <c r="A21" s="29">
        <v>1997</v>
      </c>
      <c r="B21" s="69">
        <f>'[7]Tabelle 1 '!C6</f>
        <v>106688.42694096563</v>
      </c>
      <c r="C21" s="69">
        <f>'[7]Tabelle 1 '!D6</f>
        <v>4273.9620502459975</v>
      </c>
      <c r="D21" s="69">
        <f>'[7]Tabelle 1 '!E6</f>
        <v>6811.4794008851513</v>
      </c>
      <c r="E21" s="69">
        <f>'[7]Tabelle 1 '!F6</f>
        <v>405.54878350762704</v>
      </c>
      <c r="F21" s="69">
        <f>'[7]Tabelle 1 '!B6</f>
        <v>118179.41717560441</v>
      </c>
      <c r="G21" s="68">
        <f>'[1]Maastricht-Primärsaldo '!C32</f>
        <v>184320.967</v>
      </c>
    </row>
    <row r="22" spans="1:7" x14ac:dyDescent="0.2">
      <c r="A22" s="29">
        <v>1998</v>
      </c>
      <c r="B22" s="69">
        <f>'[7]Tabelle 1 '!C7</f>
        <v>112424.87677961013</v>
      </c>
      <c r="C22" s="69">
        <f>'[7]Tabelle 1 '!D7</f>
        <v>4234.6654307464232</v>
      </c>
      <c r="D22" s="69">
        <f>'[7]Tabelle 1 '!E7</f>
        <v>6581.465618918196</v>
      </c>
      <c r="E22" s="69">
        <f>'[7]Tabelle 1 '!F7</f>
        <v>400.21604374177889</v>
      </c>
      <c r="F22" s="69">
        <f>'[7]Tabelle 1 '!B7</f>
        <v>123641.22387301653</v>
      </c>
      <c r="G22" s="68">
        <f>'[1]Maastricht-Primärsaldo '!C33</f>
        <v>191911.29499999998</v>
      </c>
    </row>
    <row r="23" spans="1:7" x14ac:dyDescent="0.2">
      <c r="A23" s="29">
        <v>1999</v>
      </c>
      <c r="B23" s="69">
        <f>'[7]Tabelle 1 '!C8</f>
        <v>121936.15189214742</v>
      </c>
      <c r="C23" s="69">
        <f>'[7]Tabelle 1 '!D8</f>
        <v>4366.0140465760196</v>
      </c>
      <c r="D23" s="69">
        <f>'[7]Tabelle 1 '!E8</f>
        <v>6297.900481820885</v>
      </c>
      <c r="E23" s="69">
        <f>'[7]Tabelle 1 '!F8</f>
        <v>545.82372470076916</v>
      </c>
      <c r="F23" s="69">
        <f>'[7]Tabelle 1 '!B8</f>
        <v>133145.8901452451</v>
      </c>
      <c r="G23" s="68">
        <f>'[1]Maastricht-Primärsaldo '!C34</f>
        <v>199266.448</v>
      </c>
    </row>
    <row r="24" spans="1:7" x14ac:dyDescent="0.2">
      <c r="A24" s="29">
        <v>2000</v>
      </c>
      <c r="B24" s="69">
        <f>'[7]Tabelle 1 '!C9</f>
        <v>126722.60099956414</v>
      </c>
      <c r="C24" s="69">
        <f>'[7]Tabelle 1 '!D9</f>
        <v>4753.3456702760841</v>
      </c>
      <c r="D24" s="69">
        <f>'[7]Tabelle 1 '!E9</f>
        <v>5638.1907550416781</v>
      </c>
      <c r="E24" s="69">
        <f>'[7]Tabelle 1 '!F9</f>
        <v>880.48191440593587</v>
      </c>
      <c r="F24" s="69">
        <f>'[7]Tabelle 1 '!B9</f>
        <v>137994.6193392878</v>
      </c>
      <c r="G24" s="68">
        <f>'[1]Maastricht-Primärsaldo '!C35</f>
        <v>208473.592</v>
      </c>
    </row>
    <row r="25" spans="1:7" x14ac:dyDescent="0.2">
      <c r="A25" s="29">
        <v>2001</v>
      </c>
      <c r="B25" s="69">
        <f>'[7]Tabelle 1 '!C10</f>
        <v>129754.46144360486</v>
      </c>
      <c r="C25" s="69">
        <f>'[7]Tabelle 1 '!D10</f>
        <v>7021.6430766838239</v>
      </c>
      <c r="D25" s="69">
        <f>'[7]Tabelle 1 '!E10</f>
        <v>5308.807826995052</v>
      </c>
      <c r="E25" s="69">
        <f>'[7]Tabelle 1 '!F10</f>
        <v>1029.0462457213869</v>
      </c>
      <c r="F25" s="69">
        <f>'[7]Tabelle 1 '!B10</f>
        <v>143113.95859300511</v>
      </c>
      <c r="G25" s="68">
        <f>'[1]Maastricht-Primärsaldo '!C36</f>
        <v>214200.92299999998</v>
      </c>
    </row>
    <row r="26" spans="1:7" x14ac:dyDescent="0.2">
      <c r="A26" s="29">
        <v>2002</v>
      </c>
      <c r="B26" s="69">
        <f>'[7]Tabelle 1 '!C11</f>
        <v>134265.76570949846</v>
      </c>
      <c r="C26" s="69">
        <f>'[7]Tabelle 1 '!D11</f>
        <v>5261.5435812615597</v>
      </c>
      <c r="D26" s="69">
        <f>'[7]Tabelle 1 '!E11</f>
        <v>5212.2043949999997</v>
      </c>
      <c r="E26" s="69">
        <f>'[7]Tabelle 1 '!F11</f>
        <v>1280.24</v>
      </c>
      <c r="F26" s="69">
        <f>'[7]Tabelle 1 '!B11</f>
        <v>146019.75368576002</v>
      </c>
      <c r="G26" s="68">
        <f>'[1]Maastricht-Primärsaldo '!C37</f>
        <v>220529.174</v>
      </c>
    </row>
    <row r="27" spans="1:7" x14ac:dyDescent="0.2">
      <c r="A27" s="29">
        <v>2003</v>
      </c>
      <c r="B27" s="69">
        <f>'[7]Tabelle 1 '!C12</f>
        <v>135781.65918921001</v>
      </c>
      <c r="C27" s="69">
        <f>'[7]Tabelle 1 '!D12</f>
        <v>5263.2293003899995</v>
      </c>
      <c r="D27" s="69">
        <f>'[7]Tabelle 1 '!E12</f>
        <v>4705.6065781800007</v>
      </c>
      <c r="E27" s="69">
        <f>'[7]Tabelle 1 '!F12</f>
        <v>1108.998</v>
      </c>
      <c r="F27" s="69">
        <f>'[7]Tabelle 1 '!B12</f>
        <v>146859.49306777999</v>
      </c>
      <c r="G27" s="68">
        <f>'[1]Maastricht-Primärsaldo '!C38</f>
        <v>224995.95800000001</v>
      </c>
    </row>
    <row r="28" spans="1:7" x14ac:dyDescent="0.2">
      <c r="A28" s="29">
        <v>2004</v>
      </c>
      <c r="B28" s="69">
        <f>'[7]Tabelle 1 '!C13</f>
        <v>139614.12126884743</v>
      </c>
      <c r="C28" s="69">
        <f>'[7]Tabelle 1 '!D13</f>
        <v>5988.0588733412987</v>
      </c>
      <c r="D28" s="69">
        <f>'[7]Tabelle 1 '!E13</f>
        <v>4865.8733328599992</v>
      </c>
      <c r="E28" s="69">
        <f>'[7]Tabelle 1 '!F13</f>
        <v>1401.7769999999998</v>
      </c>
      <c r="F28" s="69">
        <f>'[7]Tabelle 1 '!B13</f>
        <v>151869.83047504874</v>
      </c>
      <c r="G28" s="68">
        <f>'[1]Maastricht-Primärsaldo '!C39</f>
        <v>234707.83</v>
      </c>
    </row>
    <row r="29" spans="1:7" x14ac:dyDescent="0.2">
      <c r="A29" s="29">
        <v>2005</v>
      </c>
      <c r="B29" s="69">
        <f>'[7]Tabelle 1 '!C14</f>
        <v>143381.39418884815</v>
      </c>
      <c r="C29" s="69">
        <f>'[7]Tabelle 1 '!D14</f>
        <v>7321.3218820900001</v>
      </c>
      <c r="D29" s="69">
        <f>'[7]Tabelle 1 '!E14</f>
        <v>4959.3014172200001</v>
      </c>
      <c r="E29" s="69">
        <f>'[7]Tabelle 1 '!F14</f>
        <v>1766.5250000000001</v>
      </c>
      <c r="F29" s="69">
        <f>'[7]Tabelle 1 '!B14</f>
        <v>157428.54248815813</v>
      </c>
      <c r="G29" s="68">
        <f>'[1]Maastricht-Primärsaldo '!C40</f>
        <v>245243.41399999999</v>
      </c>
    </row>
    <row r="30" spans="1:7" x14ac:dyDescent="0.2">
      <c r="A30" s="26">
        <v>2006</v>
      </c>
      <c r="B30" s="69">
        <f>'[7]Tabelle 1 '!C15</f>
        <v>146145.82796226628</v>
      </c>
      <c r="C30" s="69">
        <f>'[7]Tabelle 1 '!D15</f>
        <v>8483.2509553014279</v>
      </c>
      <c r="D30" s="69">
        <f>'[7]Tabelle 1 '!E15</f>
        <v>4902.6243793000003</v>
      </c>
      <c r="E30" s="69">
        <f>'[7]Tabelle 1 '!F15</f>
        <v>1861.1219999999998</v>
      </c>
      <c r="F30" s="69">
        <f>'[7]Tabelle 1 '!B15</f>
        <v>161392.82529686773</v>
      </c>
      <c r="G30" s="68">
        <f>'[1]Maastricht-Primärsaldo '!C41</f>
        <v>259034.47699999998</v>
      </c>
    </row>
    <row r="31" spans="1:7" x14ac:dyDescent="0.2">
      <c r="A31" s="29">
        <v>2007</v>
      </c>
      <c r="B31" s="69">
        <f>'[7]Tabelle 1 '!C16</f>
        <v>149241.55500794161</v>
      </c>
      <c r="C31" s="69">
        <f>'[7]Tabelle 1 '!D16</f>
        <v>9394.9968885614271</v>
      </c>
      <c r="D31" s="69">
        <f>'[7]Tabelle 1 '!E16</f>
        <v>5035.3979972400002</v>
      </c>
      <c r="E31" s="69">
        <f>'[7]Tabelle 1 '!F16</f>
        <v>1351.781256</v>
      </c>
      <c r="F31" s="69">
        <f>'[7]Tabelle 1 '!B16</f>
        <v>165023.73114974299</v>
      </c>
      <c r="G31" s="68">
        <f>'[1]Maastricht-Primärsaldo '!C42</f>
        <v>274019.77900000004</v>
      </c>
    </row>
    <row r="32" spans="1:7" x14ac:dyDescent="0.2">
      <c r="A32" s="29">
        <v>2008</v>
      </c>
      <c r="B32" s="69">
        <f>'[7]Tabelle 1 '!C17</f>
        <v>162782.18142514306</v>
      </c>
      <c r="C32" s="69">
        <f>'[7]Tabelle 1 '!D17</f>
        <v>10621.417785724287</v>
      </c>
      <c r="D32" s="69">
        <f>'[7]Tabelle 1 '!E17</f>
        <v>5355.9423085799972</v>
      </c>
      <c r="E32" s="69">
        <f>'[7]Tabelle 1 '!F17</f>
        <v>1715.634</v>
      </c>
      <c r="F32" s="69">
        <f>'[7]Tabelle 1 '!B17</f>
        <v>180475.17551944737</v>
      </c>
      <c r="G32" s="68">
        <f>'[1]Maastricht-Primärsaldo '!C43</f>
        <v>282745.99400000001</v>
      </c>
    </row>
    <row r="33" spans="1:9" x14ac:dyDescent="0.2">
      <c r="A33" s="29">
        <v>2009</v>
      </c>
      <c r="B33" s="69">
        <f>'[7]Tabelle 1 '!C18</f>
        <v>168973.66262111772</v>
      </c>
      <c r="C33" s="69">
        <f>'[7]Tabelle 1 '!D18</f>
        <v>13379.234190129999</v>
      </c>
      <c r="D33" s="69">
        <f>'[7]Tabelle 1 '!E18</f>
        <v>6162.4727792399999</v>
      </c>
      <c r="E33" s="69">
        <f>'[7]Tabelle 1 '!F18</f>
        <v>2553.728744</v>
      </c>
      <c r="F33" s="69">
        <f>'[7]Tabelle 1 '!B18</f>
        <v>191069.0983344877</v>
      </c>
      <c r="G33" s="68">
        <f>'[1]Maastricht-Primärsaldo '!C44</f>
        <v>274818.18</v>
      </c>
    </row>
    <row r="34" spans="1:9" x14ac:dyDescent="0.2">
      <c r="A34" s="29">
        <v>2010</v>
      </c>
      <c r="B34" s="69">
        <f>'[7]Tabelle 1 '!C19</f>
        <v>179281.22309607841</v>
      </c>
      <c r="C34" s="69">
        <f>'[7]Tabelle 1 '!D19</f>
        <v>16357.176148854258</v>
      </c>
      <c r="D34" s="69">
        <f>'[7]Tabelle 1 '!E19</f>
        <v>7951.051996629998</v>
      </c>
      <c r="E34" s="69">
        <f>'[7]Tabelle 1 '!F19</f>
        <v>1986.640744</v>
      </c>
      <c r="F34" s="69">
        <f>'[7]Tabelle 1 '!B19</f>
        <v>205576.09198556264</v>
      </c>
      <c r="G34" s="68">
        <f>'[1]Maastricht-Primärsaldo '!C45</f>
        <v>286197.29000000004</v>
      </c>
    </row>
    <row r="35" spans="1:9" x14ac:dyDescent="0.2">
      <c r="A35" s="29">
        <v>2011</v>
      </c>
      <c r="F35" s="69">
        <v>217400</v>
      </c>
      <c r="G35" s="68">
        <v>300280</v>
      </c>
      <c r="I35" s="70"/>
    </row>
    <row r="36" spans="1:9" x14ac:dyDescent="0.2">
      <c r="A36" s="29">
        <v>2012</v>
      </c>
      <c r="F36" s="69">
        <f>'[1]Kurztabelle Staatsquoten '!M66</f>
        <v>230500.22896570191</v>
      </c>
      <c r="G36" s="68">
        <f>'[1]Maastricht-Primärsaldo '!C47</f>
        <v>309140</v>
      </c>
    </row>
    <row r="38" spans="1:9" s="126" customFormat="1" ht="18" customHeight="1" x14ac:dyDescent="0.2">
      <c r="A38" s="100" t="s">
        <v>86</v>
      </c>
    </row>
    <row r="39" spans="1:9" s="100" customFormat="1" ht="33.75" customHeight="1" x14ac:dyDescent="0.2">
      <c r="A39" s="125" t="s">
        <v>85</v>
      </c>
    </row>
  </sheetData>
  <mergeCells count="6">
    <mergeCell ref="A1:XFD1"/>
    <mergeCell ref="A2:XFD2"/>
    <mergeCell ref="A39:XFD39"/>
    <mergeCell ref="A38:XFD38"/>
    <mergeCell ref="A3:XFD3"/>
    <mergeCell ref="A5:XFD5"/>
  </mergeCells>
  <pageMargins left="0.7" right="0.7" top="0.78740157499999996" bottom="0.78740157499999996" header="0.3" footer="0.3"/>
  <pageSetup paperSize="9" scale="96" orientation="portrait" horizontalDpi="300" verticalDpi="300" r:id="rId1"/>
  <colBreaks count="1" manualBreakCount="1">
    <brk id="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zoomScaleNormal="100" workbookViewId="0">
      <selection sqref="A1:XFD1"/>
    </sheetView>
  </sheetViews>
  <sheetFormatPr baseColWidth="10" defaultColWidth="12.85546875" defaultRowHeight="12" x14ac:dyDescent="0.2"/>
  <cols>
    <col min="1" max="1" width="8.42578125" style="27" customWidth="1"/>
    <col min="2" max="5" width="14.42578125" style="27" customWidth="1"/>
    <col min="6" max="6" width="16" style="27" customWidth="1"/>
    <col min="7" max="16384" width="12.85546875" style="27"/>
  </cols>
  <sheetData>
    <row r="1" spans="1:6" s="91" customFormat="1" ht="17.25" customHeight="1" x14ac:dyDescent="0.2">
      <c r="A1" s="91" t="s">
        <v>98</v>
      </c>
    </row>
    <row r="2" spans="1:6" s="89" customFormat="1" ht="15" customHeight="1" x14ac:dyDescent="0.2">
      <c r="A2" s="89" t="s">
        <v>97</v>
      </c>
    </row>
    <row r="3" spans="1:6" s="89" customFormat="1" ht="15" customHeight="1" x14ac:dyDescent="0.2"/>
    <row r="4" spans="1:6" s="71" customFormat="1" ht="14.25" customHeight="1" x14ac:dyDescent="0.2">
      <c r="A4" s="74"/>
      <c r="B4" s="73" t="s">
        <v>96</v>
      </c>
      <c r="C4" s="73" t="s">
        <v>91</v>
      </c>
      <c r="D4" s="73" t="s">
        <v>90</v>
      </c>
      <c r="E4" s="73" t="s">
        <v>95</v>
      </c>
      <c r="F4" s="73" t="s">
        <v>88</v>
      </c>
    </row>
    <row r="5" spans="1:6" s="106" customFormat="1" ht="14.25" customHeight="1" x14ac:dyDescent="0.2"/>
    <row r="6" spans="1:6" x14ac:dyDescent="0.2">
      <c r="A6" s="76">
        <v>1982</v>
      </c>
      <c r="B6" s="75">
        <f>[8]Tabelle1!B9/[8]Tabelle1!$G9*100</f>
        <v>35.321328343066689</v>
      </c>
      <c r="C6" s="75">
        <f>[8]Tabelle1!C9/[8]Tabelle1!$G9*100</f>
        <v>2.8746875893350956</v>
      </c>
      <c r="D6" s="75">
        <f>[8]Tabelle1!D9/[8]Tabelle1!$G9*100</f>
        <v>5.277939271362162</v>
      </c>
      <c r="E6" s="75">
        <f>[8]Tabelle1!E9/[8]Tabelle1!$G9*100</f>
        <v>0</v>
      </c>
      <c r="F6" s="75">
        <f>[8]Tabelle1!F9/[8]Tabelle1!$G9*100</f>
        <v>43.473955203763943</v>
      </c>
    </row>
    <row r="7" spans="1:6" x14ac:dyDescent="0.2">
      <c r="A7" s="76">
        <v>1983</v>
      </c>
      <c r="B7" s="75">
        <f>[8]Tabelle1!B10/[8]Tabelle1!$G10*100</f>
        <v>37.797528281926532</v>
      </c>
      <c r="C7" s="75">
        <f>[8]Tabelle1!C10/[8]Tabelle1!$G10*100</f>
        <v>2.9782266228646628</v>
      </c>
      <c r="D7" s="75">
        <f>[8]Tabelle1!D10/[8]Tabelle1!$G10*100</f>
        <v>5.0718617822063168</v>
      </c>
      <c r="E7" s="75">
        <f>[8]Tabelle1!E10/[8]Tabelle1!$G10*100</f>
        <v>0</v>
      </c>
      <c r="F7" s="75">
        <f>[8]Tabelle1!F10/[8]Tabelle1!$G10*100</f>
        <v>45.847616686997512</v>
      </c>
    </row>
    <row r="8" spans="1:6" x14ac:dyDescent="0.2">
      <c r="A8" s="76">
        <v>1984</v>
      </c>
      <c r="B8" s="75">
        <f>[8]Tabelle1!B11/[8]Tabelle1!$G11*100</f>
        <v>40.335406291918837</v>
      </c>
      <c r="C8" s="75">
        <f>[8]Tabelle1!C11/[8]Tabelle1!$G11*100</f>
        <v>2.9385248135504072</v>
      </c>
      <c r="D8" s="75">
        <f>[8]Tabelle1!D11/[8]Tabelle1!$G11*100</f>
        <v>4.6654762176310349</v>
      </c>
      <c r="E8" s="75">
        <f>[8]Tabelle1!E11/[8]Tabelle1!$G11*100</f>
        <v>0</v>
      </c>
      <c r="F8" s="75">
        <f>[8]Tabelle1!F11/[8]Tabelle1!$G11*100</f>
        <v>47.939407323100276</v>
      </c>
    </row>
    <row r="9" spans="1:6" x14ac:dyDescent="0.2">
      <c r="A9" s="76">
        <v>1985</v>
      </c>
      <c r="B9" s="75">
        <f>[8]Tabelle1!B12/[8]Tabelle1!$G12*100</f>
        <v>44.962661762099856</v>
      </c>
      <c r="C9" s="75">
        <f>[8]Tabelle1!C12/[8]Tabelle1!$G12*100</f>
        <v>2.8249696701233904</v>
      </c>
      <c r="D9" s="75">
        <f>[8]Tabelle1!D12/[8]Tabelle1!$G12*100</f>
        <v>4.6229279494514355</v>
      </c>
      <c r="E9" s="75">
        <f>[8]Tabelle1!E12/[8]Tabelle1!$G12*100</f>
        <v>0</v>
      </c>
      <c r="F9" s="75">
        <f>[8]Tabelle1!F12/[8]Tabelle1!$G12*100</f>
        <v>52.41055938167468</v>
      </c>
    </row>
    <row r="10" spans="1:6" x14ac:dyDescent="0.2">
      <c r="A10" s="76">
        <v>1986</v>
      </c>
      <c r="B10" s="75">
        <f>[8]Tabelle1!B13/[8]Tabelle1!$G13*100</f>
        <v>49.193925040627072</v>
      </c>
      <c r="C10" s="75">
        <f>[8]Tabelle1!C13/[8]Tabelle1!$G13*100</f>
        <v>2.7801089781497232</v>
      </c>
      <c r="D10" s="75">
        <f>[8]Tabelle1!D13/[8]Tabelle1!$G13*100</f>
        <v>4.580459448732686</v>
      </c>
      <c r="E10" s="75">
        <f>[8]Tabelle1!E13/[8]Tabelle1!$G13*100</f>
        <v>0</v>
      </c>
      <c r="F10" s="75">
        <f>[8]Tabelle1!F13/[8]Tabelle1!$G13*100</f>
        <v>56.554493467509481</v>
      </c>
    </row>
    <row r="11" spans="1:6" x14ac:dyDescent="0.2">
      <c r="A11" s="76">
        <v>1987</v>
      </c>
      <c r="B11" s="75">
        <f>[8]Tabelle1!B14/[8]Tabelle1!$G14*100</f>
        <v>50.320584500915189</v>
      </c>
      <c r="C11" s="75">
        <f>[8]Tabelle1!C14/[8]Tabelle1!$G14*100</f>
        <v>2.6353048356612523</v>
      </c>
      <c r="D11" s="75">
        <f>[8]Tabelle1!D14/[8]Tabelle1!$G14*100</f>
        <v>4.6111509892466325</v>
      </c>
      <c r="E11" s="75">
        <f>[8]Tabelle1!E14/[8]Tabelle1!$G14*100</f>
        <v>0</v>
      </c>
      <c r="F11" s="75">
        <f>[8]Tabelle1!F14/[8]Tabelle1!$G14*100</f>
        <v>57.567040325823072</v>
      </c>
    </row>
    <row r="12" spans="1:6" x14ac:dyDescent="0.2">
      <c r="A12" s="76">
        <v>1988</v>
      </c>
      <c r="B12" s="75">
        <f>[8]Tabelle1!B15/[8]Tabelle1!$G15*100</f>
        <v>49.991040641761302</v>
      </c>
      <c r="C12" s="75">
        <f>[8]Tabelle1!C15/[8]Tabelle1!$G15*100</f>
        <v>2.3936457692823501</v>
      </c>
      <c r="D12" s="75">
        <f>[8]Tabelle1!D15/[8]Tabelle1!$G15*100</f>
        <v>4.1486706317403579</v>
      </c>
      <c r="E12" s="75">
        <f>[8]Tabelle1!E15/[8]Tabelle1!$G15*100</f>
        <v>0</v>
      </c>
      <c r="F12" s="75">
        <f>[8]Tabelle1!F15/[8]Tabelle1!$G15*100</f>
        <v>56.533357042784019</v>
      </c>
    </row>
    <row r="13" spans="1:6" x14ac:dyDescent="0.2">
      <c r="A13" s="76">
        <v>1989</v>
      </c>
      <c r="B13" s="75">
        <f>[8]Tabelle1!B16/[8]Tabelle1!$G16*100</f>
        <v>50.116000777518344</v>
      </c>
      <c r="C13" s="75">
        <f>[8]Tabelle1!C16/[8]Tabelle1!$G16*100</f>
        <v>2.2009661360363433</v>
      </c>
      <c r="D13" s="75">
        <f>[8]Tabelle1!D16/[8]Tabelle1!$G16*100</f>
        <v>3.8586651137448365</v>
      </c>
      <c r="E13" s="75">
        <f>[8]Tabelle1!E16/[8]Tabelle1!$G16*100</f>
        <v>0</v>
      </c>
      <c r="F13" s="75">
        <f>[8]Tabelle1!F16/[8]Tabelle1!$G16*100</f>
        <v>56.175632027299528</v>
      </c>
    </row>
    <row r="14" spans="1:6" x14ac:dyDescent="0.2">
      <c r="A14" s="76">
        <v>1990</v>
      </c>
      <c r="B14" s="75">
        <f>[8]Tabelle1!B17/[8]Tabelle1!$G17*100</f>
        <v>50.727941633638864</v>
      </c>
      <c r="C14" s="75">
        <f>[8]Tabelle1!C17/[8]Tabelle1!$G17*100</f>
        <v>2.0152904412077279</v>
      </c>
      <c r="D14" s="75">
        <f>[8]Tabelle1!D17/[8]Tabelle1!$G17*100</f>
        <v>3.6157486788244633</v>
      </c>
      <c r="E14" s="75">
        <f>[8]Tabelle1!E17/[8]Tabelle1!$G17*100</f>
        <v>0</v>
      </c>
      <c r="F14" s="75">
        <f>[8]Tabelle1!F17/[8]Tabelle1!$G17*100</f>
        <v>56.358980753671062</v>
      </c>
    </row>
    <row r="15" spans="1:6" x14ac:dyDescent="0.2">
      <c r="A15" s="76">
        <v>1991</v>
      </c>
      <c r="B15" s="75">
        <f>[8]Tabelle1!B18/[8]Tabelle1!$G18*100</f>
        <v>50.946875005581624</v>
      </c>
      <c r="C15" s="75">
        <f>[8]Tabelle1!C18/[8]Tabelle1!$G18*100</f>
        <v>1.9447899993515851</v>
      </c>
      <c r="D15" s="75">
        <f>[8]Tabelle1!D18/[8]Tabelle1!$G18*100</f>
        <v>3.4051658174708814</v>
      </c>
      <c r="E15" s="75">
        <f>[8]Tabelle1!E18/[8]Tabelle1!$G18*100</f>
        <v>0</v>
      </c>
      <c r="F15" s="75">
        <f>[8]Tabelle1!F18/[8]Tabelle1!$G18*100</f>
        <v>56.29683082240409</v>
      </c>
    </row>
    <row r="16" spans="1:6" x14ac:dyDescent="0.2">
      <c r="A16" s="76">
        <v>1992</v>
      </c>
      <c r="B16" s="75">
        <f>[8]Tabelle1!B19/[8]Tabelle1!$G19*100</f>
        <v>55.236592658617845</v>
      </c>
      <c r="C16" s="75">
        <f>[8]Tabelle1!C19/[8]Tabelle1!$G19*100</f>
        <v>2.0740084109868642</v>
      </c>
      <c r="D16" s="75">
        <f>[8]Tabelle1!D19/[8]Tabelle1!$G19*100</f>
        <v>3.6604583466856924</v>
      </c>
      <c r="E16" s="75">
        <f>[8]Tabelle1!E19/[8]Tabelle1!$G19*100</f>
        <v>0</v>
      </c>
      <c r="F16" s="75">
        <f>[8]Tabelle1!F19/[8]Tabelle1!$G19*100</f>
        <v>60.971059416290409</v>
      </c>
    </row>
    <row r="17" spans="1:6" ht="14.25" customHeight="1" x14ac:dyDescent="0.2">
      <c r="A17" s="76">
        <v>1993</v>
      </c>
      <c r="B17" s="75">
        <f>[8]Tabelle1!B20/[8]Tabelle1!$G20*100</f>
        <v>57.790706668429024</v>
      </c>
      <c r="C17" s="75">
        <f>[8]Tabelle1!C20/[8]Tabelle1!$G20*100</f>
        <v>2.1591537238294372</v>
      </c>
      <c r="D17" s="75">
        <f>[8]Tabelle1!D20/[8]Tabelle1!$G20*100</f>
        <v>4.1650231012084209</v>
      </c>
      <c r="E17" s="75">
        <f>[8]Tabelle1!E20/[8]Tabelle1!$G20*100</f>
        <v>0</v>
      </c>
      <c r="F17" s="75">
        <f>[8]Tabelle1!F20/[8]Tabelle1!$G20*100</f>
        <v>64.114883493466891</v>
      </c>
    </row>
    <row r="18" spans="1:6" x14ac:dyDescent="0.2">
      <c r="A18" s="76">
        <v>1994</v>
      </c>
      <c r="B18" s="75">
        <f>[8]Tabelle1!B21/[8]Tabelle1!$G21*100</f>
        <v>58.188406902897739</v>
      </c>
      <c r="C18" s="75">
        <f>[8]Tabelle1!C21/[8]Tabelle1!$G21*100</f>
        <v>3.1475695334706613</v>
      </c>
      <c r="D18" s="75">
        <f>[8]Tabelle1!D21/[8]Tabelle1!$G21*100</f>
        <v>6.6111599374655956</v>
      </c>
      <c r="E18" s="75">
        <f>[8]Tabelle1!E21/[8]Tabelle1!$G21*100</f>
        <v>0.25174402986771005</v>
      </c>
      <c r="F18" s="75">
        <f>[8]Tabelle1!F21/[8]Tabelle1!$G21*100</f>
        <v>68.198880403701708</v>
      </c>
    </row>
    <row r="19" spans="1:6" ht="12.6" customHeight="1" x14ac:dyDescent="0.2">
      <c r="A19" s="76">
        <v>1995</v>
      </c>
      <c r="B19" s="75">
        <f>[8]Tabelle1!B22/[8]Tabelle1!$G22*100</f>
        <v>58.133578714922386</v>
      </c>
      <c r="C19" s="75">
        <f>[8]Tabelle1!C22/[8]Tabelle1!$G22*100</f>
        <v>3.0926078737647815</v>
      </c>
      <c r="D19" s="75">
        <f>[8]Tabelle1!D22/[8]Tabelle1!$G22*100</f>
        <v>6.621421846414778</v>
      </c>
      <c r="E19" s="75">
        <f>[8]Tabelle1!E22/[8]Tabelle1!$G22*100</f>
        <v>0.28678895501783086</v>
      </c>
      <c r="F19" s="75">
        <f>[8]Tabelle1!F22/[8]Tabelle1!$G22*100</f>
        <v>68.134397390119787</v>
      </c>
    </row>
    <row r="20" spans="1:6" x14ac:dyDescent="0.2">
      <c r="A20" s="76">
        <v>1996</v>
      </c>
      <c r="B20" s="75">
        <f>[8]Tabelle1!B23/[8]Tabelle1!$G23*100</f>
        <v>57.881872408452381</v>
      </c>
      <c r="C20" s="75">
        <f>[8]Tabelle1!C23/[8]Tabelle1!$G23*100</f>
        <v>2.3187606487795809</v>
      </c>
      <c r="D20" s="75">
        <f>[8]Tabelle1!D23/[8]Tabelle1!$G23*100</f>
        <v>3.6954446972303221</v>
      </c>
      <c r="E20" s="75">
        <f>[8]Tabelle1!E23/[8]Tabelle1!$G23*100</f>
        <v>0.22002314229809081</v>
      </c>
      <c r="F20" s="75">
        <f>[8]Tabelle1!F23/[8]Tabelle1!$G23*100</f>
        <v>64.116100896760386</v>
      </c>
    </row>
    <row r="21" spans="1:6" x14ac:dyDescent="0.2">
      <c r="A21" s="76">
        <v>1997</v>
      </c>
      <c r="B21" s="75">
        <f>[8]Tabelle1!B24/[8]Tabelle1!$G24*100</f>
        <v>58.581688367852522</v>
      </c>
      <c r="C21" s="75">
        <f>[8]Tabelle1!C24/[8]Tabelle1!$G24*100</f>
        <v>2.2065743606943111</v>
      </c>
      <c r="D21" s="75">
        <f>[8]Tabelle1!D24/[8]Tabelle1!$G24*100</f>
        <v>3.4294310915458084</v>
      </c>
      <c r="E21" s="75">
        <f>[8]Tabelle1!E24/[8]Tabelle1!$G24*100</f>
        <v>0.20854220369977647</v>
      </c>
      <c r="F21" s="75">
        <f>[8]Tabelle1!F24/[8]Tabelle1!$G24*100</f>
        <v>64.426236023792413</v>
      </c>
    </row>
    <row r="22" spans="1:6" x14ac:dyDescent="0.2">
      <c r="A22" s="76">
        <v>1998</v>
      </c>
      <c r="B22" s="75">
        <f>[8]Tabelle1!B25/[8]Tabelle1!$G25*100</f>
        <v>61.192515406380608</v>
      </c>
      <c r="C22" s="75">
        <f>[8]Tabelle1!C25/[8]Tabelle1!$G25*100</f>
        <v>2.1910432440568317</v>
      </c>
      <c r="D22" s="75">
        <f>[8]Tabelle1!D25/[8]Tabelle1!$G25*100</f>
        <v>3.1605423517264106</v>
      </c>
      <c r="E22" s="75">
        <f>[8]Tabelle1!E25/[8]Tabelle1!$G25*100</f>
        <v>0.2739165224146361</v>
      </c>
      <c r="F22" s="75">
        <f>[8]Tabelle1!F25/[8]Tabelle1!$G25*100</f>
        <v>66.818017524578494</v>
      </c>
    </row>
    <row r="23" spans="1:6" x14ac:dyDescent="0.2">
      <c r="A23" s="76">
        <v>1999</v>
      </c>
      <c r="B23" s="75">
        <f>[8]Tabelle1!B26/[8]Tabelle1!$G26*100</f>
        <v>60.785924866476194</v>
      </c>
      <c r="C23" s="75">
        <f>[8]Tabelle1!C26/[8]Tabelle1!$G26*100</f>
        <v>2.2800708831630261</v>
      </c>
      <c r="D23" s="75">
        <f>[8]Tabelle1!D26/[8]Tabelle1!$G26*100</f>
        <v>2.7045107732597988</v>
      </c>
      <c r="E23" s="75">
        <f>[8]Tabelle1!E26/[8]Tabelle1!$G26*100</f>
        <v>0.42234697736005616</v>
      </c>
      <c r="F23" s="75">
        <f>[8]Tabelle1!F26/[8]Tabelle1!$G26*100</f>
        <v>66.192853500259062</v>
      </c>
    </row>
    <row r="24" spans="1:6" x14ac:dyDescent="0.2">
      <c r="A24" s="76">
        <v>2000</v>
      </c>
      <c r="B24" s="75">
        <f>[8]Tabelle1!B27/[8]Tabelle1!$G27*100</f>
        <v>60.576051506372295</v>
      </c>
      <c r="C24" s="75">
        <f>[8]Tabelle1!C27/[8]Tabelle1!$G27*100</f>
        <v>3.2780638749553033</v>
      </c>
      <c r="D24" s="75">
        <f>[8]Tabelle1!D27/[8]Tabelle1!$G27*100</f>
        <v>2.478424346936662</v>
      </c>
      <c r="E24" s="75">
        <f>[8]Tabelle1!E27/[8]Tabelle1!$G27*100</f>
        <v>0.48041167671410406</v>
      </c>
      <c r="F24" s="75">
        <f>[8]Tabelle1!F27/[8]Tabelle1!$G27*100</f>
        <v>66.812951404978364</v>
      </c>
    </row>
    <row r="25" spans="1:6" x14ac:dyDescent="0.2">
      <c r="A25" s="76">
        <v>2001</v>
      </c>
      <c r="B25" s="75">
        <f>[8]Tabelle1!B28/[8]Tabelle1!$G28*100</f>
        <v>60.883448332100713</v>
      </c>
      <c r="C25" s="75">
        <f>[8]Tabelle1!C28/[8]Tabelle1!$G28*100</f>
        <v>2.3858718943288473</v>
      </c>
      <c r="D25" s="75">
        <f>[8]Tabelle1!D28/[8]Tabelle1!$G28*100</f>
        <v>2.3634988062849227</v>
      </c>
      <c r="E25" s="75">
        <f>[8]Tabelle1!E28/[8]Tabelle1!$G28*100</f>
        <v>0.58053090064174451</v>
      </c>
      <c r="F25" s="75">
        <f>[8]Tabelle1!F28/[8]Tabelle1!$G28*100</f>
        <v>66.213349933356227</v>
      </c>
    </row>
    <row r="26" spans="1:6" x14ac:dyDescent="0.2">
      <c r="A26" s="76">
        <v>2002</v>
      </c>
      <c r="B26" s="75">
        <f>[8]Tabelle1!B29/[8]Tabelle1!$G29*100</f>
        <v>60.348488211157111</v>
      </c>
      <c r="C26" s="75">
        <f>[8]Tabelle1!C29/[8]Tabelle1!$G29*100</f>
        <v>2.3392550458128674</v>
      </c>
      <c r="D26" s="75">
        <f>[8]Tabelle1!D29/[8]Tabelle1!$G29*100</f>
        <v>2.0914182725807016</v>
      </c>
      <c r="E26" s="75">
        <f>[8]Tabelle1!E29/[8]Tabelle1!$G29*100</f>
        <v>0.49289685461816163</v>
      </c>
      <c r="F26" s="75">
        <f>[8]Tabelle1!F29/[8]Tabelle1!$G29*100</f>
        <v>65.27205838416883</v>
      </c>
    </row>
    <row r="27" spans="1:6" x14ac:dyDescent="0.2">
      <c r="A27" s="76">
        <v>2003</v>
      </c>
      <c r="B27" s="75">
        <f>[8]Tabelle1!B30/[8]Tabelle1!$G30*100</f>
        <v>59.484219707901289</v>
      </c>
      <c r="C27" s="75">
        <f>[8]Tabelle1!C30/[8]Tabelle1!$G30*100</f>
        <v>2.5512821082029085</v>
      </c>
      <c r="D27" s="75">
        <f>[8]Tabelle1!D30/[8]Tabelle1!$G30*100</f>
        <v>2.0731619106443953</v>
      </c>
      <c r="E27" s="75">
        <f>[8]Tabelle1!E30/[8]Tabelle1!$G30*100</f>
        <v>0.59724338979232172</v>
      </c>
      <c r="F27" s="75">
        <f>[8]Tabelle1!F30/[8]Tabelle1!$G30*100</f>
        <v>64.705907116540914</v>
      </c>
    </row>
    <row r="28" spans="1:6" x14ac:dyDescent="0.2">
      <c r="A28" s="76">
        <v>2004</v>
      </c>
      <c r="B28" s="75">
        <f>[8]Tabelle1!B31/[8]Tabelle1!$G31*100</f>
        <v>58.464931575633727</v>
      </c>
      <c r="C28" s="75">
        <f>[8]Tabelle1!C31/[8]Tabelle1!$G31*100</f>
        <v>2.9853286425420582</v>
      </c>
      <c r="D28" s="75">
        <f>[8]Tabelle1!D31/[8]Tabelle1!$G31*100</f>
        <v>2.0221955551556627</v>
      </c>
      <c r="E28" s="75">
        <f>[8]Tabelle1!E31/[8]Tabelle1!$G31*100</f>
        <v>0.72031496022152108</v>
      </c>
      <c r="F28" s="75">
        <f>[8]Tabelle1!F31/[8]Tabelle1!$G31*100</f>
        <v>64.192770733552962</v>
      </c>
    </row>
    <row r="29" spans="1:6" x14ac:dyDescent="0.2">
      <c r="A29" s="76">
        <v>2005</v>
      </c>
      <c r="B29" s="75">
        <f>[8]Tabelle1!B32/[8]Tabelle1!$G32*100</f>
        <v>56.419450281232756</v>
      </c>
      <c r="C29" s="75">
        <f>[8]Tabelle1!C32/[8]Tabelle1!$G32*100</f>
        <v>3.274950521471097</v>
      </c>
      <c r="D29" s="75">
        <f>[8]Tabelle1!D32/[8]Tabelle1!$G32*100</f>
        <v>1.8926532236479086</v>
      </c>
      <c r="E29" s="75">
        <f>[8]Tabelle1!E32/[8]Tabelle1!$G32*100</f>
        <v>0.71848428114841245</v>
      </c>
      <c r="F29" s="75">
        <f>[8]Tabelle1!F32/[8]Tabelle1!$G32*100</f>
        <v>62.305538307500171</v>
      </c>
    </row>
    <row r="30" spans="1:6" x14ac:dyDescent="0.2">
      <c r="A30" s="76">
        <v>2006</v>
      </c>
      <c r="B30" s="75">
        <f>[8]Tabelle1!B33/[8]Tabelle1!$G33*100</f>
        <v>54.463789275569631</v>
      </c>
      <c r="C30" s="75">
        <f>[8]Tabelle1!C33/[8]Tabelle1!$G33*100</f>
        <v>3.428583485048875</v>
      </c>
      <c r="D30" s="75">
        <f>[8]Tabelle1!D33/[8]Tabelle1!$G33*100</f>
        <v>1.8376038458304136</v>
      </c>
      <c r="E30" s="75">
        <f>[8]Tabelle1!E33/[8]Tabelle1!$G33*100</f>
        <v>0.49331521284089491</v>
      </c>
      <c r="F30" s="75">
        <f>[8]Tabelle1!F33/[8]Tabelle1!$G33*100</f>
        <v>60.223291819289791</v>
      </c>
    </row>
    <row r="31" spans="1:6" x14ac:dyDescent="0.2">
      <c r="A31" s="76">
        <v>2007</v>
      </c>
      <c r="B31" s="75">
        <f>[8]Tabelle1!B34/[8]Tabelle1!$G34*100</f>
        <v>57.571878958307387</v>
      </c>
      <c r="C31" s="75">
        <f>[8]Tabelle1!C34/[8]Tabelle1!$G34*100</f>
        <v>3.7565228194618689</v>
      </c>
      <c r="D31" s="75">
        <f>[8]Tabelle1!D34/[8]Tabelle1!$G34*100</f>
        <v>1.8942593077304564</v>
      </c>
      <c r="E31" s="75">
        <f>[8]Tabelle1!E34/[8]Tabelle1!$G34*100</f>
        <v>0.60677570554721993</v>
      </c>
      <c r="F31" s="75">
        <f>[8]Tabelle1!F34/[8]Tabelle1!$G34*100</f>
        <v>63.82943679104693</v>
      </c>
    </row>
    <row r="32" spans="1:6" x14ac:dyDescent="0.2">
      <c r="A32" s="27">
        <v>2008</v>
      </c>
      <c r="B32" s="75">
        <f>[8]Tabelle1!B35/[8]Tabelle1!$G35*100</f>
        <v>61.485620282150812</v>
      </c>
      <c r="C32" s="75">
        <f>[8]Tabelle1!C35/[8]Tabelle1!$G35*100</f>
        <v>4.8683948747968557</v>
      </c>
      <c r="D32" s="75">
        <f>[8]Tabelle1!D35/[8]Tabelle1!$G35*100</f>
        <v>2.2423817737385496</v>
      </c>
      <c r="E32" s="75">
        <f>[8]Tabelle1!E35/[8]Tabelle1!$G35*100</f>
        <v>0.92924301587325853</v>
      </c>
      <c r="F32" s="75">
        <f>[8]Tabelle1!F35/[8]Tabelle1!$G35*100</f>
        <v>69.525639946559465</v>
      </c>
    </row>
    <row r="33" spans="1:6" x14ac:dyDescent="0.2">
      <c r="A33" s="27">
        <v>2009</v>
      </c>
      <c r="B33" s="75">
        <f>[8]Tabelle1!B36/[8]Tabelle1!$G36*100</f>
        <v>62.642529947113893</v>
      </c>
      <c r="C33" s="75">
        <f>[8]Tabelle1!C36/[8]Tabelle1!$G36*100</f>
        <v>5.7153497675866385</v>
      </c>
      <c r="D33" s="75">
        <f>[8]Tabelle1!D36/[8]Tabelle1!$G36*100</f>
        <v>2.7781716579601423</v>
      </c>
      <c r="E33" s="75">
        <f>[8]Tabelle1!E36/[8]Tabelle1!$G36*100</f>
        <v>0.69415078808048802</v>
      </c>
      <c r="F33" s="75">
        <f>[8]Tabelle1!F36/[8]Tabelle1!$G36*100</f>
        <v>71.830202160741152</v>
      </c>
    </row>
    <row r="34" spans="1:6" x14ac:dyDescent="0.2">
      <c r="A34" s="27">
        <v>2010</v>
      </c>
      <c r="B34" s="75">
        <f>[8]Tabelle1!B37/[8]Tabelle1!$G37*100</f>
        <v>0</v>
      </c>
      <c r="C34" s="75">
        <f>[8]Tabelle1!C37/[8]Tabelle1!$G37*100</f>
        <v>0</v>
      </c>
      <c r="D34" s="75">
        <f>[8]Tabelle1!D37/[8]Tabelle1!$G37*100</f>
        <v>0</v>
      </c>
      <c r="E34" s="75">
        <f>[8]Tabelle1!E37/[8]Tabelle1!$G37*100</f>
        <v>0</v>
      </c>
      <c r="F34" s="75">
        <f>[8]Tabelle1!F37/[8]Tabelle1!$G37*100</f>
        <v>72.399094178766489</v>
      </c>
    </row>
    <row r="35" spans="1:6" x14ac:dyDescent="0.2">
      <c r="A35" s="27">
        <v>2011</v>
      </c>
      <c r="B35" s="75"/>
      <c r="C35" s="75"/>
      <c r="D35" s="75"/>
      <c r="E35" s="75"/>
      <c r="F35" s="75">
        <v>72.400000000000006</v>
      </c>
    </row>
    <row r="36" spans="1:6" x14ac:dyDescent="0.2">
      <c r="A36" s="27">
        <v>2012</v>
      </c>
      <c r="B36" s="75"/>
      <c r="C36" s="75"/>
      <c r="D36" s="75"/>
      <c r="E36" s="75"/>
      <c r="F36" s="75">
        <f>[8]Tabelle1!F39/[8]Tabelle1!$G39*100</f>
        <v>74.556835090897337</v>
      </c>
    </row>
    <row r="38" spans="1:6" s="126" customFormat="1" ht="18" customHeight="1" x14ac:dyDescent="0.2">
      <c r="A38" s="100" t="s">
        <v>86</v>
      </c>
    </row>
    <row r="39" spans="1:6" s="105" customFormat="1" ht="15.75" customHeight="1" x14ac:dyDescent="0.2">
      <c r="A39" s="127" t="s">
        <v>94</v>
      </c>
    </row>
  </sheetData>
  <mergeCells count="6">
    <mergeCell ref="A1:XFD1"/>
    <mergeCell ref="A2:XFD2"/>
    <mergeCell ref="A39:XFD39"/>
    <mergeCell ref="A38:XFD38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Tabelle1!Druckbereich</vt:lpstr>
      <vt:lpstr>Tabelle4!Druckbereich</vt:lpstr>
      <vt:lpstr>Tabelle5!Druckbereich</vt:lpstr>
      <vt:lpstr>Tabelle7!Druckbereich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Öff. Schulden - Tabellen 2012</dc:title>
  <dc:creator>Leicher</dc:creator>
  <cp:lastModifiedBy>Leicher</cp:lastModifiedBy>
  <cp:lastPrinted>2012-01-31T16:20:49Z</cp:lastPrinted>
  <dcterms:created xsi:type="dcterms:W3CDTF">2012-01-31T09:25:24Z</dcterms:created>
  <dcterms:modified xsi:type="dcterms:W3CDTF">2012-01-31T16:21:03Z</dcterms:modified>
</cp:coreProperties>
</file>