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8515" windowHeight="12585"/>
  </bookViews>
  <sheets>
    <sheet name="Tab.1" sheetId="1" r:id="rId1"/>
    <sheet name="Tab.2" sheetId="2" r:id="rId2"/>
    <sheet name="Tab.3" sheetId="3" r:id="rId3"/>
    <sheet name="Tab.4" sheetId="4" r:id="rId4"/>
    <sheet name="Tab.5" sheetId="5" r:id="rId5"/>
    <sheet name="Tab.6" sheetId="6" r:id="rId6"/>
    <sheet name="Tab.7" sheetId="7" r:id="rId7"/>
    <sheet name="Tab.8" sheetId="8" r:id="rId8"/>
    <sheet name="Tabellenteil_Tab.1" sheetId="9" r:id="rId9"/>
    <sheet name="Tabellenteil_Tab.2" sheetId="10" r:id="rId10"/>
    <sheet name="Tabellenteil_Tab.3" sheetId="11" r:id="rId11"/>
    <sheet name="Tabellenteil_Tab.4" sheetId="12" r:id="rId12"/>
    <sheet name="Tabellenteil_Tab.5" sheetId="13" r:id="rId13"/>
    <sheet name="Tabellenteil_Tab.6" sheetId="14" r:id="rId14"/>
    <sheet name="Tabellenteil_Tab.7" sheetId="15" r:id="rId15"/>
    <sheet name="Tabellenteil_Tab.8" sheetId="16" r:id="rId16"/>
    <sheet name="Technischer_Teil_Tab.1" sheetId="17" r:id="rId17"/>
    <sheet name="Technischer_Teil_Tab.2" sheetId="18" r:id="rId18"/>
    <sheet name="Technischer_Teil_Tab.3" sheetId="19" r:id="rId19"/>
  </sheets>
  <definedNames>
    <definedName name="_xlnm.Print_Area" localSheetId="3">Tab.4!$A$1:$G$18</definedName>
    <definedName name="_xlnm.Print_Area" localSheetId="9">Tabellenteil_Tab.2!$A$1:$M$17</definedName>
    <definedName name="_xlnm.Print_Area" localSheetId="10">Tabellenteil_Tab.3!$A$1:$P$13</definedName>
    <definedName name="_xlnm.Print_Area" localSheetId="11">Tabellenteil_Tab.4!$A$1:$P$33</definedName>
  </definedNames>
  <calcPr calcId="145621"/>
</workbook>
</file>

<file path=xl/calcChain.xml><?xml version="1.0" encoding="utf-8"?>
<calcChain xmlns="http://schemas.openxmlformats.org/spreadsheetml/2006/main">
  <c r="C28" i="16" l="1"/>
  <c r="D28" i="16"/>
  <c r="E28" i="16"/>
  <c r="F28" i="16"/>
  <c r="G28" i="16"/>
  <c r="H28" i="16"/>
  <c r="I28" i="16"/>
  <c r="J28" i="16"/>
  <c r="K28" i="16"/>
  <c r="L28" i="16"/>
  <c r="C36" i="16"/>
  <c r="C38" i="16" s="1"/>
  <c r="C56" i="16" s="1"/>
  <c r="D36" i="16"/>
  <c r="E36" i="16"/>
  <c r="F36" i="16"/>
  <c r="F38" i="16" s="1"/>
  <c r="F56" i="16" s="1"/>
  <c r="G36" i="16"/>
  <c r="G38" i="16" s="1"/>
  <c r="G56" i="16" s="1"/>
  <c r="H36" i="16"/>
  <c r="I36" i="16"/>
  <c r="J36" i="16"/>
  <c r="J38" i="16" s="1"/>
  <c r="J56" i="16" s="1"/>
  <c r="K36" i="16"/>
  <c r="K38" i="16" s="1"/>
  <c r="K56" i="16" s="1"/>
  <c r="L36" i="16"/>
  <c r="D38" i="16"/>
  <c r="D56" i="16" s="1"/>
  <c r="E38" i="16"/>
  <c r="E56" i="16" s="1"/>
  <c r="H38" i="16"/>
  <c r="H56" i="16" s="1"/>
  <c r="I38" i="16"/>
  <c r="I56" i="16" s="1"/>
  <c r="L38" i="16"/>
  <c r="L56" i="16" s="1"/>
  <c r="C52" i="16"/>
  <c r="C54" i="16" s="1"/>
  <c r="D52" i="16"/>
  <c r="E52" i="16"/>
  <c r="F52" i="16"/>
  <c r="F54" i="16" s="1"/>
  <c r="G52" i="16"/>
  <c r="G54" i="16" s="1"/>
  <c r="H52" i="16"/>
  <c r="I52" i="16"/>
  <c r="J52" i="16"/>
  <c r="J54" i="16" s="1"/>
  <c r="K52" i="16"/>
  <c r="K54" i="16" s="1"/>
  <c r="L52" i="16"/>
  <c r="D54" i="16"/>
  <c r="E54" i="16"/>
  <c r="H54" i="16"/>
  <c r="I54" i="16"/>
  <c r="L54" i="16"/>
  <c r="C37" i="15"/>
  <c r="D37" i="15"/>
  <c r="E37" i="15"/>
  <c r="F37" i="15"/>
  <c r="G37" i="15"/>
  <c r="H37" i="15"/>
  <c r="I37" i="15"/>
  <c r="J37" i="15"/>
  <c r="K37" i="15"/>
  <c r="L37" i="15"/>
  <c r="M37" i="15"/>
  <c r="N37" i="15"/>
  <c r="C47" i="15"/>
  <c r="D47" i="15"/>
  <c r="E47" i="15"/>
  <c r="F47" i="15"/>
  <c r="G47" i="15"/>
  <c r="H47" i="15"/>
  <c r="I47" i="15"/>
  <c r="J47" i="15"/>
  <c r="K47" i="15"/>
  <c r="L47" i="15"/>
  <c r="M47" i="15"/>
  <c r="N47" i="15"/>
  <c r="C49" i="15"/>
  <c r="D49" i="15"/>
  <c r="E49" i="15"/>
  <c r="F49" i="15"/>
  <c r="G49" i="15"/>
  <c r="H49" i="15"/>
  <c r="I49" i="15"/>
  <c r="J49" i="15"/>
  <c r="K49" i="15"/>
  <c r="L49" i="15"/>
  <c r="M49" i="15"/>
  <c r="N49" i="15"/>
  <c r="C65" i="15"/>
  <c r="D65" i="15"/>
  <c r="E65" i="15"/>
  <c r="F65" i="15"/>
  <c r="G65" i="15"/>
  <c r="H65" i="15"/>
  <c r="I65" i="15"/>
  <c r="J65" i="15"/>
  <c r="K65" i="15"/>
  <c r="L65" i="15"/>
  <c r="M65" i="15"/>
  <c r="N65" i="15"/>
  <c r="C67" i="15"/>
  <c r="D67" i="15"/>
  <c r="E67" i="15"/>
  <c r="F67" i="15"/>
  <c r="G67" i="15"/>
  <c r="H67" i="15"/>
  <c r="I67" i="15"/>
  <c r="J67" i="15"/>
  <c r="K67" i="15"/>
  <c r="L67" i="15"/>
  <c r="M67" i="15"/>
  <c r="N67" i="15"/>
  <c r="C16" i="12"/>
  <c r="D16" i="12"/>
  <c r="E16" i="12"/>
  <c r="F16" i="12"/>
  <c r="G16" i="12"/>
  <c r="H16" i="12"/>
  <c r="I16" i="12"/>
  <c r="J16" i="12"/>
  <c r="K16" i="12"/>
  <c r="L16" i="12"/>
  <c r="M16" i="12"/>
  <c r="N16" i="12"/>
  <c r="C28" i="12"/>
  <c r="D28" i="12"/>
  <c r="E28" i="12"/>
  <c r="F28" i="12"/>
  <c r="G28" i="12"/>
  <c r="H28" i="12"/>
  <c r="I28" i="12"/>
  <c r="J28" i="12"/>
  <c r="K28" i="12"/>
  <c r="L28" i="12"/>
  <c r="M28" i="12"/>
  <c r="N28" i="12"/>
  <c r="C30" i="12"/>
  <c r="D30" i="12"/>
  <c r="E30" i="12"/>
  <c r="F30" i="12"/>
  <c r="G30" i="12"/>
  <c r="H30" i="12"/>
  <c r="I30" i="12"/>
  <c r="J30" i="12"/>
  <c r="K30" i="12"/>
  <c r="L30" i="12"/>
  <c r="M30" i="12"/>
  <c r="N30" i="12"/>
</calcChain>
</file>

<file path=xl/sharedStrings.xml><?xml version="1.0" encoding="utf-8"?>
<sst xmlns="http://schemas.openxmlformats.org/spreadsheetml/2006/main" count="662" uniqueCount="339">
  <si>
    <t>Ertragsanteile (25.005,4)
Förderungen gemäß Gesundheits- und Sozialbereichsbeihilfengesetz (1.160,0)</t>
  </si>
  <si>
    <t>Öffentliche Abgaben</t>
  </si>
  <si>
    <t>Erläuterungen (wesentliche Positionen)</t>
  </si>
  <si>
    <t>2016</t>
  </si>
  <si>
    <t>Untergliederung</t>
  </si>
  <si>
    <t>in Mio. €</t>
  </si>
  <si>
    <t>Zahlungen des Bundes aus den öffentlichen Abgaben an Länder und Gemeinden</t>
  </si>
  <si>
    <t>inkl. geringfügiger Beträge in anderen Untergliederungen</t>
  </si>
  <si>
    <t>Summe</t>
  </si>
  <si>
    <t>Transfers im Rahmen des Finanzausgleichs- und Katastrophenfondsgesetzes</t>
  </si>
  <si>
    <t>Finanzausgleich</t>
  </si>
  <si>
    <t>Kostenersatz an Länder für Landeslehrerinnen und Landeslehrer (41,7)
Zuschüsse für Schutzwasser- und Lawinenverbauung (6,7)</t>
  </si>
  <si>
    <t>Land-, Forst- und Wasserwirtschaft</t>
  </si>
  <si>
    <t>öffentlicher Personennahverkehr (7,3)
Bundesbeitrag für die Wiener U-Bahn (78,0)
Förderungen gem. Wasserbautenförderungsgesetz und KatFG (46,0)
Zweckzuschüsse im Rahmen des österr. Verkehrssicherheitsfonds (2,1)</t>
  </si>
  <si>
    <t xml:space="preserve">Verkehr, Innovation und Technologie </t>
  </si>
  <si>
    <t>Förderungen für nicht in Bundeseigentum stehende Denkmale (2,1)</t>
  </si>
  <si>
    <t xml:space="preserve">Kunst und Kultur </t>
  </si>
  <si>
    <t>Klinischer Mehraufwand</t>
  </si>
  <si>
    <t>Wissenschaft und Forschung</t>
  </si>
  <si>
    <t>Kostenersatz an Länder für Landeslehrerinnen und Landeslehrer (3.437,7)
Zuschüsse für schulische Tagesbetreuung (99,0)</t>
  </si>
  <si>
    <t>Bildung und Frauen</t>
  </si>
  <si>
    <t>Beitrag für das kostenfreie letzte Kindergartenjahr (70,0)</t>
  </si>
  <si>
    <t>Familien und Jugend</t>
  </si>
  <si>
    <t>Zweckzuschüsse zur Krankenanstaltenfinanzierung (645,6)</t>
  </si>
  <si>
    <t>Gesundheit</t>
  </si>
  <si>
    <t>Ersätze für Pensionen der Landeslehrerinnen und Landeslehrer</t>
  </si>
  <si>
    <t>Pensionen - Beamtinnen und Beamte</t>
  </si>
  <si>
    <t>Zuschüsse aus dem Pflegefonds (349,9)</t>
  </si>
  <si>
    <t>Soziales und Konsumentenschutz</t>
  </si>
  <si>
    <t>Arbeitsmarktpolitische Maßnahmen (EU), insbes. Territoriale Beschäftigungspakte</t>
  </si>
  <si>
    <t>Arbeit</t>
  </si>
  <si>
    <t>Förderungen für Sportinfrastruktur</t>
  </si>
  <si>
    <t>Militärische Angelegenheiten und Sport</t>
  </si>
  <si>
    <t>sprachliche Frühförderung</t>
  </si>
  <si>
    <t>Äußeres</t>
  </si>
  <si>
    <t>Ersätze an Gemeinden für Wahlen (7,8)
Überweisungen für Zivilschutz (3,5)
Flüchtlingsbetreuung (Grundversorgung, 177,3)</t>
  </si>
  <si>
    <t>Inneres</t>
  </si>
  <si>
    <t>Zahlungen für Landeshauptleute (inkl. StV), davon Ruhe- u. Versorgungsbezüge 0,9</t>
  </si>
  <si>
    <t>Bundeskanzleramt</t>
  </si>
  <si>
    <t>Zahlungen des Bundes an Länder und Gemeinden</t>
  </si>
  <si>
    <t>Quelle: BVA 2016</t>
  </si>
  <si>
    <t>Personalkostenersätze für Schulaufsichtsbehörden</t>
  </si>
  <si>
    <t>Beihilfen nach Gesundheits- und Sozialbereichs-Beihilfengesetz</t>
  </si>
  <si>
    <t>Beiträge der Länder zu den Kosten der Behandlung von Häftlingen in öffentlichen Krankenanstalten</t>
  </si>
  <si>
    <t xml:space="preserve">Justiz </t>
  </si>
  <si>
    <t>Kostenersätze gem. Zivildienstgesetz (0,7) 
und im Rahmen der Grundversorgung (42,5)</t>
  </si>
  <si>
    <t xml:space="preserve">Inneres </t>
  </si>
  <si>
    <t>Zahlungen von Ländern und Gemeinden an den Bund</t>
  </si>
  <si>
    <t>Gesamt</t>
  </si>
  <si>
    <t>Wien</t>
  </si>
  <si>
    <t>Vorarlberg</t>
  </si>
  <si>
    <t>Tirol</t>
  </si>
  <si>
    <t>Steiermark</t>
  </si>
  <si>
    <t>Salzburg</t>
  </si>
  <si>
    <t>Oberösterrreich</t>
  </si>
  <si>
    <t>Niederösterreich</t>
  </si>
  <si>
    <t>Kärnten</t>
  </si>
  <si>
    <t>Burgenland</t>
  </si>
  <si>
    <t>Anteil in %</t>
  </si>
  <si>
    <t>EA je Einw.</t>
  </si>
  <si>
    <t>Fix-Schlüssel</t>
  </si>
  <si>
    <t>Einwohner</t>
  </si>
  <si>
    <t>Ertragsanteile der Länder: Aufteilungsschlüssel und Ertragsanteile je Einw. in Euro 2014:</t>
  </si>
  <si>
    <t>2014</t>
  </si>
  <si>
    <t>2011</t>
  </si>
  <si>
    <t>2009</t>
  </si>
  <si>
    <t>Vergleich zum Bundesschnitt</t>
  </si>
  <si>
    <t>Ertragsanteile je Einw. in Euro</t>
  </si>
  <si>
    <t>Ertragsanteile der Länder: Entwicklung der Ertragsanteile</t>
  </si>
  <si>
    <t>örtl. Aufk.</t>
  </si>
  <si>
    <t>Fix-Schl.</t>
  </si>
  <si>
    <t>aBS</t>
  </si>
  <si>
    <t>Ertragsanteile der Gemeinden: Aufteilungsschlüssel und Ertragsanteile je Einw. in Euro 2014:</t>
  </si>
  <si>
    <t>Ertragsanteile der Gemeinden: Entwicklung der Ertragsanteile</t>
  </si>
  <si>
    <t>über 50.000</t>
  </si>
  <si>
    <t>20.001-50.000</t>
  </si>
  <si>
    <t>10.001-20.000</t>
  </si>
  <si>
    <t>5.001-10.000</t>
  </si>
  <si>
    <t>2.501-5.000</t>
  </si>
  <si>
    <t>1.001-2.500</t>
  </si>
  <si>
    <t>501-1.000</t>
  </si>
  <si>
    <t>bis 500</t>
  </si>
  <si>
    <t>Vbg</t>
  </si>
  <si>
    <t>Stmk</t>
  </si>
  <si>
    <t>Sbg</t>
  </si>
  <si>
    <t>Oö</t>
  </si>
  <si>
    <t>Nö</t>
  </si>
  <si>
    <t>Ktn</t>
  </si>
  <si>
    <t>Bgld</t>
  </si>
  <si>
    <t>Ertragsanteile der Gemeinden je Einwohner 2014, in Euro</t>
  </si>
  <si>
    <r>
      <t>1)</t>
    </r>
    <r>
      <rPr>
        <sz val="10"/>
        <rFont val="Arial"/>
        <family val="2"/>
      </rPr>
      <t xml:space="preserve"> Veranlagte Einkommensteuer: In den Jahren 2012 u. 2013 inkl.  Budgetposition 16.01.01.00-2/8300.001 (Vorwegbesteuerung Pensionskassen) iHv. 246,9 bzw. 0,8 Mio. €
</t>
    </r>
    <r>
      <rPr>
        <vertAlign val="superscript"/>
        <sz val="10"/>
        <rFont val="Arial"/>
        <family val="2"/>
      </rPr>
      <t>2)</t>
    </r>
    <r>
      <rPr>
        <sz val="10"/>
        <rFont val="Arial"/>
        <family val="2"/>
      </rPr>
      <t xml:space="preserve">Gebühren und Ersätze in Rechtssachen: Budgetpositionen 13.02.01.00-2/8170.000, 13.02.01.00-2/8170.900, 13.02.02.00-2/8170.900, 13.02.03.00-2/8170.900, 13.02.04.00-2/8170.900, 13.02.05.00-2/8170.900
</t>
    </r>
    <r>
      <rPr>
        <vertAlign val="superscript"/>
        <sz val="10"/>
        <rFont val="Arial"/>
        <family val="2"/>
      </rPr>
      <t>3)</t>
    </r>
    <r>
      <rPr>
        <sz val="10"/>
        <rFont val="Arial"/>
        <family val="2"/>
      </rPr>
      <t>Gebühren gem. Patent- u. Markenschutzgesetz: Budgetpositionen 41.01.03.00-2/8155.001, 41.01.03.00-2/8155.002, 41.01.03.00-2/8155.003, 41.01.03.00-2/8155.004, 41.01.03.00-2/8155.005, 41.01.03.00-2/8155.006, 41.01.03.00-2/8155.007, 41.01.03.00-2/8155.010, 41.01.03.00-2/8157.000, 41.01.03.00-2/8157.900, 41.01.03.00-2/8830.006</t>
    </r>
  </si>
  <si>
    <t>Quelle: bis 2014: BRA, 2015 und 2016 BVA</t>
  </si>
  <si>
    <t>Summe Bundesabgaben</t>
  </si>
  <si>
    <r>
      <t xml:space="preserve">Gebühren gem. Patent- u. Markenschutzgesetz  </t>
    </r>
    <r>
      <rPr>
        <vertAlign val="superscript"/>
        <sz val="10"/>
        <rFont val="Arial"/>
        <family val="2"/>
      </rPr>
      <t>3)</t>
    </r>
  </si>
  <si>
    <r>
      <t xml:space="preserve">Gebühren und Ersätze in Rechtssachen </t>
    </r>
    <r>
      <rPr>
        <vertAlign val="superscript"/>
        <sz val="10"/>
        <rFont val="Arial"/>
        <family val="2"/>
      </rPr>
      <t>2)</t>
    </r>
  </si>
  <si>
    <t>Dienstgeberbeitrag zum FLAF</t>
  </si>
  <si>
    <t>25.01.07.00-2/8344.000</t>
  </si>
  <si>
    <t>Summe Bundesabgaben Untergliederung 16</t>
  </si>
  <si>
    <t>16.01.01</t>
  </si>
  <si>
    <t>Sonstige Abgaben in Untergliederung 16</t>
  </si>
  <si>
    <t>Motorbezogene Versicherungssteuer</t>
  </si>
  <si>
    <t>16.01.01.00-2/8435.100</t>
  </si>
  <si>
    <t>Versicherungssteuer</t>
  </si>
  <si>
    <t>16.01.01.00-2/8435.000</t>
  </si>
  <si>
    <t>Grunderwerbsteuer</t>
  </si>
  <si>
    <t>16.01.01.00-2/8434.000</t>
  </si>
  <si>
    <t>Normverbrauchsabgabe</t>
  </si>
  <si>
    <t>16.01.01.00-2/8418.000</t>
  </si>
  <si>
    <t>Energieabgabe</t>
  </si>
  <si>
    <t>16.01.01.00-2/8406.000</t>
  </si>
  <si>
    <t>Stempel-u.Rechtsgebühren,Bundesverwaltungsabgaben</t>
  </si>
  <si>
    <t>16.01.01.00-2/8431.900</t>
  </si>
  <si>
    <t>Mineralölsteuer</t>
  </si>
  <si>
    <t>16.01.01.00-2/8423.000</t>
  </si>
  <si>
    <t>Tabaksteuer</t>
  </si>
  <si>
    <t>16.01.01.00-2/8420.000</t>
  </si>
  <si>
    <t>Umsatzsteuer</t>
  </si>
  <si>
    <t>16.01.01.00-2/8403.000</t>
  </si>
  <si>
    <t>Sonderbeitrag zur Stabilitätsabgabe</t>
  </si>
  <si>
    <t>16.01.01.00-2/8323.001</t>
  </si>
  <si>
    <t>Stabilitätsabgabe</t>
  </si>
  <si>
    <t>16.01.01.00-2/8323.000</t>
  </si>
  <si>
    <t>Wohnbauförderungsbeitrag</t>
  </si>
  <si>
    <t>16.01.01.00-2/8315.009</t>
  </si>
  <si>
    <t>Abgeltungsteuern aus internationalen Abkommen</t>
  </si>
  <si>
    <t>16.01.01.00-2/8308.900</t>
  </si>
  <si>
    <t>Körperschaftsteuer</t>
  </si>
  <si>
    <t>16.01.01.00-2/8303.000</t>
  </si>
  <si>
    <t>Kapitalertragsteuern</t>
  </si>
  <si>
    <t>16.01.01.00-2/8302.900</t>
  </si>
  <si>
    <t>Lohnsteuer</t>
  </si>
  <si>
    <t>16.01.01.00-2/8301.000</t>
  </si>
  <si>
    <r>
      <t xml:space="preserve">Veranlagte Einkommensteuer </t>
    </r>
    <r>
      <rPr>
        <vertAlign val="superscript"/>
        <sz val="10"/>
        <rFont val="Arial"/>
        <family val="2"/>
      </rPr>
      <t>1)</t>
    </r>
  </si>
  <si>
    <t>16.01.01.00-2/8300.000</t>
  </si>
  <si>
    <t>2015</t>
  </si>
  <si>
    <t>2013</t>
  </si>
  <si>
    <t>2012</t>
  </si>
  <si>
    <t>2010</t>
  </si>
  <si>
    <t>2008</t>
  </si>
  <si>
    <t>2007</t>
  </si>
  <si>
    <t>2006</t>
  </si>
  <si>
    <t>2005</t>
  </si>
  <si>
    <t>Bezeichnung</t>
  </si>
  <si>
    <t>Budgetposition</t>
  </si>
  <si>
    <t>Tabelle 1, Einnahmen/Einzahlungen des Bundes aus Bundesabgaben</t>
  </si>
  <si>
    <t>Anmerkung: Trennung von Wien als Land und Gemeinde: lt. Tabelle 4.1.5.1 ("Rechnungsabschluss Wien: Landesabgaben") in den Gebarungsübersichten 2013</t>
  </si>
  <si>
    <t>Quelle: Gebarungsübersichten bzw. Gebarungen und Sektor Staat Teil II, herausgegeben von Statistik Austria</t>
  </si>
  <si>
    <t>Summe Länder und Gemeinden</t>
  </si>
  <si>
    <t>Benützungsgebühren</t>
  </si>
  <si>
    <t>Summe Gemeinden ohne Benützungsgebühren</t>
  </si>
  <si>
    <t>Sonstige Abgaben</t>
  </si>
  <si>
    <t>Interessentenbeiträge</t>
  </si>
  <si>
    <t>Grundsteuer</t>
  </si>
  <si>
    <t>Kommunalsteuer</t>
  </si>
  <si>
    <t>Gemeinden</t>
  </si>
  <si>
    <t>Länder</t>
  </si>
  <si>
    <t>Tabelle 2, Landes- und Gemeindeabgaben</t>
  </si>
  <si>
    <r>
      <t>1)</t>
    </r>
    <r>
      <rPr>
        <sz val="10"/>
        <rFont val="Arial"/>
        <family val="2"/>
      </rPr>
      <t xml:space="preserve"> Beitrag zur EU: ab 2009 nur nationaler Beitrag, d.h. ohne traditionelle Eigenmittel. Die Angaben in den Tabellen 1, 2 und 4 der EU-Beilage basieren auf Zahlen der Europäischen Kommission in deren Finanzbericht (zur Vergleichbarkeit mit den EU-Mitgliedstaaten). Daraus ergeben sich Differenzen zu den im Detailbudget 16.01.04.00-2 verbuchten Überweisungen.</t>
    </r>
  </si>
  <si>
    <t>Anteil der Gemeinden</t>
  </si>
  <si>
    <t>16.01.04.00-2/8892.000</t>
  </si>
  <si>
    <t>Anteil der Länder</t>
  </si>
  <si>
    <t>16.01.04.00-2/8891.000</t>
  </si>
  <si>
    <t>Anteil der Bundes</t>
  </si>
  <si>
    <t>16.01.04.00-2/8890.000</t>
  </si>
  <si>
    <r>
      <t xml:space="preserve">Beitrag zur EU </t>
    </r>
    <r>
      <rPr>
        <vertAlign val="superscript"/>
        <sz val="10"/>
        <rFont val="Arial"/>
        <family val="2"/>
      </rPr>
      <t>1)</t>
    </r>
  </si>
  <si>
    <t>16.01.04.00-2</t>
  </si>
  <si>
    <t>Tabelle 3,  Beitrag zur Europäischen Union</t>
  </si>
  <si>
    <r>
      <t>1)</t>
    </r>
    <r>
      <rPr>
        <sz val="10"/>
        <rFont val="Arial"/>
        <family val="2"/>
      </rPr>
      <t xml:space="preserve">  Budgetpositionen: Länder 16.01.02.00-2/8391.100 + 16.01.02.00-2/8391.200 + 16.01.02.00-2/8491.000, Gemeinden 16.01.02.00-2/8392.000 + 16.01.02.00-2/8392.100 + 16.01.02.00-2/8492.000
</t>
    </r>
    <r>
      <rPr>
        <vertAlign val="superscript"/>
        <sz val="10"/>
        <rFont val="Arial"/>
        <family val="2"/>
      </rPr>
      <t>2)</t>
    </r>
    <r>
      <rPr>
        <sz val="10"/>
        <rFont val="Arial"/>
        <family val="2"/>
      </rPr>
      <t>Auszahlungen = Aufwendungen</t>
    </r>
  </si>
  <si>
    <t>Quelle: bis 2014: BRA, 2015 und 2016: BVA, länderweise Anteile: BMF</t>
  </si>
  <si>
    <t>Summe Ertragsanteile</t>
  </si>
  <si>
    <t>Ertragsanteile Gemeinden</t>
  </si>
  <si>
    <t>Oberösterreich</t>
  </si>
  <si>
    <t>Ertragsanteile Länder</t>
  </si>
  <si>
    <r>
      <t xml:space="preserve">2016 </t>
    </r>
    <r>
      <rPr>
        <vertAlign val="superscript"/>
        <sz val="10"/>
        <rFont val="Arial"/>
        <family val="2"/>
      </rPr>
      <t>2)</t>
    </r>
  </si>
  <si>
    <r>
      <t xml:space="preserve">2015 </t>
    </r>
    <r>
      <rPr>
        <vertAlign val="superscript"/>
        <sz val="10"/>
        <rFont val="Arial"/>
        <family val="2"/>
      </rPr>
      <t>2)</t>
    </r>
  </si>
  <si>
    <r>
      <t xml:space="preserve">2014 </t>
    </r>
    <r>
      <rPr>
        <vertAlign val="superscript"/>
        <sz val="10"/>
        <rFont val="Arial"/>
        <family val="2"/>
      </rPr>
      <t>2)</t>
    </r>
  </si>
  <si>
    <r>
      <t xml:space="preserve">2013 </t>
    </r>
    <r>
      <rPr>
        <vertAlign val="superscript"/>
        <sz val="10"/>
        <rFont val="Arial"/>
        <family val="2"/>
      </rPr>
      <t>2)</t>
    </r>
  </si>
  <si>
    <r>
      <t xml:space="preserve">Budgetposition  </t>
    </r>
    <r>
      <rPr>
        <vertAlign val="superscript"/>
        <sz val="10"/>
        <rFont val="Arial"/>
        <family val="2"/>
      </rPr>
      <t>1)</t>
    </r>
  </si>
  <si>
    <t>Tabelle 4,  Ertragsanteile der Länder und Gemeinden</t>
  </si>
  <si>
    <t>Quelle: BMF (bis 2014 Basis BRA, 2015 und 2016 BVA)</t>
  </si>
  <si>
    <t>Getränkesteuerausgleich</t>
  </si>
  <si>
    <t>Allgemeine Ertragsanteile</t>
  </si>
  <si>
    <t>davon als:</t>
  </si>
  <si>
    <t>Erhöhung der Ertragsanteile der Gemeinden</t>
  </si>
  <si>
    <t>Tabelle 5, Getränkesteuerausgleich als Teil der Ertragsanteile der Gemeinden</t>
  </si>
  <si>
    <t>Gemeinde-Werbesteuernausgleich</t>
  </si>
  <si>
    <t>Werbeabgabe: Verteilung nach Volkszahl</t>
  </si>
  <si>
    <t>Anteile der Gemeinden an der Werbeabgabe</t>
  </si>
  <si>
    <t>Tabelle 6, Anteile der Gemeinden an der Werbeabgabe</t>
  </si>
  <si>
    <r>
      <t xml:space="preserve">Unterscheidung zwischen Transfers an Länder und Gemeinden nicht gemäß haushaltsrechtlicher Zuordnung, sondern nach finanzausgleichsrechtlichen Gesichtspunkten (z. B. Mittel zur Finanzkraftstärkung der Gemeinden werden vom Bund an die Länder überwiesen, sind von diesen aber an die Gemeinden weiterzuleiten).
 </t>
    </r>
    <r>
      <rPr>
        <vertAlign val="superscript"/>
        <sz val="10"/>
        <rFont val="Arial"/>
        <family val="2"/>
      </rPr>
      <t>1)</t>
    </r>
    <r>
      <rPr>
        <sz val="10"/>
        <rFont val="Arial"/>
        <family val="2"/>
      </rPr>
      <t xml:space="preserve"> BSWG = Bundes-Sonderwohnbaugesetz
</t>
    </r>
    <r>
      <rPr>
        <vertAlign val="superscript"/>
        <sz val="10"/>
        <rFont val="Arial"/>
        <family val="2"/>
      </rPr>
      <t>2)</t>
    </r>
    <r>
      <rPr>
        <sz val="10"/>
        <rFont val="Arial"/>
        <family val="2"/>
      </rPr>
      <t xml:space="preserve">ZZG = Zweckzuschussgesetz 2001, WSG = Wohnhaussanierungsgesetz (1984)
</t>
    </r>
    <r>
      <rPr>
        <vertAlign val="superscript"/>
        <sz val="10"/>
        <rFont val="Arial"/>
        <family val="2"/>
      </rPr>
      <t>3)</t>
    </r>
    <r>
      <rPr>
        <sz val="10"/>
        <rFont val="Arial"/>
        <family val="2"/>
      </rPr>
      <t xml:space="preserve">Zuschüsse für Kinderbetreuungseinrichtungen: 44.01.04.00-1/7352.001 (Zuschüsse für den Ausbau des Kinderbetreuungsangebots) + 25.02.01.00-1/7353.000 (Zuschüsse für die Einführung der halbtägig kostenlosen Kinderbetreuungseinrichtungen) + 12.02.03.00-1/7302.012 (Zuschüsse für die frühe Sprachförderung)
</t>
    </r>
    <r>
      <rPr>
        <vertAlign val="superscript"/>
        <sz val="10"/>
        <rFont val="Arial"/>
        <family val="2"/>
      </rPr>
      <t>4)</t>
    </r>
    <r>
      <rPr>
        <sz val="10"/>
        <rFont val="Arial"/>
        <family val="2"/>
      </rPr>
      <t xml:space="preserve">Landeslehrerinnen und Landeslehrer: zur Aufgliederung der einzelnen Budgetpositionen siehe 4.3
</t>
    </r>
    <r>
      <rPr>
        <vertAlign val="superscript"/>
        <sz val="10"/>
        <rFont val="Arial"/>
        <family val="2"/>
      </rPr>
      <t>5)</t>
    </r>
    <r>
      <rPr>
        <sz val="10"/>
        <rFont val="Arial"/>
        <family val="2"/>
      </rPr>
      <t>GSBG = Gesundheits- und Sozialbereich-Beihilfengesetz</t>
    </r>
  </si>
  <si>
    <t>Summe Transfers an Länder und Gemeinden</t>
  </si>
  <si>
    <t>Summe Zahlungen des Bundes an die Gemeinden</t>
  </si>
  <si>
    <t>Katastrophenfonds: Schäden im Vermögen der Gemeinden</t>
  </si>
  <si>
    <t>44.02.01.00-1/7305.300 + 44.02.02.00-1/7305.301</t>
  </si>
  <si>
    <t>-</t>
  </si>
  <si>
    <t>Zuschüsse auf Grund von Sondergesetzen</t>
  </si>
  <si>
    <t>Bedarfszuweisungsgesetz</t>
  </si>
  <si>
    <t>44.01.04.00-1/7305.012</t>
  </si>
  <si>
    <t>Zuschüsse zur Theaterführung an Gemeinden</t>
  </si>
  <si>
    <t>44.01.04.00-1/7304.000</t>
  </si>
  <si>
    <t>Finanzzuweisung für Personennahverkehr</t>
  </si>
  <si>
    <t>44.01.02.00-1</t>
  </si>
  <si>
    <t>Polizeikostenersatz an Städte mit eigenem Statut</t>
  </si>
  <si>
    <t>44.01.04.00-1/7304.001</t>
  </si>
  <si>
    <t>Bedarfszuweisungen an Gemeinden</t>
  </si>
  <si>
    <t>Finanzkraftstärkung der Gemeinden</t>
  </si>
  <si>
    <t>44.01.01.00-1</t>
  </si>
  <si>
    <t>Zweckzuschüsse und Finanzzuweisungen</t>
  </si>
  <si>
    <t>Transfers des Bundes an die Gemeinden</t>
  </si>
  <si>
    <t>Summe Transfers des Bundes an die Länder</t>
  </si>
  <si>
    <t>Summe Kostentragung</t>
  </si>
  <si>
    <t>Schienenverbund</t>
  </si>
  <si>
    <t>41.02.02.00-1/7355.500 + 41.02.02.00-1/7355.501</t>
  </si>
  <si>
    <t>31.02.01.00-1/7353.440 + 31.02.01.00-1/7480.403</t>
  </si>
  <si>
    <t>Kostenersätze für Flüchtlingsbetreuung</t>
  </si>
  <si>
    <t>11.03.01.00-1/7303.010 + 11.03.01.00-2/8503.103</t>
  </si>
  <si>
    <r>
      <t xml:space="preserve">Ausgaben gemäß GSBG </t>
    </r>
    <r>
      <rPr>
        <vertAlign val="superscript"/>
        <sz val="10"/>
        <rFont val="Arial"/>
        <family val="2"/>
      </rPr>
      <t>5)</t>
    </r>
    <r>
      <rPr>
        <sz val="10"/>
        <rFont val="Arial"/>
        <family val="2"/>
      </rPr>
      <t xml:space="preserve"> : Länder</t>
    </r>
  </si>
  <si>
    <t>16.01.03.00-2/8491.001</t>
  </si>
  <si>
    <r>
      <t xml:space="preserve">Landeslehrerinnen und Landeslehrer </t>
    </r>
    <r>
      <rPr>
        <vertAlign val="superscript"/>
        <sz val="10"/>
        <rFont val="Arial"/>
        <family val="2"/>
      </rPr>
      <t>4)</t>
    </r>
  </si>
  <si>
    <t>Kostentragung</t>
  </si>
  <si>
    <t>Summe Zweckzuschüsse und Finanzzuweisungen</t>
  </si>
  <si>
    <t>Schäden an Landesstraßen B</t>
  </si>
  <si>
    <t>44.02.01.00-1/7303.009</t>
  </si>
  <si>
    <t>Finanzierung Landesanteil Stmk gem. WBFG</t>
  </si>
  <si>
    <t>44.02.01.00-1/7303.041</t>
  </si>
  <si>
    <t>Katastropheneinsatzgeräte der Feuerwehren</t>
  </si>
  <si>
    <t>44.02.01.00-1/7303.200 + 44.02.01.00-1/7303.202</t>
  </si>
  <si>
    <t>Warn- und Alarmsystem</t>
  </si>
  <si>
    <t>11.02.05.00-1/7353.500</t>
  </si>
  <si>
    <t>Schäden im Vermögen der Länder</t>
  </si>
  <si>
    <t>44.02.01.00-1/7303.030 + 44.02.02.00-1/7303.036</t>
  </si>
  <si>
    <t>Länder (§31 Abs. 3a WRG)</t>
  </si>
  <si>
    <t>44.02.01.00-1/7303.042</t>
  </si>
  <si>
    <t>Schäden im Vermögen privater Personen</t>
  </si>
  <si>
    <t>44.02.01.00-1/7303.008 + 44.02.02.00-1/7303.037</t>
  </si>
  <si>
    <t>Katastrophenfonds</t>
  </si>
  <si>
    <t>Zuschüsse für schulische Tagesbetreuung</t>
  </si>
  <si>
    <t>30.02.01.00-1/7303.000</t>
  </si>
  <si>
    <t>Zuschüsse aus dem Pflegefonds</t>
  </si>
  <si>
    <t>21.02.01.00-1/7303.039</t>
  </si>
  <si>
    <r>
      <t xml:space="preserve">Zuschüsse für Kinderbetreuungseinrichtungen </t>
    </r>
    <r>
      <rPr>
        <vertAlign val="superscript"/>
        <sz val="10"/>
        <rFont val="Arial"/>
        <family val="2"/>
      </rPr>
      <t>3)</t>
    </r>
  </si>
  <si>
    <t>Zuschüsse für Straßen</t>
  </si>
  <si>
    <t>41.02.04.02-1/7353.102</t>
  </si>
  <si>
    <r>
      <t xml:space="preserve">Zuschüsse für Wohnbauförderung (§ 1 und § 5 ZZG </t>
    </r>
    <r>
      <rPr>
        <vertAlign val="superscript"/>
        <sz val="10"/>
        <rFont val="Arial"/>
        <family val="2"/>
      </rPr>
      <t>2)</t>
    </r>
    <r>
      <rPr>
        <sz val="10"/>
        <rFont val="Arial"/>
        <family val="2"/>
      </rPr>
      <t xml:space="preserve"> ), FAG 2008</t>
    </r>
  </si>
  <si>
    <r>
      <t xml:space="preserve">Zuschüsse nach § 3 ZZG (WSG) </t>
    </r>
    <r>
      <rPr>
        <vertAlign val="superscript"/>
        <sz val="10"/>
        <rFont val="Arial"/>
        <family val="2"/>
      </rPr>
      <t>2)</t>
    </r>
  </si>
  <si>
    <r>
      <t xml:space="preserve">Zuschüsse nach dem BSWG 1982 und BSWG 1983 </t>
    </r>
    <r>
      <rPr>
        <vertAlign val="superscript"/>
        <sz val="10"/>
        <rFont val="Arial"/>
        <family val="2"/>
      </rPr>
      <t>1)</t>
    </r>
  </si>
  <si>
    <t>44.01.04.00-1/7353.410 + 44.01.04.00-1/7353.411</t>
  </si>
  <si>
    <t>Zuschüsse für Umweltschutz an Länder</t>
  </si>
  <si>
    <t>Zuschüsse zur Theaterführung an Länder</t>
  </si>
  <si>
    <t>44.01.04.00-1/7302.000 + 44.01.04.00-1/7302.017</t>
  </si>
  <si>
    <t>Zuschüsse für Krankenanstalten
(Gemeinde-Anteil)</t>
  </si>
  <si>
    <t>44.01.03.00-1</t>
  </si>
  <si>
    <t>Zweckzuschüsse zur
Krankenanstaltenfinanzierung</t>
  </si>
  <si>
    <t>24.02.01.00-1</t>
  </si>
  <si>
    <t xml:space="preserve">Finanzzuweisung für Zwecke des
öffentlichen Personennahverkehrs </t>
  </si>
  <si>
    <t>Finanzzuweisung in Agrarangelegenheiten</t>
  </si>
  <si>
    <t>Finanzzuweisungen f. umweltschonende
u. energiesparende Maßnahmen</t>
  </si>
  <si>
    <t>Bedarfszuweisungen an Länder</t>
  </si>
  <si>
    <t>44.01.05.00-1</t>
  </si>
  <si>
    <t>Ertragsanteile-Kopfquotenausgleich der Länder</t>
  </si>
  <si>
    <t>Transfers des Bundes an die Länder</t>
  </si>
  <si>
    <t xml:space="preserve">Tabelle 7, Die wichtigsten Transfers des Bundes an die Länder und Gemeinden </t>
  </si>
  <si>
    <r>
      <t>1)</t>
    </r>
    <r>
      <rPr>
        <sz val="10"/>
        <rFont val="Arial"/>
        <family val="2"/>
      </rPr>
      <t xml:space="preserve"> Zweckzuschüsse zur Krankenanstaltenfinanzierung: länderweise Aufgliederung ohne die nicht aufteilbaren Ausgaben der Bundesgesundheitsagentur für Transplantationswesen und Projekte und Planungen von überregionaler Bedeutung
</t>
    </r>
    <r>
      <rPr>
        <vertAlign val="superscript"/>
        <sz val="10"/>
        <rFont val="Arial"/>
        <family val="2"/>
      </rPr>
      <t>2)</t>
    </r>
    <r>
      <rPr>
        <sz val="10"/>
        <rFont val="Arial"/>
        <family val="2"/>
      </rPr>
      <t xml:space="preserve">BSWG = Bundes-Sonderwohnbaugesetz
</t>
    </r>
    <r>
      <rPr>
        <vertAlign val="superscript"/>
        <sz val="10"/>
        <rFont val="Arial"/>
        <family val="2"/>
      </rPr>
      <t>3)</t>
    </r>
    <r>
      <rPr>
        <sz val="10"/>
        <rFont val="Arial"/>
        <family val="2"/>
      </rPr>
      <t xml:space="preserve"> 44.01.04.00-1/7352.001 (Zuschüsse für den Ausbau des Kinderbetreuungsangebots) + 25.02.01.00-1/7353.000 (Zuschüsse für die Einführung der halbtägig kostenlosen Kinderbetreuungseinrichtungen) + 12.02.03.00-1/7302.012 (Zuschüsse für die frühe Sprachförderung)
</t>
    </r>
    <r>
      <rPr>
        <vertAlign val="superscript"/>
        <sz val="10"/>
        <rFont val="Arial"/>
        <family val="2"/>
      </rPr>
      <t>4)</t>
    </r>
    <r>
      <rPr>
        <sz val="10"/>
        <rFont val="Arial"/>
        <family val="2"/>
      </rPr>
      <t xml:space="preserve">Landeslehrerinnen und Landeslehrer: zur Aufgliederung der einzelnen Budgetpositionen siehe 4.3
</t>
    </r>
    <r>
      <rPr>
        <vertAlign val="superscript"/>
        <sz val="10"/>
        <rFont val="Arial"/>
        <family val="2"/>
      </rPr>
      <t>5)</t>
    </r>
    <r>
      <rPr>
        <sz val="10"/>
        <rFont val="Arial"/>
        <family val="2"/>
      </rPr>
      <t xml:space="preserve">Ausgaben gemäß GSBG (Gesundheits- und Sozialbereich-Beihilfengesetz): ohne die Rückerstattungen der Länder
</t>
    </r>
    <r>
      <rPr>
        <vertAlign val="superscript"/>
        <sz val="10"/>
        <rFont val="Arial"/>
        <family val="2"/>
      </rPr>
      <t>6)</t>
    </r>
    <r>
      <rPr>
        <sz val="10"/>
        <rFont val="Arial"/>
        <family val="2"/>
      </rPr>
      <t xml:space="preserve">Kostenersätze für Flüchtlingsbetreuung: Saldo aus den Finanzpositionen 11.03.01.00-1/7303.010 u. 11.03.01.00-2/8503.103
</t>
    </r>
    <r>
      <rPr>
        <vertAlign val="superscript"/>
        <sz val="10"/>
        <rFont val="Arial"/>
        <family val="2"/>
      </rPr>
      <t>7)</t>
    </r>
    <r>
      <rPr>
        <sz val="10"/>
        <rFont val="Arial"/>
        <family val="2"/>
      </rPr>
      <t>Klinischer Mehraufwand: Finanzposition 31.02.01.00-1/7353.440 „Klinischer Mehraufwand (Klinikbauten)“. Ohne laufenden klinischen Mehraufwand, da dieser ab dem Jahr 2007 nicht mehr gesondert budgetiert wird, sondern im Gesamtbetrag gem. § 12 UG 2002 enthalten ist; die Investitionen werden weiterhin getrennt budgetiert.</t>
    </r>
  </si>
  <si>
    <t>Quelle: BMF</t>
  </si>
  <si>
    <t>Summe der Zahlungen an die Länder und Gemeinden</t>
  </si>
  <si>
    <t>Summe der Zahlungen an die Gemeinden</t>
  </si>
  <si>
    <t>44.02.01.00-1/7305.300 + 44.02.01.00-1/7305.301</t>
  </si>
  <si>
    <t>Ertragsanteile</t>
  </si>
  <si>
    <t>Zahlungen an die Gemeinden</t>
  </si>
  <si>
    <t>Summe der Zahlungen an die Länder</t>
  </si>
  <si>
    <r>
      <t xml:space="preserve">Klinischer Mehraufwand  </t>
    </r>
    <r>
      <rPr>
        <vertAlign val="superscript"/>
        <sz val="10"/>
        <rFont val="Arial"/>
        <family val="2"/>
      </rPr>
      <t>7)</t>
    </r>
  </si>
  <si>
    <t>31.02.01.00-1/7353.440</t>
  </si>
  <si>
    <r>
      <t xml:space="preserve">Kostenersätze für Flüchtlingsbetreuung </t>
    </r>
    <r>
      <rPr>
        <vertAlign val="superscript"/>
        <sz val="10"/>
        <rFont val="Arial"/>
        <family val="2"/>
      </rPr>
      <t>6)</t>
    </r>
  </si>
  <si>
    <r>
      <t xml:space="preserve">Ausgaben gemäß GSBG: Länder </t>
    </r>
    <r>
      <rPr>
        <vertAlign val="superscript"/>
        <sz val="10"/>
        <rFont val="Arial"/>
        <family val="2"/>
      </rPr>
      <t>5)</t>
    </r>
  </si>
  <si>
    <t>44.02.01.00-1/7303.200</t>
  </si>
  <si>
    <t>44.02.01.00-1/7303.030 + 44.02.01.00-1/7303.036</t>
  </si>
  <si>
    <t>Länder (§ 31 Abs. 3a WRG)</t>
  </si>
  <si>
    <t>44.02.01.00-1/7303.008 + 44.02.01.00-1/7303.037</t>
  </si>
  <si>
    <t>Katastrophenfonds:</t>
  </si>
  <si>
    <r>
      <t xml:space="preserve">Zuschüsse für Kinderbetreuungseinrichtungen  </t>
    </r>
    <r>
      <rPr>
        <vertAlign val="superscript"/>
        <sz val="10"/>
        <rFont val="Arial"/>
        <family val="2"/>
      </rPr>
      <t>3)</t>
    </r>
  </si>
  <si>
    <r>
      <t xml:space="preserve">Zuschüsse nach dem BSWG 1982 und BSWG 1983 </t>
    </r>
    <r>
      <rPr>
        <vertAlign val="superscript"/>
        <sz val="10"/>
        <rFont val="Arial"/>
        <family val="2"/>
      </rPr>
      <t>2)</t>
    </r>
  </si>
  <si>
    <t>Zuschüsse für Krankenanstalten (Gemeinde-Anteil)</t>
  </si>
  <si>
    <r>
      <t xml:space="preserve">Zweckzuschüsse zur Krankenanstaltenfinanzierung </t>
    </r>
    <r>
      <rPr>
        <vertAlign val="superscript"/>
        <sz val="10"/>
        <rFont val="Arial"/>
        <family val="2"/>
      </rPr>
      <t>1)</t>
    </r>
  </si>
  <si>
    <t>Zahlungen an die Länder</t>
  </si>
  <si>
    <t>Vbg.</t>
  </si>
  <si>
    <t>Stmk.</t>
  </si>
  <si>
    <t>Sbg.</t>
  </si>
  <si>
    <t>Oö.</t>
  </si>
  <si>
    <t>Nö.</t>
  </si>
  <si>
    <t>Ktn.</t>
  </si>
  <si>
    <t>Bgld.</t>
  </si>
  <si>
    <t>Finanzposition</t>
  </si>
  <si>
    <t>Tabelle 8, Länderweise Anteile an den Ertragsanteilen, Zweckzuschüssen und Finanzzuweisungen im Jahr 2014</t>
  </si>
  <si>
    <t>Quelle: 2013 u 2014: BRA, 2015 und 2016 BVA</t>
  </si>
  <si>
    <t>Ab-Überweisungen Länder u. Gemeinden</t>
  </si>
  <si>
    <t>Ausgaben gemäß GSBG: Länder</t>
  </si>
  <si>
    <t>Gewerbesteuer an Gemeinden</t>
  </si>
  <si>
    <t>16.01.02.00-2/8392.001</t>
  </si>
  <si>
    <t>Kunstförderungsbeitrag an Gemeinden</t>
  </si>
  <si>
    <t>16.01.02.00-2/8392.100</t>
  </si>
  <si>
    <t>Kunstförderungsbeitrag an Länder</t>
  </si>
  <si>
    <t>16.01.02.00-2/8391.100</t>
  </si>
  <si>
    <t>Sonstige Steuern Gemeinden</t>
  </si>
  <si>
    <t>16.01.02.00-2/8492.000</t>
  </si>
  <si>
    <t>Sonstige Steuern Länder</t>
  </si>
  <si>
    <t>16.01.02.00-2/8491.000</t>
  </si>
  <si>
    <t>Einkommen- und Vermögensteuern Gemeinden</t>
  </si>
  <si>
    <t>16.01.02.00-2/8392.000</t>
  </si>
  <si>
    <t>Einkommen- und Vermögensteuern Länder</t>
  </si>
  <si>
    <t>16.01.02.00-2/8391.200</t>
  </si>
  <si>
    <t>Anteile an Abgaben</t>
  </si>
  <si>
    <t>Quelle: 2013 und 2014: BRA, 2015 und 2016 BVA</t>
  </si>
  <si>
    <t>Dienstgeberbeitrag Pensionen</t>
  </si>
  <si>
    <t>30.02.01.00-1/7302.018</t>
  </si>
  <si>
    <t>Pensionsaufwand (inkl. Pflegegeld)</t>
  </si>
  <si>
    <t>23.04.01 + 23.04.02</t>
  </si>
  <si>
    <t>Land- und forstw. Berufs- u. Fachschulen</t>
  </si>
  <si>
    <t>42.02.03.00-1/7302.014 + 42.02.03.00-1/7302.015</t>
  </si>
  <si>
    <t>Berufsbildende Pflichtschulen</t>
  </si>
  <si>
    <t>30.02.03.00-1/7302.000</t>
  </si>
  <si>
    <t>Allgemein bildende Pflichtschulen</t>
  </si>
  <si>
    <t>30.02.01.00-1/7302.000 + 30.02.01.00-1/7302.013</t>
  </si>
  <si>
    <t>Aufwendungen
2016</t>
  </si>
  <si>
    <t>Aufwendungen
2015</t>
  </si>
  <si>
    <t>Aufwendungen
2014</t>
  </si>
  <si>
    <t>Aufwendungen
2013</t>
  </si>
  <si>
    <t>Auszahlungen
2016</t>
  </si>
  <si>
    <t>Auszahlungen
2015</t>
  </si>
  <si>
    <t>Auszahlungen
2014</t>
  </si>
  <si>
    <t>Auszahlungen
2013</t>
  </si>
  <si>
    <t>Landeslehrerinnen und Landeslehrer:</t>
  </si>
  <si>
    <t>Anteile der Gemeinden</t>
  </si>
  <si>
    <t>Anteile der Länder</t>
  </si>
  <si>
    <t>Zweckzuschüsse des Bundes</t>
  </si>
  <si>
    <t>2016
Ausz = Aufw</t>
  </si>
  <si>
    <t>2015
Ausz = Aufw</t>
  </si>
  <si>
    <t>2014
Ausz = Aufw</t>
  </si>
  <si>
    <t>2013
Ausz = Aufw</t>
  </si>
  <si>
    <t>Krankenanstaltenfinanzierung</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</si>
</sst>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 #,##0.00_-;_-* &quot;-&quot;??_-;_-@_-"/>
    <numFmt numFmtId="164" formatCode="#,##0.0"/>
    <numFmt numFmtId="165" formatCode="0.0"/>
    <numFmt numFmtId="166" formatCode="0.0%"/>
    <numFmt numFmtId="167" formatCode="#,##0;\-#,##0;&quot;-&quot;"/>
    <numFmt numFmtId="168" formatCode="0;\-0;&quot;-&quot;"/>
  </numFmts>
  <fonts count="15" x14ac:knownFonts="1">
    <font>
      <sz val="10"/>
      <name val="Arial"/>
    </font>
    <font>
      <sz val="11"/>
      <color theme="1"/>
      <name val="Calibri"/>
      <family val="2"/>
      <scheme val="minor"/>
    </font>
    <font>
      <b/>
      <sz val="11"/>
      <color theme="1"/>
      <name val="Calibri"/>
      <family val="2"/>
      <scheme val="minor"/>
    </font>
    <font>
      <sz val="10"/>
      <name val="Arial"/>
      <family val="2"/>
    </font>
    <font>
      <b/>
      <sz val="10"/>
      <name val="Arial"/>
      <family val="2"/>
    </font>
    <font>
      <b/>
      <sz val="8"/>
      <name val="Helv"/>
    </font>
    <font>
      <sz val="8"/>
      <name val="Helv"/>
    </font>
    <font>
      <vertAlign val="superscript"/>
      <sz val="10"/>
      <name val="Arial"/>
      <family val="2"/>
    </font>
    <font>
      <sz val="10"/>
      <color indexed="8"/>
      <name val="Arial"/>
      <family val="2"/>
    </font>
    <font>
      <sz val="10"/>
      <color indexed="10"/>
      <name val="Arial"/>
      <family val="2"/>
    </font>
    <font>
      <sz val="9"/>
      <name val="Arial"/>
      <family val="2"/>
    </font>
    <font>
      <sz val="9"/>
      <color indexed="10"/>
      <name val="Arial"/>
      <family val="2"/>
    </font>
    <font>
      <sz val="8"/>
      <name val="Arial"/>
      <family val="2"/>
    </font>
    <font>
      <b/>
      <sz val="9"/>
      <name val="Arial"/>
      <family val="2"/>
    </font>
    <font>
      <sz val="10"/>
      <name val="Tahoma"/>
      <family val="2"/>
    </font>
  </fonts>
  <fills count="2">
    <fill>
      <patternFill patternType="none"/>
    </fill>
    <fill>
      <patternFill patternType="gray125"/>
    </fill>
  </fills>
  <borders count="7">
    <border>
      <left/>
      <right/>
      <top/>
      <bottom/>
      <diagonal/>
    </border>
    <border>
      <left/>
      <right/>
      <top style="hair">
        <color indexed="64"/>
      </top>
      <bottom style="thin">
        <color indexed="64"/>
      </bottom>
      <diagonal/>
    </border>
    <border>
      <left/>
      <right/>
      <top style="thin">
        <color indexed="64"/>
      </top>
      <bottom style="hair">
        <color indexed="64"/>
      </bottom>
      <diagonal/>
    </border>
    <border>
      <left/>
      <right/>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s>
  <cellStyleXfs count="5">
    <xf numFmtId="0" fontId="0"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3" fillId="0" borderId="0"/>
  </cellStyleXfs>
  <cellXfs count="142">
    <xf numFmtId="0" fontId="0" fillId="0" borderId="0" xfId="0"/>
    <xf numFmtId="0" fontId="3" fillId="0" borderId="0" xfId="0" applyFont="1" applyAlignment="1">
      <alignment wrapText="1"/>
    </xf>
    <xf numFmtId="0" fontId="3" fillId="0" borderId="0" xfId="0" applyFont="1"/>
    <xf numFmtId="0" fontId="0" fillId="0" borderId="0" xfId="0" applyFill="1"/>
    <xf numFmtId="0" fontId="3" fillId="0" borderId="0" xfId="0" applyFont="1" applyFill="1"/>
    <xf numFmtId="0" fontId="3" fillId="0" borderId="0" xfId="0" applyFont="1" applyFill="1" applyAlignment="1">
      <alignment wrapText="1"/>
    </xf>
    <xf numFmtId="0" fontId="1" fillId="0" borderId="0" xfId="1"/>
    <xf numFmtId="10" fontId="1" fillId="0" borderId="0" xfId="1" applyNumberFormat="1"/>
    <xf numFmtId="3" fontId="1" fillId="0" borderId="0" xfId="1" applyNumberFormat="1"/>
    <xf numFmtId="0" fontId="1" fillId="0" borderId="0" xfId="1" applyFill="1" applyAlignment="1">
      <alignment horizontal="left"/>
    </xf>
    <xf numFmtId="166" fontId="1" fillId="0" borderId="0" xfId="2" applyNumberFormat="1" applyFont="1"/>
    <xf numFmtId="164" fontId="1" fillId="0" borderId="0" xfId="1" applyNumberFormat="1"/>
    <xf numFmtId="164" fontId="4" fillId="0" borderId="0" xfId="1" quotePrefix="1" applyNumberFormat="1" applyFont="1" applyAlignment="1">
      <alignment horizontal="right"/>
    </xf>
    <xf numFmtId="164" fontId="2" fillId="0" borderId="0" xfId="1" applyNumberFormat="1" applyFont="1"/>
    <xf numFmtId="0" fontId="1" fillId="0" borderId="0" xfId="1" applyAlignment="1">
      <alignment horizontal="right"/>
    </xf>
    <xf numFmtId="167" fontId="5" fillId="0" borderId="0" xfId="1" applyNumberFormat="1" applyFont="1" applyAlignment="1">
      <alignment horizontal="right"/>
    </xf>
    <xf numFmtId="167" fontId="6" fillId="0" borderId="0" xfId="3" applyNumberFormat="1" applyFont="1" applyAlignment="1">
      <alignment horizontal="right"/>
    </xf>
    <xf numFmtId="167" fontId="6" fillId="0" borderId="0" xfId="1" applyNumberFormat="1" applyFont="1" applyAlignment="1">
      <alignment horizontal="right"/>
    </xf>
    <xf numFmtId="0" fontId="3" fillId="0" borderId="0" xfId="4" applyFont="1" applyFill="1" applyBorder="1"/>
    <xf numFmtId="167" fontId="3" fillId="0" borderId="0" xfId="4" applyNumberFormat="1" applyFont="1" applyFill="1" applyBorder="1"/>
    <xf numFmtId="3" fontId="8" fillId="0" borderId="0" xfId="4" applyNumberFormat="1" applyFont="1" applyFill="1" applyBorder="1" applyProtection="1">
      <protection locked="0"/>
    </xf>
    <xf numFmtId="0" fontId="3" fillId="0" borderId="0" xfId="4" applyFont="1" applyFill="1" applyBorder="1" applyAlignment="1">
      <alignment wrapText="1"/>
    </xf>
    <xf numFmtId="3" fontId="3" fillId="0" borderId="0" xfId="4" quotePrefix="1" applyNumberFormat="1" applyFont="1" applyFill="1" applyBorder="1" applyAlignment="1">
      <alignment horizontal="right"/>
    </xf>
    <xf numFmtId="49" fontId="3" fillId="0" borderId="0" xfId="4" quotePrefix="1" applyNumberFormat="1" applyFont="1" applyFill="1" applyBorder="1" applyAlignment="1">
      <alignment horizontal="right"/>
    </xf>
    <xf numFmtId="0" fontId="3" fillId="0" borderId="0" xfId="4" applyFont="1" applyFill="1" applyBorder="1" applyAlignment="1">
      <alignment horizontal="left"/>
    </xf>
    <xf numFmtId="0" fontId="3" fillId="0" borderId="0" xfId="4" applyFont="1"/>
    <xf numFmtId="0" fontId="9" fillId="0" borderId="0" xfId="4" applyFont="1"/>
    <xf numFmtId="3" fontId="9" fillId="0" borderId="1" xfId="4" applyNumberFormat="1" applyFont="1" applyBorder="1"/>
    <xf numFmtId="0" fontId="9" fillId="0" borderId="1" xfId="4" applyFont="1" applyBorder="1"/>
    <xf numFmtId="3" fontId="3" fillId="0" borderId="0" xfId="4" applyNumberFormat="1" applyFont="1"/>
    <xf numFmtId="3" fontId="9" fillId="0" borderId="0" xfId="4" applyNumberFormat="1" applyFont="1"/>
    <xf numFmtId="3" fontId="3" fillId="0" borderId="2" xfId="4" quotePrefix="1" applyNumberFormat="1" applyFont="1" applyBorder="1" applyAlignment="1">
      <alignment horizontal="right"/>
    </xf>
    <xf numFmtId="0" fontId="3" fillId="0" borderId="2" xfId="4" applyFont="1" applyBorder="1"/>
    <xf numFmtId="0" fontId="3" fillId="0" borderId="0" xfId="4" applyFill="1"/>
    <xf numFmtId="0" fontId="10" fillId="0" borderId="0" xfId="4" applyFont="1" applyFill="1" applyBorder="1"/>
    <xf numFmtId="3" fontId="3" fillId="0" borderId="3" xfId="4" applyNumberFormat="1" applyFont="1" applyFill="1" applyBorder="1"/>
    <xf numFmtId="0" fontId="3" fillId="0" borderId="3" xfId="4" quotePrefix="1" applyFont="1" applyFill="1" applyBorder="1"/>
    <xf numFmtId="3" fontId="3" fillId="0" borderId="0" xfId="4" applyNumberFormat="1" applyFont="1" applyFill="1" applyBorder="1"/>
    <xf numFmtId="0" fontId="3" fillId="0" borderId="0" xfId="4" quotePrefix="1" applyFont="1" applyFill="1" applyBorder="1"/>
    <xf numFmtId="3" fontId="3" fillId="0" borderId="2" xfId="4" quotePrefix="1" applyNumberFormat="1" applyFont="1" applyFill="1" applyBorder="1" applyAlignment="1">
      <alignment horizontal="right"/>
    </xf>
    <xf numFmtId="3" fontId="3" fillId="0" borderId="2" xfId="4" applyNumberFormat="1" applyFont="1" applyFill="1" applyBorder="1" applyAlignment="1">
      <alignment horizontal="right"/>
    </xf>
    <xf numFmtId="0" fontId="3" fillId="0" borderId="2" xfId="4" applyFont="1" applyFill="1" applyBorder="1"/>
    <xf numFmtId="0" fontId="10" fillId="0" borderId="0" xfId="4" applyFont="1" applyFill="1"/>
    <xf numFmtId="0" fontId="11" fillId="0" borderId="0" xfId="4" applyFont="1" applyFill="1"/>
    <xf numFmtId="3" fontId="9" fillId="0" borderId="1" xfId="4" applyNumberFormat="1" applyFont="1" applyFill="1" applyBorder="1"/>
    <xf numFmtId="3" fontId="4" fillId="0" borderId="0" xfId="4" applyNumberFormat="1" applyFont="1" applyFill="1"/>
    <xf numFmtId="0" fontId="4" fillId="0" borderId="0" xfId="4" applyFont="1" applyFill="1"/>
    <xf numFmtId="0" fontId="3" fillId="0" borderId="0" xfId="4" quotePrefix="1" applyFont="1" applyFill="1"/>
    <xf numFmtId="3" fontId="3" fillId="0" borderId="0" xfId="4" applyNumberFormat="1" applyFont="1" applyFill="1"/>
    <xf numFmtId="0" fontId="3" fillId="0" borderId="0" xfId="4" applyFill="1" applyAlignment="1"/>
    <xf numFmtId="0" fontId="3" fillId="0" borderId="0" xfId="4" applyFont="1" applyFill="1" applyBorder="1" applyAlignment="1"/>
    <xf numFmtId="1" fontId="3" fillId="0" borderId="2" xfId="4" applyNumberFormat="1" applyFont="1" applyFill="1" applyBorder="1" applyAlignment="1">
      <alignment horizontal="right"/>
    </xf>
    <xf numFmtId="0" fontId="3" fillId="0" borderId="0" xfId="4"/>
    <xf numFmtId="0" fontId="10" fillId="0" borderId="0" xfId="4" applyFont="1"/>
    <xf numFmtId="3" fontId="3" fillId="0" borderId="3" xfId="4" applyNumberFormat="1" applyFont="1" applyBorder="1"/>
    <xf numFmtId="3" fontId="3" fillId="0" borderId="2" xfId="4" applyNumberFormat="1" applyFont="1" applyBorder="1" applyAlignment="1">
      <alignment horizontal="right"/>
    </xf>
    <xf numFmtId="168" fontId="10" fillId="0" borderId="0" xfId="4" applyNumberFormat="1" applyFont="1" applyFill="1"/>
    <xf numFmtId="168" fontId="12" fillId="0" borderId="0" xfId="4" applyNumberFormat="1" applyFont="1" applyFill="1"/>
    <xf numFmtId="168" fontId="3" fillId="0" borderId="3" xfId="4" applyNumberFormat="1" applyFont="1" applyFill="1" applyBorder="1"/>
    <xf numFmtId="0" fontId="13" fillId="0" borderId="0" xfId="4" applyFont="1" applyFill="1"/>
    <xf numFmtId="168" fontId="3" fillId="0" borderId="4" xfId="4" applyNumberFormat="1" applyFont="1" applyFill="1" applyBorder="1"/>
    <xf numFmtId="168" fontId="3" fillId="0" borderId="0" xfId="4" applyNumberFormat="1" applyFont="1" applyFill="1"/>
    <xf numFmtId="0" fontId="3" fillId="0" borderId="0" xfId="4" applyFont="1" applyFill="1" applyAlignment="1">
      <alignment wrapText="1"/>
    </xf>
    <xf numFmtId="0" fontId="3" fillId="0" borderId="0" xfId="4" applyFont="1" applyFill="1"/>
    <xf numFmtId="168" fontId="3" fillId="0" borderId="0" xfId="4" applyNumberFormat="1" applyFont="1" applyFill="1" applyAlignment="1">
      <alignment horizontal="right"/>
    </xf>
    <xf numFmtId="168" fontId="3" fillId="0" borderId="5" xfId="4" quotePrefix="1" applyNumberFormat="1" applyFont="1" applyFill="1" applyBorder="1" applyAlignment="1">
      <alignment horizontal="right"/>
    </xf>
    <xf numFmtId="0" fontId="3" fillId="0" borderId="5" xfId="4" applyFont="1" applyFill="1" applyBorder="1"/>
    <xf numFmtId="168" fontId="3" fillId="0" borderId="6" xfId="4" applyNumberFormat="1" applyFont="1" applyFill="1" applyBorder="1"/>
    <xf numFmtId="0" fontId="3" fillId="0" borderId="6" xfId="4" applyFont="1" applyFill="1" applyBorder="1"/>
    <xf numFmtId="0" fontId="14" fillId="0" borderId="0" xfId="4" applyFont="1" applyFill="1"/>
    <xf numFmtId="0" fontId="3" fillId="0" borderId="0" xfId="4" applyNumberFormat="1" applyFont="1" applyFill="1" applyAlignment="1">
      <alignment wrapText="1"/>
    </xf>
    <xf numFmtId="3" fontId="3" fillId="0" borderId="0" xfId="4" quotePrefix="1" applyNumberFormat="1" applyFont="1" applyFill="1"/>
    <xf numFmtId="168" fontId="3" fillId="0" borderId="0" xfId="4" applyNumberFormat="1" applyFont="1" applyFill="1" applyBorder="1"/>
    <xf numFmtId="168" fontId="3" fillId="0" borderId="2" xfId="4" quotePrefix="1" applyNumberFormat="1" applyFont="1" applyFill="1" applyBorder="1" applyAlignment="1">
      <alignment horizontal="right"/>
    </xf>
    <xf numFmtId="0" fontId="12" fillId="0" borderId="0" xfId="4" applyFont="1" applyFill="1"/>
    <xf numFmtId="164" fontId="3" fillId="0" borderId="3" xfId="4" applyNumberFormat="1" applyFont="1" applyFill="1" applyBorder="1"/>
    <xf numFmtId="164" fontId="3" fillId="0" borderId="4" xfId="4" applyNumberFormat="1" applyFont="1" applyFill="1" applyBorder="1"/>
    <xf numFmtId="164" fontId="3" fillId="0" borderId="0" xfId="4" applyNumberFormat="1" applyFont="1" applyFill="1"/>
    <xf numFmtId="164" fontId="3" fillId="0" borderId="6" xfId="4" applyNumberFormat="1" applyFont="1" applyFill="1" applyBorder="1"/>
    <xf numFmtId="164" fontId="3" fillId="0" borderId="0" xfId="4" applyNumberFormat="1" applyFont="1" applyFill="1" applyBorder="1"/>
    <xf numFmtId="3" fontId="3" fillId="0" borderId="0" xfId="4" applyNumberFormat="1" applyFont="1" applyFill="1" applyBorder="1" applyAlignment="1">
      <alignment horizontal="right"/>
    </xf>
    <xf numFmtId="3" fontId="3" fillId="0" borderId="0" xfId="4" applyNumberFormat="1" applyFill="1"/>
    <xf numFmtId="3" fontId="3" fillId="0" borderId="0" xfId="4" applyNumberFormat="1"/>
    <xf numFmtId="0" fontId="3" fillId="0" borderId="0" xfId="4" applyAlignment="1">
      <alignment horizontal="right"/>
    </xf>
    <xf numFmtId="3" fontId="3" fillId="0" borderId="0" xfId="4" applyNumberFormat="1" applyFont="1" applyAlignment="1">
      <alignment horizontal="right"/>
    </xf>
    <xf numFmtId="0" fontId="3" fillId="0" borderId="0" xfId="4" applyFont="1" applyAlignment="1">
      <alignment horizontal="right" wrapText="1"/>
    </xf>
    <xf numFmtId="0" fontId="3" fillId="0" borderId="0" xfId="4" applyAlignment="1">
      <alignment horizontal="right" wrapText="1"/>
    </xf>
    <xf numFmtId="0" fontId="3" fillId="0" borderId="0" xfId="0" applyFont="1" applyAlignment="1">
      <alignment horizontal="left"/>
    </xf>
    <xf numFmtId="0" fontId="0" fillId="0" borderId="0" xfId="0" applyAlignment="1">
      <alignment horizontal="left"/>
    </xf>
    <xf numFmtId="0" fontId="0" fillId="0" borderId="0" xfId="0" applyAlignment="1">
      <alignment horizontal="center"/>
    </xf>
    <xf numFmtId="0" fontId="0" fillId="0" borderId="0" xfId="0" applyFill="1" applyAlignment="1">
      <alignment horizontal="left"/>
    </xf>
    <xf numFmtId="0" fontId="3" fillId="0" borderId="0" xfId="0" applyFont="1" applyFill="1" applyAlignment="1">
      <alignment horizontal="left"/>
    </xf>
    <xf numFmtId="0" fontId="1" fillId="0" borderId="0" xfId="1" applyFill="1" applyAlignment="1">
      <alignment horizontal="left"/>
    </xf>
    <xf numFmtId="0" fontId="3" fillId="0" borderId="0" xfId="1" applyFont="1" applyFill="1" applyAlignment="1">
      <alignment horizontal="left"/>
    </xf>
    <xf numFmtId="167" fontId="6" fillId="0" borderId="0" xfId="1" applyNumberFormat="1" applyFont="1" applyAlignment="1"/>
    <xf numFmtId="0" fontId="1" fillId="0" borderId="0" xfId="1" applyAlignment="1"/>
    <xf numFmtId="0" fontId="3" fillId="0" borderId="0" xfId="4" applyFont="1" applyFill="1" applyBorder="1" applyAlignment="1"/>
    <xf numFmtId="0" fontId="3" fillId="0" borderId="0" xfId="4" applyFill="1" applyAlignment="1"/>
    <xf numFmtId="0" fontId="3" fillId="0" borderId="0" xfId="4" applyFont="1" applyFill="1" applyBorder="1" applyAlignment="1">
      <alignment wrapText="1"/>
    </xf>
    <xf numFmtId="0" fontId="4" fillId="0" borderId="0" xfId="4" applyFont="1" applyFill="1" applyAlignment="1">
      <alignment horizontal="left"/>
    </xf>
    <xf numFmtId="0" fontId="3" fillId="0" borderId="0" xfId="4" applyFont="1" applyFill="1" applyAlignment="1">
      <alignment horizontal="left"/>
    </xf>
    <xf numFmtId="0" fontId="7" fillId="0" borderId="0" xfId="4" applyFont="1" applyFill="1" applyAlignment="1">
      <alignment horizontal="left" wrapText="1"/>
    </xf>
    <xf numFmtId="0" fontId="3" fillId="0" borderId="0" xfId="4" applyAlignment="1">
      <alignment horizontal="left"/>
    </xf>
    <xf numFmtId="0" fontId="3" fillId="0" borderId="0" xfId="4" applyFont="1" applyFill="1" applyBorder="1" applyAlignment="1">
      <alignment horizontal="center"/>
    </xf>
    <xf numFmtId="0" fontId="3" fillId="0" borderId="0" xfId="4" applyFont="1" applyFill="1" applyBorder="1" applyAlignment="1">
      <alignment horizontal="left"/>
    </xf>
    <xf numFmtId="0" fontId="4" fillId="0" borderId="0" xfId="4" applyFont="1" applyAlignment="1">
      <alignment horizontal="left"/>
    </xf>
    <xf numFmtId="0" fontId="3" fillId="0" borderId="0" xfId="4" applyFont="1" applyAlignment="1">
      <alignment horizontal="left"/>
    </xf>
    <xf numFmtId="0" fontId="3" fillId="0" borderId="0" xfId="4" applyFont="1" applyAlignment="1">
      <alignment horizontal="left" wrapText="1"/>
    </xf>
    <xf numFmtId="0" fontId="3" fillId="0" borderId="0" xfId="4" applyFont="1" applyAlignment="1">
      <alignment horizontal="center"/>
    </xf>
    <xf numFmtId="0" fontId="3" fillId="0" borderId="0" xfId="4" applyFont="1" applyBorder="1" applyAlignment="1"/>
    <xf numFmtId="0" fontId="3" fillId="0" borderId="0" xfId="4" applyAlignment="1"/>
    <xf numFmtId="0" fontId="3" fillId="0" borderId="0" xfId="4" quotePrefix="1" applyFont="1" applyFill="1" applyBorder="1" applyAlignment="1"/>
    <xf numFmtId="0" fontId="3" fillId="0" borderId="0" xfId="4" applyFont="1" applyFill="1" applyAlignment="1">
      <alignment horizontal="center"/>
    </xf>
    <xf numFmtId="0" fontId="3" fillId="0" borderId="0" xfId="4" quotePrefix="1" applyFont="1" applyFill="1" applyAlignment="1"/>
    <xf numFmtId="0" fontId="9" fillId="0" borderId="1" xfId="4" applyFont="1" applyFill="1" applyBorder="1"/>
    <xf numFmtId="3" fontId="3" fillId="0" borderId="0" xfId="4" applyNumberFormat="1" applyFont="1"/>
    <xf numFmtId="0" fontId="4" fillId="0" borderId="0" xfId="4" applyFont="1" applyAlignment="1">
      <alignment horizontal="center"/>
    </xf>
    <xf numFmtId="0" fontId="3" fillId="0" borderId="0" xfId="4" applyFont="1" applyBorder="1" applyAlignment="1">
      <alignment horizontal="left"/>
    </xf>
    <xf numFmtId="0" fontId="3" fillId="0" borderId="0" xfId="4" applyFont="1" applyFill="1" applyAlignment="1">
      <alignment horizontal="left" wrapText="1"/>
    </xf>
    <xf numFmtId="0" fontId="3" fillId="0" borderId="3" xfId="4" applyFont="1" applyFill="1" applyBorder="1" applyAlignment="1">
      <alignment horizontal="left"/>
    </xf>
    <xf numFmtId="0" fontId="3" fillId="0" borderId="0" xfId="4" applyFont="1"/>
    <xf numFmtId="0" fontId="3" fillId="0" borderId="0" xfId="4" applyFont="1" applyFill="1"/>
    <xf numFmtId="0" fontId="3" fillId="0" borderId="0" xfId="4" applyFont="1" applyFill="1" applyAlignment="1"/>
    <xf numFmtId="0" fontId="3" fillId="0" borderId="4" xfId="4" applyFont="1" applyFill="1" applyBorder="1"/>
    <xf numFmtId="0" fontId="3" fillId="0" borderId="3" xfId="4" applyFont="1" applyFill="1" applyBorder="1"/>
    <xf numFmtId="0" fontId="4" fillId="0" borderId="0" xfId="4" applyFont="1" applyFill="1" applyAlignment="1"/>
    <xf numFmtId="0" fontId="7" fillId="0" borderId="0" xfId="4" applyFont="1" applyFill="1" applyAlignment="1">
      <alignment wrapText="1"/>
    </xf>
    <xf numFmtId="0" fontId="3" fillId="0" borderId="0" xfId="4" applyFont="1" applyFill="1" applyBorder="1"/>
    <xf numFmtId="0" fontId="3" fillId="0" borderId="0" xfId="4" applyFill="1" applyAlignment="1">
      <alignment horizontal="left"/>
    </xf>
    <xf numFmtId="0" fontId="4" fillId="0" borderId="0" xfId="0" applyFont="1" applyAlignment="1">
      <alignment horizontal="left"/>
    </xf>
    <xf numFmtId="0" fontId="3" fillId="0" borderId="0" xfId="0" quotePrefix="1" applyFont="1" applyAlignment="1">
      <alignment horizontal="right"/>
    </xf>
    <xf numFmtId="0" fontId="4" fillId="0" borderId="0" xfId="0" applyFont="1" applyFill="1" applyAlignment="1">
      <alignment horizontal="left"/>
    </xf>
    <xf numFmtId="0" fontId="0" fillId="0" borderId="0" xfId="0" applyFill="1" applyAlignment="1">
      <alignment horizontal="left" vertical="top"/>
    </xf>
    <xf numFmtId="0" fontId="0" fillId="0" borderId="0" xfId="0" applyFill="1" applyAlignment="1">
      <alignment vertical="top"/>
    </xf>
    <xf numFmtId="0" fontId="3" fillId="0" borderId="0" xfId="0" applyFont="1" applyFill="1" applyAlignment="1">
      <alignment vertical="top"/>
    </xf>
    <xf numFmtId="164" fontId="0" fillId="0" borderId="0" xfId="0" applyNumberFormat="1" applyFill="1" applyAlignment="1">
      <alignment vertical="top"/>
    </xf>
    <xf numFmtId="0" fontId="3" fillId="0" borderId="0" xfId="0" quotePrefix="1" applyFont="1" applyAlignment="1">
      <alignment horizontal="right" vertical="top"/>
    </xf>
    <xf numFmtId="0" fontId="0" fillId="0" borderId="0" xfId="0" applyAlignment="1">
      <alignment vertical="top"/>
    </xf>
    <xf numFmtId="165" fontId="0" fillId="0" borderId="0" xfId="0" applyNumberFormat="1" applyFill="1" applyAlignment="1">
      <alignment vertical="top"/>
    </xf>
    <xf numFmtId="0" fontId="2" fillId="0" borderId="0" xfId="1" applyFont="1" applyFill="1" applyAlignment="1">
      <alignment horizontal="left"/>
    </xf>
    <xf numFmtId="0" fontId="1" fillId="0" borderId="0" xfId="1" applyFill="1" applyAlignment="1">
      <alignment horizontal="right"/>
    </xf>
    <xf numFmtId="0" fontId="1" fillId="0" borderId="0" xfId="1" applyAlignment="1">
      <alignment horizontal="center"/>
    </xf>
  </cellXfs>
  <cellStyles count="5">
    <cellStyle name="Komma 2" xfId="3"/>
    <cellStyle name="Prozent 2" xfId="2"/>
    <cellStyle name="Standard" xfId="0" builtinId="0"/>
    <cellStyle name="Standard 2" xfId="1"/>
    <cellStyle name="Standard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tabSelected="1" workbookViewId="0">
      <selection sqref="A1:XFD1"/>
    </sheetView>
  </sheetViews>
  <sheetFormatPr baseColWidth="10" defaultRowHeight="12.75" x14ac:dyDescent="0.2"/>
  <cols>
    <col min="1" max="1" width="7.140625" customWidth="1"/>
    <col min="2" max="2" width="17.7109375" bestFit="1" customWidth="1"/>
    <col min="4" max="4" width="39.7109375" customWidth="1"/>
  </cols>
  <sheetData>
    <row r="1" spans="1:4" s="129" customFormat="1" x14ac:dyDescent="0.2">
      <c r="A1" s="129" t="s">
        <v>6</v>
      </c>
    </row>
    <row r="2" spans="1:4" s="88" customFormat="1" x14ac:dyDescent="0.2">
      <c r="A2" s="87" t="s">
        <v>5</v>
      </c>
    </row>
    <row r="3" spans="1:4" s="89" customFormat="1" x14ac:dyDescent="0.2"/>
    <row r="4" spans="1:4" x14ac:dyDescent="0.2">
      <c r="A4" s="88" t="s">
        <v>4</v>
      </c>
      <c r="B4" s="88"/>
      <c r="C4" s="130" t="s">
        <v>3</v>
      </c>
      <c r="D4" s="2" t="s">
        <v>2</v>
      </c>
    </row>
    <row r="5" spans="1:4" s="88" customFormat="1" x14ac:dyDescent="0.2">
      <c r="A5" s="87"/>
    </row>
    <row r="6" spans="1:4" ht="38.25" x14ac:dyDescent="0.2">
      <c r="A6" s="137">
        <v>16</v>
      </c>
      <c r="B6" s="137" t="s">
        <v>1</v>
      </c>
      <c r="C6" s="135">
        <v>26165.353999999999</v>
      </c>
      <c r="D6" s="1" t="s">
        <v>0</v>
      </c>
    </row>
    <row r="8" spans="1:4" s="88" customFormat="1" x14ac:dyDescent="0.2"/>
    <row r="9" spans="1:4" s="88" customFormat="1" x14ac:dyDescent="0.2"/>
  </sheetData>
  <mergeCells count="7">
    <mergeCell ref="A5:XFD5"/>
    <mergeCell ref="A1:XFD1"/>
    <mergeCell ref="A2:XFD2"/>
    <mergeCell ref="A9:XFD9"/>
    <mergeCell ref="A8:XFD8"/>
    <mergeCell ref="A3:XFD3"/>
    <mergeCell ref="A4:B4"/>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zoomScaleNormal="100" workbookViewId="0">
      <selection sqref="A1:XFD1"/>
    </sheetView>
  </sheetViews>
  <sheetFormatPr baseColWidth="10" defaultRowHeight="12.75" x14ac:dyDescent="0.2"/>
  <cols>
    <col min="1" max="1" width="40.42578125" style="25" customWidth="1"/>
    <col min="2" max="10" width="6.7109375" style="25" customWidth="1"/>
    <col min="11" max="16384" width="11.42578125" style="25"/>
  </cols>
  <sheetData>
    <row r="1" spans="1:10" s="105" customFormat="1" x14ac:dyDescent="0.2">
      <c r="A1" s="105" t="s">
        <v>156</v>
      </c>
    </row>
    <row r="2" spans="1:10" s="106" customFormat="1" x14ac:dyDescent="0.2">
      <c r="A2" s="106" t="s">
        <v>5</v>
      </c>
    </row>
    <row r="3" spans="1:10" s="108" customFormat="1" x14ac:dyDescent="0.2"/>
    <row r="4" spans="1:10" x14ac:dyDescent="0.2">
      <c r="A4" s="32"/>
      <c r="B4" s="31" t="s">
        <v>141</v>
      </c>
      <c r="C4" s="31" t="s">
        <v>140</v>
      </c>
      <c r="D4" s="31" t="s">
        <v>139</v>
      </c>
      <c r="E4" s="31" t="s">
        <v>138</v>
      </c>
      <c r="F4" s="31" t="s">
        <v>65</v>
      </c>
      <c r="G4" s="31" t="s">
        <v>137</v>
      </c>
      <c r="H4" s="31" t="s">
        <v>64</v>
      </c>
      <c r="I4" s="31" t="s">
        <v>136</v>
      </c>
      <c r="J4" s="31" t="s">
        <v>135</v>
      </c>
    </row>
    <row r="5" spans="1:10" s="110" customFormat="1" x14ac:dyDescent="0.2">
      <c r="A5" s="109"/>
    </row>
    <row r="6" spans="1:10" x14ac:dyDescent="0.2">
      <c r="A6" s="25" t="s">
        <v>155</v>
      </c>
      <c r="B6" s="29">
        <v>299.964</v>
      </c>
      <c r="C6" s="29">
        <v>312.93900000000002</v>
      </c>
      <c r="D6" s="29">
        <v>335.22900000000004</v>
      </c>
      <c r="E6" s="29">
        <v>348.49877599999996</v>
      </c>
      <c r="F6" s="29">
        <v>360.92687100000006</v>
      </c>
      <c r="G6" s="29">
        <v>369.57955100000004</v>
      </c>
      <c r="H6" s="29">
        <v>383.02936562999997</v>
      </c>
      <c r="I6" s="29">
        <v>415.71947826999997</v>
      </c>
      <c r="J6" s="29">
        <v>416.6948668</v>
      </c>
    </row>
    <row r="7" spans="1:10" x14ac:dyDescent="0.2">
      <c r="A7" s="25" t="s">
        <v>154</v>
      </c>
      <c r="B7" s="29"/>
      <c r="C7" s="29"/>
      <c r="D7" s="29"/>
      <c r="E7" s="29"/>
      <c r="F7" s="29"/>
    </row>
    <row r="8" spans="1:10" x14ac:dyDescent="0.2">
      <c r="A8" s="29" t="s">
        <v>153</v>
      </c>
      <c r="B8" s="29">
        <v>2009.8580000000002</v>
      </c>
      <c r="C8" s="29">
        <v>2096.6619999999998</v>
      </c>
      <c r="D8" s="29">
        <v>2235.663</v>
      </c>
      <c r="E8" s="29">
        <v>2357.09</v>
      </c>
      <c r="F8" s="29">
        <v>2339.9833100000001</v>
      </c>
      <c r="G8" s="29">
        <v>2399.4592830000001</v>
      </c>
      <c r="H8" s="29">
        <v>2533.0855320000001</v>
      </c>
      <c r="I8" s="29">
        <v>2649.5774889999998</v>
      </c>
      <c r="J8" s="29">
        <v>2742.1783194999998</v>
      </c>
    </row>
    <row r="9" spans="1:10" x14ac:dyDescent="0.2">
      <c r="A9" s="29" t="s">
        <v>152</v>
      </c>
      <c r="B9" s="29">
        <v>538.50599999999997</v>
      </c>
      <c r="C9" s="29">
        <v>543.92200000000003</v>
      </c>
      <c r="D9" s="29">
        <v>555.4</v>
      </c>
      <c r="E9" s="29">
        <v>578.67099999999994</v>
      </c>
      <c r="F9" s="29">
        <v>594.36737700000003</v>
      </c>
      <c r="G9" s="29">
        <v>609.22334499999999</v>
      </c>
      <c r="H9" s="29">
        <v>620.90681900000004</v>
      </c>
      <c r="I9" s="29">
        <v>632.85602099999994</v>
      </c>
      <c r="J9" s="29">
        <v>651.31857325999999</v>
      </c>
    </row>
    <row r="10" spans="1:10" x14ac:dyDescent="0.2">
      <c r="A10" s="29" t="s">
        <v>151</v>
      </c>
      <c r="B10" s="29">
        <v>254.67400000000004</v>
      </c>
      <c r="C10" s="29">
        <v>256.26</v>
      </c>
      <c r="D10" s="29">
        <v>262.93</v>
      </c>
      <c r="E10" s="29">
        <v>265.911</v>
      </c>
      <c r="F10" s="29">
        <v>246.82240500000003</v>
      </c>
      <c r="G10" s="29">
        <v>252.24732299999999</v>
      </c>
      <c r="H10" s="29">
        <v>252.2285</v>
      </c>
      <c r="I10" s="29">
        <v>248.73668499999999</v>
      </c>
      <c r="J10" s="29">
        <v>250.256468058</v>
      </c>
    </row>
    <row r="11" spans="1:10" x14ac:dyDescent="0.2">
      <c r="A11" s="29" t="s">
        <v>150</v>
      </c>
      <c r="B11" s="29">
        <v>479.39699999999948</v>
      </c>
      <c r="C11" s="29">
        <v>522.63599999999997</v>
      </c>
      <c r="D11" s="29">
        <v>545.01699999999983</v>
      </c>
      <c r="E11" s="29">
        <v>565.92999999999984</v>
      </c>
      <c r="F11" s="29">
        <v>566.54532500000005</v>
      </c>
      <c r="G11" s="29">
        <v>599.49172999999928</v>
      </c>
      <c r="H11" s="29">
        <v>618.06127699999979</v>
      </c>
      <c r="I11" s="29">
        <v>683.49255100000028</v>
      </c>
      <c r="J11" s="29">
        <v>708.9670509599996</v>
      </c>
    </row>
    <row r="12" spans="1:10" s="26" customFormat="1" x14ac:dyDescent="0.2">
      <c r="A12" s="26" t="s">
        <v>149</v>
      </c>
      <c r="B12" s="30">
        <v>3282.4349999999995</v>
      </c>
      <c r="C12" s="30">
        <v>3419.48</v>
      </c>
      <c r="D12" s="30">
        <v>3599.01</v>
      </c>
      <c r="E12" s="30">
        <v>3767.6019999999999</v>
      </c>
      <c r="F12" s="30">
        <v>3747.718417</v>
      </c>
      <c r="G12" s="30">
        <v>3860.4216809999994</v>
      </c>
      <c r="H12" s="30">
        <v>4024.2821279999998</v>
      </c>
      <c r="I12" s="30">
        <v>4214.662746</v>
      </c>
      <c r="J12" s="30">
        <v>4352.7204117779993</v>
      </c>
    </row>
    <row r="13" spans="1:10" x14ac:dyDescent="0.2">
      <c r="A13" s="29" t="s">
        <v>148</v>
      </c>
      <c r="B13" s="29">
        <v>1827.171</v>
      </c>
      <c r="C13" s="29">
        <v>1941.115</v>
      </c>
      <c r="D13" s="29">
        <v>2024.1259999999997</v>
      </c>
      <c r="E13" s="29">
        <v>2073.107</v>
      </c>
      <c r="F13" s="29">
        <v>1924.2183810000001</v>
      </c>
      <c r="G13" s="29">
        <v>1969.3450000000003</v>
      </c>
      <c r="H13" s="29">
        <v>2059.1797139999999</v>
      </c>
      <c r="I13" s="29">
        <v>2188.3823080000002</v>
      </c>
      <c r="J13" s="29">
        <v>2255.7282864500003</v>
      </c>
    </row>
    <row r="14" spans="1:10" s="26" customFormat="1" x14ac:dyDescent="0.2">
      <c r="A14" s="28" t="s">
        <v>147</v>
      </c>
      <c r="B14" s="27">
        <v>5409.57</v>
      </c>
      <c r="C14" s="27">
        <v>5673.5339999999997</v>
      </c>
      <c r="D14" s="27">
        <v>5958.3649999999998</v>
      </c>
      <c r="E14" s="27">
        <v>6189.2077760000002</v>
      </c>
      <c r="F14" s="27">
        <v>6032.8636690000003</v>
      </c>
      <c r="G14" s="27">
        <v>6199.3462319999999</v>
      </c>
      <c r="H14" s="27">
        <v>6466.4912076299997</v>
      </c>
      <c r="I14" s="27">
        <v>6818.76453227</v>
      </c>
      <c r="J14" s="27">
        <v>7025.1435650279991</v>
      </c>
    </row>
    <row r="16" spans="1:10" s="106" customFormat="1" x14ac:dyDescent="0.2">
      <c r="A16" s="106" t="s">
        <v>146</v>
      </c>
    </row>
    <row r="17" spans="1:1" s="106" customFormat="1" ht="23.25" customHeight="1" x14ac:dyDescent="0.2">
      <c r="A17" s="107" t="s">
        <v>145</v>
      </c>
    </row>
  </sheetData>
  <mergeCells count="6">
    <mergeCell ref="A1:XFD1"/>
    <mergeCell ref="A2:XFD2"/>
    <mergeCell ref="A17:XFD17"/>
    <mergeCell ref="A16:XFD16"/>
    <mergeCell ref="A3:XFD3"/>
    <mergeCell ref="A5:XFD5"/>
  </mergeCells>
  <pageMargins left="0.7" right="0.7" top="0.78740157499999996" bottom="0.78740157499999996" header="0.3" footer="0.3"/>
  <pageSetup paperSize="9" scale="9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zoomScaleNormal="100" workbookViewId="0">
      <selection sqref="A1:XFD1"/>
    </sheetView>
  </sheetViews>
  <sheetFormatPr baseColWidth="10" defaultRowHeight="12.75" x14ac:dyDescent="0.2"/>
  <cols>
    <col min="1" max="1" width="20.5703125" style="33" bestFit="1" customWidth="1"/>
    <col min="2" max="2" width="19" style="33" customWidth="1"/>
    <col min="3" max="14" width="6.28515625" style="33" customWidth="1"/>
    <col min="15" max="16384" width="11.42578125" style="33"/>
  </cols>
  <sheetData>
    <row r="1" spans="1:14" s="99" customFormat="1" x14ac:dyDescent="0.2">
      <c r="A1" s="99" t="s">
        <v>166</v>
      </c>
    </row>
    <row r="2" spans="1:14" s="100" customFormat="1" x14ac:dyDescent="0.2">
      <c r="A2" s="100" t="s">
        <v>5</v>
      </c>
    </row>
    <row r="3" spans="1:14" s="112" customFormat="1" x14ac:dyDescent="0.2"/>
    <row r="4" spans="1:14" s="34" customFormat="1" x14ac:dyDescent="0.2">
      <c r="A4" s="41" t="s">
        <v>143</v>
      </c>
      <c r="B4" s="41" t="s">
        <v>142</v>
      </c>
      <c r="C4" s="40" t="s">
        <v>141</v>
      </c>
      <c r="D4" s="40" t="s">
        <v>140</v>
      </c>
      <c r="E4" s="40" t="s">
        <v>139</v>
      </c>
      <c r="F4" s="40" t="s">
        <v>138</v>
      </c>
      <c r="G4" s="40" t="s">
        <v>65</v>
      </c>
      <c r="H4" s="40" t="s">
        <v>137</v>
      </c>
      <c r="I4" s="40" t="s">
        <v>64</v>
      </c>
      <c r="J4" s="40" t="s">
        <v>136</v>
      </c>
      <c r="K4" s="39" t="s">
        <v>135</v>
      </c>
      <c r="L4" s="39" t="s">
        <v>63</v>
      </c>
      <c r="M4" s="39" t="s">
        <v>134</v>
      </c>
      <c r="N4" s="39" t="s">
        <v>3</v>
      </c>
    </row>
    <row r="5" spans="1:14" s="97" customFormat="1" x14ac:dyDescent="0.2">
      <c r="A5" s="96"/>
    </row>
    <row r="6" spans="1:14" s="34" customFormat="1" ht="14.25" x14ac:dyDescent="0.2">
      <c r="A6" s="38" t="s">
        <v>165</v>
      </c>
      <c r="B6" s="18" t="s">
        <v>164</v>
      </c>
      <c r="C6" s="37">
        <v>2313.70508883</v>
      </c>
      <c r="D6" s="37">
        <v>2470.02583465</v>
      </c>
      <c r="E6" s="37">
        <v>2187.8006648400001</v>
      </c>
      <c r="F6" s="37">
        <v>2049.69573554</v>
      </c>
      <c r="G6" s="37">
        <v>2279.2959242000002</v>
      </c>
      <c r="H6" s="37">
        <v>2335.8290574600001</v>
      </c>
      <c r="I6" s="37">
        <v>2512.17712944</v>
      </c>
      <c r="J6" s="37">
        <v>2888.3005313599997</v>
      </c>
      <c r="K6" s="37">
        <v>2971.4548246300001</v>
      </c>
      <c r="L6" s="37">
        <v>2751.9468452400001</v>
      </c>
      <c r="M6" s="37">
        <v>3000.0000000000005</v>
      </c>
      <c r="N6" s="37">
        <v>3000.0000000000005</v>
      </c>
    </row>
    <row r="7" spans="1:14" s="97" customFormat="1" x14ac:dyDescent="0.2">
      <c r="A7" s="111"/>
    </row>
    <row r="8" spans="1:14" s="34" customFormat="1" x14ac:dyDescent="0.2">
      <c r="A8" s="38" t="s">
        <v>163</v>
      </c>
      <c r="B8" s="37" t="s">
        <v>162</v>
      </c>
      <c r="C8" s="37">
        <v>1760.3079678299998</v>
      </c>
      <c r="D8" s="37">
        <v>1896.63974665</v>
      </c>
      <c r="E8" s="37">
        <v>1588.9574548399999</v>
      </c>
      <c r="F8" s="37">
        <v>1472.78661554</v>
      </c>
      <c r="G8" s="37">
        <v>1715.0755661999999</v>
      </c>
      <c r="H8" s="37">
        <v>1688.8117314599999</v>
      </c>
      <c r="I8" s="37">
        <v>1855.28261144</v>
      </c>
      <c r="J8" s="37">
        <v>2176.8338393600002</v>
      </c>
      <c r="K8" s="37">
        <v>2136.70170663</v>
      </c>
      <c r="L8" s="37">
        <v>1958.24452924</v>
      </c>
      <c r="M8" s="37">
        <v>2999.998</v>
      </c>
      <c r="N8" s="37">
        <v>2999.998</v>
      </c>
    </row>
    <row r="9" spans="1:14" s="34" customFormat="1" x14ac:dyDescent="0.2">
      <c r="A9" s="38" t="s">
        <v>161</v>
      </c>
      <c r="B9" s="37" t="s">
        <v>160</v>
      </c>
      <c r="C9" s="37">
        <v>469.18660499999999</v>
      </c>
      <c r="D9" s="37">
        <v>480.48517099999998</v>
      </c>
      <c r="E9" s="37">
        <v>501.48760900000002</v>
      </c>
      <c r="F9" s="37">
        <v>471.75674299999997</v>
      </c>
      <c r="G9" s="37">
        <v>465.14564300000001</v>
      </c>
      <c r="H9" s="37">
        <v>549.36955799999998</v>
      </c>
      <c r="I9" s="37">
        <v>550.45780600000001</v>
      </c>
      <c r="J9" s="37">
        <v>600.09529799999996</v>
      </c>
      <c r="K9" s="37">
        <v>717.54452900000001</v>
      </c>
      <c r="L9" s="37">
        <v>672.89873</v>
      </c>
      <c r="M9" s="37">
        <v>1E-3</v>
      </c>
      <c r="N9" s="37">
        <v>1E-3</v>
      </c>
    </row>
    <row r="10" spans="1:14" s="34" customFormat="1" x14ac:dyDescent="0.2">
      <c r="A10" s="36" t="s">
        <v>159</v>
      </c>
      <c r="B10" s="35" t="s">
        <v>158</v>
      </c>
      <c r="C10" s="35">
        <v>84.210515999999998</v>
      </c>
      <c r="D10" s="35">
        <v>92.900917000000007</v>
      </c>
      <c r="E10" s="35">
        <v>97.355600999999993</v>
      </c>
      <c r="F10" s="35">
        <v>105.152377</v>
      </c>
      <c r="G10" s="35">
        <v>99.074714999999998</v>
      </c>
      <c r="H10" s="35">
        <v>97.647767999999999</v>
      </c>
      <c r="I10" s="35">
        <v>106.436712</v>
      </c>
      <c r="J10" s="35">
        <v>111.371394</v>
      </c>
      <c r="K10" s="35">
        <v>117.208589</v>
      </c>
      <c r="L10" s="35">
        <v>120.803586</v>
      </c>
      <c r="M10" s="35">
        <v>1E-3</v>
      </c>
      <c r="N10" s="35">
        <v>1E-3</v>
      </c>
    </row>
    <row r="12" spans="1:14" s="100" customFormat="1" x14ac:dyDescent="0.2">
      <c r="A12" s="100" t="s">
        <v>91</v>
      </c>
    </row>
    <row r="13" spans="1:14" s="118" customFormat="1" ht="19.5" customHeight="1" x14ac:dyDescent="0.2">
      <c r="A13" s="101" t="s">
        <v>157</v>
      </c>
    </row>
  </sheetData>
  <mergeCells count="7">
    <mergeCell ref="A7:XFD7"/>
    <mergeCell ref="A1:XFD1"/>
    <mergeCell ref="A2:XFD2"/>
    <mergeCell ref="A13:XFD13"/>
    <mergeCell ref="A12:XFD12"/>
    <mergeCell ref="A3:XFD3"/>
    <mergeCell ref="A5:XFD5"/>
  </mergeCells>
  <pageMargins left="0.7" right="0.7" top="0.78740157499999996" bottom="0.78740157499999996" header="0.3" footer="0.3"/>
  <pageSetup paperSize="9" scale="9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3"/>
  <sheetViews>
    <sheetView zoomScaleNormal="100" workbookViewId="0">
      <selection sqref="A1:XFD1"/>
    </sheetView>
  </sheetViews>
  <sheetFormatPr baseColWidth="10" defaultRowHeight="12.75" x14ac:dyDescent="0.2"/>
  <cols>
    <col min="1" max="1" width="22.85546875" style="33" customWidth="1"/>
    <col min="2" max="2" width="25" style="33" bestFit="1" customWidth="1"/>
    <col min="3" max="10" width="6.85546875" style="42" customWidth="1"/>
    <col min="11" max="11" width="9.28515625" style="42" customWidth="1"/>
    <col min="12" max="14" width="9.28515625" style="33" customWidth="1"/>
    <col min="15" max="16384" width="11.42578125" style="33"/>
  </cols>
  <sheetData>
    <row r="1" spans="1:14" s="99" customFormat="1" x14ac:dyDescent="0.2">
      <c r="A1" s="99" t="s">
        <v>178</v>
      </c>
    </row>
    <row r="2" spans="1:14" s="100" customFormat="1" x14ac:dyDescent="0.2">
      <c r="A2" s="100" t="s">
        <v>5</v>
      </c>
    </row>
    <row r="3" spans="1:14" s="112" customFormat="1" x14ac:dyDescent="0.2"/>
    <row r="4" spans="1:14" s="42" customFormat="1" ht="13.15" customHeight="1" x14ac:dyDescent="0.2">
      <c r="A4" s="41" t="s">
        <v>177</v>
      </c>
      <c r="B4" s="41" t="s">
        <v>142</v>
      </c>
      <c r="C4" s="40" t="s">
        <v>141</v>
      </c>
      <c r="D4" s="40" t="s">
        <v>140</v>
      </c>
      <c r="E4" s="40" t="s">
        <v>139</v>
      </c>
      <c r="F4" s="40" t="s">
        <v>138</v>
      </c>
      <c r="G4" s="51" t="s">
        <v>65</v>
      </c>
      <c r="H4" s="51" t="s">
        <v>137</v>
      </c>
      <c r="I4" s="51" t="s">
        <v>64</v>
      </c>
      <c r="J4" s="51" t="s">
        <v>136</v>
      </c>
      <c r="K4" s="51" t="s">
        <v>176</v>
      </c>
      <c r="L4" s="51" t="s">
        <v>175</v>
      </c>
      <c r="M4" s="51" t="s">
        <v>174</v>
      </c>
      <c r="N4" s="51" t="s">
        <v>173</v>
      </c>
    </row>
    <row r="5" spans="1:14" s="97" customFormat="1" x14ac:dyDescent="0.2">
      <c r="A5" s="96"/>
    </row>
    <row r="6" spans="1:14" s="49" customFormat="1" x14ac:dyDescent="0.2">
      <c r="A6" s="50"/>
      <c r="B6" s="49" t="s">
        <v>57</v>
      </c>
      <c r="C6" s="48">
        <v>234.23607200000001</v>
      </c>
      <c r="D6" s="48">
        <v>238.80499400000002</v>
      </c>
      <c r="E6" s="48">
        <v>258.95524700000004</v>
      </c>
      <c r="F6" s="48">
        <v>343.198331</v>
      </c>
      <c r="G6" s="48">
        <v>410.081525</v>
      </c>
      <c r="H6" s="48">
        <v>404.31746499999997</v>
      </c>
      <c r="I6" s="48">
        <v>446.22301099999993</v>
      </c>
      <c r="J6" s="48">
        <v>460.490566</v>
      </c>
      <c r="K6" s="48">
        <v>482.63354900000002</v>
      </c>
      <c r="L6" s="48">
        <v>499.26535500000006</v>
      </c>
      <c r="M6" s="48">
        <v>517.10878514497699</v>
      </c>
      <c r="N6" s="48">
        <v>512.5281585839075</v>
      </c>
    </row>
    <row r="7" spans="1:14" s="49" customFormat="1" x14ac:dyDescent="0.2">
      <c r="A7" s="50"/>
      <c r="B7" s="49" t="s">
        <v>56</v>
      </c>
      <c r="C7" s="48">
        <v>497.37085400000001</v>
      </c>
      <c r="D7" s="48">
        <v>511.651815</v>
      </c>
      <c r="E7" s="48">
        <v>553.06392099999994</v>
      </c>
      <c r="F7" s="48">
        <v>703.09067700000003</v>
      </c>
      <c r="G7" s="48">
        <v>840.64561500000002</v>
      </c>
      <c r="H7" s="48">
        <v>827.71512300000018</v>
      </c>
      <c r="I7" s="48">
        <v>909.14271499999995</v>
      </c>
      <c r="J7" s="48">
        <v>936.49413499999991</v>
      </c>
      <c r="K7" s="48">
        <v>974.84404599999993</v>
      </c>
      <c r="L7" s="48">
        <v>1004.3345790000001</v>
      </c>
      <c r="M7" s="48">
        <v>1040.4124390141549</v>
      </c>
      <c r="N7" s="48">
        <v>1029.3397951600402</v>
      </c>
    </row>
    <row r="8" spans="1:14" s="49" customFormat="1" x14ac:dyDescent="0.2">
      <c r="A8" s="50"/>
      <c r="B8" s="49" t="s">
        <v>55</v>
      </c>
      <c r="C8" s="48">
        <v>1356.38204</v>
      </c>
      <c r="D8" s="48">
        <v>1393.8881569999999</v>
      </c>
      <c r="E8" s="48">
        <v>1506.680511</v>
      </c>
      <c r="F8" s="48">
        <v>1903.0049009999998</v>
      </c>
      <c r="G8" s="48">
        <v>2328.3255549999994</v>
      </c>
      <c r="H8" s="48">
        <v>2293.0422640000002</v>
      </c>
      <c r="I8" s="48">
        <v>2527.431818</v>
      </c>
      <c r="J8" s="48">
        <v>2603.5449749999998</v>
      </c>
      <c r="K8" s="48">
        <v>2727.0570739999998</v>
      </c>
      <c r="L8" s="48">
        <v>2818.2243789999998</v>
      </c>
      <c r="M8" s="48">
        <v>2919.1633419764371</v>
      </c>
      <c r="N8" s="48">
        <v>2902.9507675362324</v>
      </c>
    </row>
    <row r="9" spans="1:14" s="49" customFormat="1" x14ac:dyDescent="0.2">
      <c r="A9" s="50"/>
      <c r="B9" s="49" t="s">
        <v>171</v>
      </c>
      <c r="C9" s="48">
        <v>1229.2609069999999</v>
      </c>
      <c r="D9" s="48">
        <v>1263.6190270000002</v>
      </c>
      <c r="E9" s="48">
        <v>1364.2882950000001</v>
      </c>
      <c r="F9" s="48">
        <v>1659.7039969999998</v>
      </c>
      <c r="G9" s="48">
        <v>2031.506265</v>
      </c>
      <c r="H9" s="48">
        <v>1999.8547080000003</v>
      </c>
      <c r="I9" s="48">
        <v>2204.3604309999996</v>
      </c>
      <c r="J9" s="48">
        <v>2265.5904740000005</v>
      </c>
      <c r="K9" s="48">
        <v>2371.7307220000002</v>
      </c>
      <c r="L9" s="48">
        <v>2452.926379</v>
      </c>
      <c r="M9" s="48">
        <v>2541.4459845560577</v>
      </c>
      <c r="N9" s="48">
        <v>2529.7594795726836</v>
      </c>
    </row>
    <row r="10" spans="1:14" s="49" customFormat="1" x14ac:dyDescent="0.2">
      <c r="A10" s="50"/>
      <c r="B10" s="49" t="s">
        <v>53</v>
      </c>
      <c r="C10" s="48">
        <v>482.52104499999996</v>
      </c>
      <c r="D10" s="48">
        <v>498.79710799999998</v>
      </c>
      <c r="E10" s="48">
        <v>537.59837900000002</v>
      </c>
      <c r="F10" s="48">
        <v>667.10223000000008</v>
      </c>
      <c r="G10" s="48">
        <v>816.85978799999998</v>
      </c>
      <c r="H10" s="48">
        <v>805.727035</v>
      </c>
      <c r="I10" s="48">
        <v>874.65073600000005</v>
      </c>
      <c r="J10" s="48">
        <v>908.32143400000007</v>
      </c>
      <c r="K10" s="48">
        <v>949.37006200000008</v>
      </c>
      <c r="L10" s="48">
        <v>980.98949700000003</v>
      </c>
      <c r="M10" s="48">
        <v>1012.8522144735857</v>
      </c>
      <c r="N10" s="48">
        <v>1009.3349738878948</v>
      </c>
    </row>
    <row r="11" spans="1:14" s="49" customFormat="1" x14ac:dyDescent="0.2">
      <c r="A11" s="50"/>
      <c r="B11" s="49" t="s">
        <v>52</v>
      </c>
      <c r="C11" s="48">
        <v>1043.1427160000001</v>
      </c>
      <c r="D11" s="48">
        <v>1069.4304520000001</v>
      </c>
      <c r="E11" s="48">
        <v>1156.6799209999999</v>
      </c>
      <c r="F11" s="48">
        <v>1447.27853</v>
      </c>
      <c r="G11" s="48">
        <v>1755.2832479999997</v>
      </c>
      <c r="H11" s="48">
        <v>1730.133323</v>
      </c>
      <c r="I11" s="48">
        <v>1904.3059289999999</v>
      </c>
      <c r="J11" s="48">
        <v>1950.7015980000001</v>
      </c>
      <c r="K11" s="48">
        <v>2041.1114530000004</v>
      </c>
      <c r="L11" s="48">
        <v>2106.6463990000002</v>
      </c>
      <c r="M11" s="48">
        <v>2184.3883470944957</v>
      </c>
      <c r="N11" s="48">
        <v>2167.2923273579104</v>
      </c>
    </row>
    <row r="12" spans="1:14" s="49" customFormat="1" x14ac:dyDescent="0.2">
      <c r="A12" s="50"/>
      <c r="B12" s="49" t="s">
        <v>51</v>
      </c>
      <c r="C12" s="48">
        <v>629.35584399999993</v>
      </c>
      <c r="D12" s="48">
        <v>654.08472200000006</v>
      </c>
      <c r="E12" s="48">
        <v>704.56263899999999</v>
      </c>
      <c r="F12" s="48">
        <v>868.340778</v>
      </c>
      <c r="G12" s="48">
        <v>1056.385869</v>
      </c>
      <c r="H12" s="48">
        <v>1041.797225</v>
      </c>
      <c r="I12" s="48">
        <v>1148.759333</v>
      </c>
      <c r="J12" s="48">
        <v>1179.1930439999999</v>
      </c>
      <c r="K12" s="48">
        <v>1236.1548830000002</v>
      </c>
      <c r="L12" s="48">
        <v>1279.3915469999999</v>
      </c>
      <c r="M12" s="48">
        <v>1325.9911825446902</v>
      </c>
      <c r="N12" s="48">
        <v>1325.1752818689067</v>
      </c>
    </row>
    <row r="13" spans="1:14" s="49" customFormat="1" x14ac:dyDescent="0.2">
      <c r="A13" s="50"/>
      <c r="B13" s="49" t="s">
        <v>50</v>
      </c>
      <c r="C13" s="48">
        <v>336.41717400000005</v>
      </c>
      <c r="D13" s="48">
        <v>353.40210399999995</v>
      </c>
      <c r="E13" s="48">
        <v>379.209948</v>
      </c>
      <c r="F13" s="48">
        <v>464.838998</v>
      </c>
      <c r="G13" s="48">
        <v>569.23871200000008</v>
      </c>
      <c r="H13" s="48">
        <v>559.67047700000001</v>
      </c>
      <c r="I13" s="48">
        <v>615.33598099999995</v>
      </c>
      <c r="J13" s="48">
        <v>634.91334599999993</v>
      </c>
      <c r="K13" s="48">
        <v>663.94838499999992</v>
      </c>
      <c r="L13" s="48">
        <v>686.89593000000002</v>
      </c>
      <c r="M13" s="48">
        <v>711.22044533108965</v>
      </c>
      <c r="N13" s="48">
        <v>709.54006414256673</v>
      </c>
    </row>
    <row r="14" spans="1:14" s="49" customFormat="1" x14ac:dyDescent="0.2">
      <c r="A14" s="50"/>
      <c r="B14" s="49" t="s">
        <v>49</v>
      </c>
      <c r="C14" s="48">
        <v>1473.7516150000001</v>
      </c>
      <c r="D14" s="48">
        <v>1528.739902</v>
      </c>
      <c r="E14" s="48">
        <v>1644.3773509999999</v>
      </c>
      <c r="F14" s="48">
        <v>1949.805687</v>
      </c>
      <c r="G14" s="48">
        <v>2601.6070460000001</v>
      </c>
      <c r="H14" s="48">
        <v>2578.607927</v>
      </c>
      <c r="I14" s="48">
        <v>2832.208482</v>
      </c>
      <c r="J14" s="48">
        <v>2892.5531289999999</v>
      </c>
      <c r="K14" s="48">
        <v>3039.8953839999999</v>
      </c>
      <c r="L14" s="48">
        <v>3154.8197690000002</v>
      </c>
      <c r="M14" s="48">
        <v>3271.7523814087513</v>
      </c>
      <c r="N14" s="48">
        <v>3299.4761518898576</v>
      </c>
    </row>
    <row r="15" spans="1:14" s="110" customFormat="1" x14ac:dyDescent="0.2">
      <c r="A15" s="96"/>
    </row>
    <row r="16" spans="1:14" s="42" customFormat="1" x14ac:dyDescent="0.2">
      <c r="A16" s="47"/>
      <c r="B16" s="46" t="s">
        <v>172</v>
      </c>
      <c r="C16" s="45">
        <f t="shared" ref="C16:N16" si="0">SUM(C6:C14)</f>
        <v>7282.4382669999995</v>
      </c>
      <c r="D16" s="45">
        <f t="shared" si="0"/>
        <v>7512.4182810000002</v>
      </c>
      <c r="E16" s="45">
        <f t="shared" si="0"/>
        <v>8105.4162120000001</v>
      </c>
      <c r="F16" s="45">
        <f t="shared" si="0"/>
        <v>10006.364129000001</v>
      </c>
      <c r="G16" s="45">
        <f t="shared" si="0"/>
        <v>12409.933623000001</v>
      </c>
      <c r="H16" s="45">
        <f t="shared" si="0"/>
        <v>12240.865547000001</v>
      </c>
      <c r="I16" s="45">
        <f t="shared" si="0"/>
        <v>13462.418436</v>
      </c>
      <c r="J16" s="45">
        <f t="shared" si="0"/>
        <v>13831.802701000001</v>
      </c>
      <c r="K16" s="45">
        <f t="shared" si="0"/>
        <v>14486.745557999999</v>
      </c>
      <c r="L16" s="45">
        <f t="shared" si="0"/>
        <v>14983.493834000001</v>
      </c>
      <c r="M16" s="45">
        <f t="shared" si="0"/>
        <v>15524.33512154424</v>
      </c>
      <c r="N16" s="45">
        <f t="shared" si="0"/>
        <v>15485.397000000003</v>
      </c>
    </row>
    <row r="17" spans="1:14" s="110" customFormat="1" x14ac:dyDescent="0.2">
      <c r="A17" s="113"/>
    </row>
    <row r="18" spans="1:14" s="42" customFormat="1" x14ac:dyDescent="0.2">
      <c r="A18" s="47"/>
      <c r="B18" s="49" t="s">
        <v>57</v>
      </c>
      <c r="C18" s="48">
        <v>170.93124</v>
      </c>
      <c r="D18" s="48">
        <v>176.97344600000002</v>
      </c>
      <c r="E18" s="48">
        <v>190.01913400000001</v>
      </c>
      <c r="F18" s="48">
        <v>207.06657500000003</v>
      </c>
      <c r="G18" s="48">
        <v>193.49084500000001</v>
      </c>
      <c r="H18" s="48">
        <v>191.85572000000002</v>
      </c>
      <c r="I18" s="48">
        <v>214.128173</v>
      </c>
      <c r="J18" s="48">
        <v>219.53106199999999</v>
      </c>
      <c r="K18" s="48">
        <v>230.04039400000002</v>
      </c>
      <c r="L18" s="48">
        <v>239.41240199999999</v>
      </c>
      <c r="M18" s="48">
        <v>245.13895855874594</v>
      </c>
      <c r="N18" s="48">
        <v>244.80203841647719</v>
      </c>
    </row>
    <row r="19" spans="1:14" s="42" customFormat="1" x14ac:dyDescent="0.2">
      <c r="A19" s="47"/>
      <c r="B19" s="49" t="s">
        <v>56</v>
      </c>
      <c r="C19" s="48">
        <v>418.52139199999999</v>
      </c>
      <c r="D19" s="48">
        <v>433.17250100000001</v>
      </c>
      <c r="E19" s="48">
        <v>463.74230699999993</v>
      </c>
      <c r="F19" s="48">
        <v>518.98793499999988</v>
      </c>
      <c r="G19" s="48">
        <v>478.27900299999999</v>
      </c>
      <c r="H19" s="48">
        <v>476.39244100000002</v>
      </c>
      <c r="I19" s="48">
        <v>516.02487200000007</v>
      </c>
      <c r="J19" s="48">
        <v>539.70041400000002</v>
      </c>
      <c r="K19" s="48">
        <v>559.62173599999994</v>
      </c>
      <c r="L19" s="48">
        <v>568.41572099999996</v>
      </c>
      <c r="M19" s="48">
        <v>591.02354197902957</v>
      </c>
      <c r="N19" s="48">
        <v>583.1809194298387</v>
      </c>
    </row>
    <row r="20" spans="1:14" s="42" customFormat="1" x14ac:dyDescent="0.2">
      <c r="A20" s="47"/>
      <c r="B20" s="49" t="s">
        <v>55</v>
      </c>
      <c r="C20" s="48">
        <v>1057.4637690000002</v>
      </c>
      <c r="D20" s="48">
        <v>1091.6245409999999</v>
      </c>
      <c r="E20" s="48">
        <v>1181.345106</v>
      </c>
      <c r="F20" s="48">
        <v>1305.4521510000002</v>
      </c>
      <c r="G20" s="48">
        <v>1237.353222</v>
      </c>
      <c r="H20" s="48">
        <v>1219.251941</v>
      </c>
      <c r="I20" s="48">
        <v>1356.5714350000001</v>
      </c>
      <c r="J20" s="48">
        <v>1390.8685029999997</v>
      </c>
      <c r="K20" s="48">
        <v>1463.9998079999998</v>
      </c>
      <c r="L20" s="48">
        <v>1518.2297759999999</v>
      </c>
      <c r="M20" s="48">
        <v>1565.7542209207234</v>
      </c>
      <c r="N20" s="48">
        <v>1562.235932925526</v>
      </c>
    </row>
    <row r="21" spans="1:14" s="42" customFormat="1" x14ac:dyDescent="0.2">
      <c r="A21" s="47"/>
      <c r="B21" s="49" t="s">
        <v>171</v>
      </c>
      <c r="C21" s="48">
        <v>1021.8403049999999</v>
      </c>
      <c r="D21" s="48">
        <v>1051.1851429999999</v>
      </c>
      <c r="E21" s="48">
        <v>1134.3505499999999</v>
      </c>
      <c r="F21" s="48">
        <v>1258.5563790000001</v>
      </c>
      <c r="G21" s="48">
        <v>1183.4301510000003</v>
      </c>
      <c r="H21" s="48">
        <v>1170.6543200000001</v>
      </c>
      <c r="I21" s="48">
        <v>1293.2640719999999</v>
      </c>
      <c r="J21" s="48">
        <v>1346.973137</v>
      </c>
      <c r="K21" s="48">
        <v>1403.6318300000003</v>
      </c>
      <c r="L21" s="48">
        <v>1448.794807</v>
      </c>
      <c r="M21" s="48">
        <v>1496.8765015983488</v>
      </c>
      <c r="N21" s="48">
        <v>1486.9712369072652</v>
      </c>
    </row>
    <row r="22" spans="1:14" s="42" customFormat="1" x14ac:dyDescent="0.2">
      <c r="A22" s="47"/>
      <c r="B22" s="49" t="s">
        <v>53</v>
      </c>
      <c r="C22" s="48">
        <v>446.63288200000005</v>
      </c>
      <c r="D22" s="48">
        <v>463.21502200000009</v>
      </c>
      <c r="E22" s="48">
        <v>498.64021500000001</v>
      </c>
      <c r="F22" s="48">
        <v>557.81630299999995</v>
      </c>
      <c r="G22" s="48">
        <v>518.84724699999992</v>
      </c>
      <c r="H22" s="48">
        <v>516.73642199999995</v>
      </c>
      <c r="I22" s="48">
        <v>572.52923700000008</v>
      </c>
      <c r="J22" s="48">
        <v>589.62469700000008</v>
      </c>
      <c r="K22" s="48">
        <v>614.4674819999999</v>
      </c>
      <c r="L22" s="48">
        <v>633.22028899999987</v>
      </c>
      <c r="M22" s="48">
        <v>651.37428372587021</v>
      </c>
      <c r="N22" s="48">
        <v>652.11392323135863</v>
      </c>
    </row>
    <row r="23" spans="1:14" s="42" customFormat="1" x14ac:dyDescent="0.2">
      <c r="A23" s="47"/>
      <c r="B23" s="49" t="s">
        <v>52</v>
      </c>
      <c r="C23" s="48">
        <v>824.61555200000009</v>
      </c>
      <c r="D23" s="48">
        <v>861.37545000000011</v>
      </c>
      <c r="E23" s="48">
        <v>928.70126400000015</v>
      </c>
      <c r="F23" s="48">
        <v>1018.93558</v>
      </c>
      <c r="G23" s="48">
        <v>953.7542380000001</v>
      </c>
      <c r="H23" s="48">
        <v>944.84580699999992</v>
      </c>
      <c r="I23" s="48">
        <v>1053.9737399999999</v>
      </c>
      <c r="J23" s="48">
        <v>1084.6544260000001</v>
      </c>
      <c r="K23" s="48">
        <v>1127.2432919999999</v>
      </c>
      <c r="L23" s="48">
        <v>1161.7521719999997</v>
      </c>
      <c r="M23" s="48">
        <v>1198.4591260943457</v>
      </c>
      <c r="N23" s="48">
        <v>1195.5033034907296</v>
      </c>
    </row>
    <row r="24" spans="1:14" s="42" customFormat="1" x14ac:dyDescent="0.2">
      <c r="A24" s="47"/>
      <c r="B24" s="49" t="s">
        <v>51</v>
      </c>
      <c r="C24" s="48">
        <v>554.42375700000002</v>
      </c>
      <c r="D24" s="48">
        <v>581.42809100000011</v>
      </c>
      <c r="E24" s="48">
        <v>616.93460400000004</v>
      </c>
      <c r="F24" s="48">
        <v>683.77921500000002</v>
      </c>
      <c r="G24" s="48">
        <v>648.81747299999995</v>
      </c>
      <c r="H24" s="48">
        <v>645.68784100000005</v>
      </c>
      <c r="I24" s="48">
        <v>711.86985800000002</v>
      </c>
      <c r="J24" s="48">
        <v>745.11082899999997</v>
      </c>
      <c r="K24" s="48">
        <v>775.18385799999999</v>
      </c>
      <c r="L24" s="48">
        <v>798.09683600000005</v>
      </c>
      <c r="M24" s="48">
        <v>830.66931668314623</v>
      </c>
      <c r="N24" s="48">
        <v>833.3098208962474</v>
      </c>
    </row>
    <row r="25" spans="1:14" s="42" customFormat="1" x14ac:dyDescent="0.2">
      <c r="A25" s="47"/>
      <c r="B25" s="49" t="s">
        <v>50</v>
      </c>
      <c r="C25" s="48">
        <v>296.82043900000002</v>
      </c>
      <c r="D25" s="48">
        <v>307.03618200000005</v>
      </c>
      <c r="E25" s="48">
        <v>332.60141200000004</v>
      </c>
      <c r="F25" s="48">
        <v>365.72176899999999</v>
      </c>
      <c r="G25" s="48">
        <v>347.99832500000002</v>
      </c>
      <c r="H25" s="48">
        <v>343.68761099999995</v>
      </c>
      <c r="I25" s="48">
        <v>385.01085</v>
      </c>
      <c r="J25" s="48">
        <v>398.85776199999992</v>
      </c>
      <c r="K25" s="48">
        <v>414.18648799999994</v>
      </c>
      <c r="L25" s="48">
        <v>431.55376100000001</v>
      </c>
      <c r="M25" s="48">
        <v>444.10998049516292</v>
      </c>
      <c r="N25" s="48">
        <v>447.91884919866612</v>
      </c>
    </row>
    <row r="26" spans="1:14" s="42" customFormat="1" x14ac:dyDescent="0.2">
      <c r="A26" s="47"/>
      <c r="B26" s="49" t="s">
        <v>49</v>
      </c>
      <c r="C26" s="48">
        <v>1645.8893249999999</v>
      </c>
      <c r="D26" s="48">
        <v>1730.3373220000001</v>
      </c>
      <c r="E26" s="48">
        <v>1852.9477580000002</v>
      </c>
      <c r="F26" s="48">
        <v>1998.526194</v>
      </c>
      <c r="G26" s="48">
        <v>1918.0029300000001</v>
      </c>
      <c r="H26" s="48">
        <v>1932.2140320000003</v>
      </c>
      <c r="I26" s="48">
        <v>2097.4064020000001</v>
      </c>
      <c r="J26" s="48">
        <v>2228.4053990000002</v>
      </c>
      <c r="K26" s="48">
        <v>2331.5278560000002</v>
      </c>
      <c r="L26" s="48">
        <v>2402.9432969999998</v>
      </c>
      <c r="M26" s="48">
        <v>2494.1700218624378</v>
      </c>
      <c r="N26" s="48">
        <v>2513.9209755038905</v>
      </c>
    </row>
    <row r="27" spans="1:14" s="110" customFormat="1" x14ac:dyDescent="0.2">
      <c r="A27" s="113"/>
    </row>
    <row r="28" spans="1:14" s="42" customFormat="1" x14ac:dyDescent="0.2">
      <c r="A28" s="47"/>
      <c r="B28" s="46" t="s">
        <v>170</v>
      </c>
      <c r="C28" s="45">
        <f t="shared" ref="C28:N28" si="1">SUM(C18:C26)</f>
        <v>6437.138661</v>
      </c>
      <c r="D28" s="45">
        <f t="shared" si="1"/>
        <v>6696.3476980000005</v>
      </c>
      <c r="E28" s="45">
        <f t="shared" si="1"/>
        <v>7199.2823499999995</v>
      </c>
      <c r="F28" s="45">
        <f t="shared" si="1"/>
        <v>7914.8421010000002</v>
      </c>
      <c r="G28" s="45">
        <f t="shared" si="1"/>
        <v>7479.9734340000014</v>
      </c>
      <c r="H28" s="45">
        <f t="shared" si="1"/>
        <v>7441.3261350000012</v>
      </c>
      <c r="I28" s="45">
        <f t="shared" si="1"/>
        <v>8200.7786390000001</v>
      </c>
      <c r="J28" s="45">
        <f t="shared" si="1"/>
        <v>8543.7262289999999</v>
      </c>
      <c r="K28" s="45">
        <f t="shared" si="1"/>
        <v>8919.9027440000009</v>
      </c>
      <c r="L28" s="45">
        <f t="shared" si="1"/>
        <v>9202.4190609999987</v>
      </c>
      <c r="M28" s="45">
        <f t="shared" si="1"/>
        <v>9517.57595191781</v>
      </c>
      <c r="N28" s="45">
        <f t="shared" si="1"/>
        <v>9519.9569999999985</v>
      </c>
    </row>
    <row r="29" spans="1:14" s="97" customFormat="1" x14ac:dyDescent="0.2">
      <c r="A29" s="96"/>
    </row>
    <row r="30" spans="1:14" s="43" customFormat="1" ht="14.45" customHeight="1" x14ac:dyDescent="0.2">
      <c r="A30" s="114" t="s">
        <v>169</v>
      </c>
      <c r="B30" s="114"/>
      <c r="C30" s="44">
        <f t="shared" ref="C30:N30" si="2">C16+C28</f>
        <v>13719.576927999999</v>
      </c>
      <c r="D30" s="44">
        <f t="shared" si="2"/>
        <v>14208.765979</v>
      </c>
      <c r="E30" s="44">
        <f t="shared" si="2"/>
        <v>15304.698562</v>
      </c>
      <c r="F30" s="44">
        <f t="shared" si="2"/>
        <v>17921.206230000003</v>
      </c>
      <c r="G30" s="44">
        <f t="shared" si="2"/>
        <v>19889.907057000004</v>
      </c>
      <c r="H30" s="44">
        <f t="shared" si="2"/>
        <v>19682.191682000004</v>
      </c>
      <c r="I30" s="44">
        <f t="shared" si="2"/>
        <v>21663.197075</v>
      </c>
      <c r="J30" s="44">
        <f t="shared" si="2"/>
        <v>22375.52893</v>
      </c>
      <c r="K30" s="44">
        <f t="shared" si="2"/>
        <v>23406.648302000001</v>
      </c>
      <c r="L30" s="44">
        <f t="shared" si="2"/>
        <v>24185.912895000001</v>
      </c>
      <c r="M30" s="44">
        <f t="shared" si="2"/>
        <v>25041.911073462048</v>
      </c>
      <c r="N30" s="44">
        <f t="shared" si="2"/>
        <v>25005.353999999999</v>
      </c>
    </row>
    <row r="32" spans="1:14" s="100" customFormat="1" x14ac:dyDescent="0.2">
      <c r="A32" s="100" t="s">
        <v>168</v>
      </c>
    </row>
    <row r="33" spans="1:1" s="100" customFormat="1" ht="39.75" customHeight="1" x14ac:dyDescent="0.2">
      <c r="A33" s="101" t="s">
        <v>167</v>
      </c>
    </row>
  </sheetData>
  <mergeCells count="11">
    <mergeCell ref="A1:XFD1"/>
    <mergeCell ref="A2:XFD2"/>
    <mergeCell ref="A33:XFD33"/>
    <mergeCell ref="A32:XFD32"/>
    <mergeCell ref="A3:XFD3"/>
    <mergeCell ref="A5:XFD5"/>
    <mergeCell ref="A15:XFD15"/>
    <mergeCell ref="A17:XFD17"/>
    <mergeCell ref="A27:XFD27"/>
    <mergeCell ref="A29:XFD29"/>
    <mergeCell ref="A30:B30"/>
  </mergeCells>
  <pageMargins left="0.7" right="0.7" top="0.78740157499999996" bottom="0.78740157499999996" header="0.3" footer="0.3"/>
  <pageSetup paperSize="9" scale="8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election sqref="A1:XFD1"/>
    </sheetView>
  </sheetViews>
  <sheetFormatPr baseColWidth="10" defaultRowHeight="12.75" x14ac:dyDescent="0.2"/>
  <cols>
    <col min="1" max="1" width="11.42578125" style="52"/>
    <col min="2" max="2" width="26.85546875" style="52" customWidth="1"/>
    <col min="3" max="3" width="8" style="52" customWidth="1"/>
    <col min="4" max="4" width="7.85546875" style="52" customWidth="1"/>
    <col min="5" max="5" width="7.7109375" style="52" customWidth="1"/>
    <col min="6" max="9" width="9" style="52" customWidth="1"/>
    <col min="10" max="16384" width="11.42578125" style="52"/>
  </cols>
  <sheetData>
    <row r="1" spans="1:9" s="105" customFormat="1" x14ac:dyDescent="0.2">
      <c r="A1" s="105" t="s">
        <v>184</v>
      </c>
    </row>
    <row r="2" spans="1:9" s="106" customFormat="1" x14ac:dyDescent="0.2">
      <c r="A2" s="106" t="s">
        <v>5</v>
      </c>
    </row>
    <row r="3" spans="1:9" s="116" customFormat="1" x14ac:dyDescent="0.2"/>
    <row r="4" spans="1:9" s="53" customFormat="1" x14ac:dyDescent="0.2">
      <c r="A4" s="32"/>
      <c r="B4" s="32"/>
      <c r="C4" s="55" t="s">
        <v>137</v>
      </c>
      <c r="D4" s="55" t="s">
        <v>64</v>
      </c>
      <c r="E4" s="55" t="s">
        <v>136</v>
      </c>
      <c r="F4" s="31" t="s">
        <v>135</v>
      </c>
      <c r="G4" s="31" t="s">
        <v>63</v>
      </c>
      <c r="H4" s="31" t="s">
        <v>134</v>
      </c>
      <c r="I4" s="31" t="s">
        <v>3</v>
      </c>
    </row>
    <row r="5" spans="1:9" s="110" customFormat="1" x14ac:dyDescent="0.2">
      <c r="A5" s="109"/>
    </row>
    <row r="6" spans="1:9" s="53" customFormat="1" x14ac:dyDescent="0.2">
      <c r="A6" s="115" t="s">
        <v>183</v>
      </c>
      <c r="B6" s="115"/>
      <c r="C6" s="29">
        <v>415.57299999999998</v>
      </c>
      <c r="D6" s="29">
        <v>434.58199999999999</v>
      </c>
      <c r="E6" s="29">
        <v>455.21499999999997</v>
      </c>
      <c r="F6" s="29">
        <v>463.36200000000002</v>
      </c>
      <c r="G6" s="29">
        <v>477.22500000000002</v>
      </c>
      <c r="H6" s="29">
        <v>488.81900000000002</v>
      </c>
      <c r="I6" s="29">
        <v>529.23</v>
      </c>
    </row>
    <row r="7" spans="1:9" s="53" customFormat="1" x14ac:dyDescent="0.2">
      <c r="B7" s="29" t="s">
        <v>182</v>
      </c>
      <c r="C7" s="29"/>
      <c r="D7" s="29"/>
      <c r="E7" s="29"/>
    </row>
    <row r="8" spans="1:9" s="53" customFormat="1" x14ac:dyDescent="0.2">
      <c r="B8" s="29" t="s">
        <v>181</v>
      </c>
      <c r="C8" s="29">
        <v>27.119</v>
      </c>
      <c r="D8" s="29">
        <v>28.366</v>
      </c>
      <c r="E8" s="29">
        <v>29.719000000000001</v>
      </c>
      <c r="F8" s="29">
        <v>30.254000000000001</v>
      </c>
      <c r="G8" s="29">
        <v>31.163</v>
      </c>
      <c r="H8" s="29">
        <v>31.922999999999998</v>
      </c>
      <c r="I8" s="29">
        <v>34.573999999999998</v>
      </c>
    </row>
    <row r="9" spans="1:9" s="53" customFormat="1" x14ac:dyDescent="0.2">
      <c r="B9" s="54" t="s">
        <v>180</v>
      </c>
      <c r="C9" s="54">
        <v>388.45400000000001</v>
      </c>
      <c r="D9" s="54">
        <v>406.21600000000001</v>
      </c>
      <c r="E9" s="54">
        <v>425.49599999999998</v>
      </c>
      <c r="F9" s="54">
        <v>433.10899999999998</v>
      </c>
      <c r="G9" s="54">
        <v>446.06299999999999</v>
      </c>
      <c r="H9" s="54">
        <v>456.89600000000002</v>
      </c>
      <c r="I9" s="54">
        <v>494.65600000000001</v>
      </c>
    </row>
    <row r="11" spans="1:9" s="106" customFormat="1" x14ac:dyDescent="0.2">
      <c r="A11" s="106" t="s">
        <v>179</v>
      </c>
    </row>
    <row r="12" spans="1:9" s="106" customFormat="1" x14ac:dyDescent="0.2"/>
  </sheetData>
  <mergeCells count="7">
    <mergeCell ref="A6:B6"/>
    <mergeCell ref="A1:XFD1"/>
    <mergeCell ref="A2:XFD2"/>
    <mergeCell ref="A12:XFD12"/>
    <mergeCell ref="A11:XFD11"/>
    <mergeCell ref="A3:XFD3"/>
    <mergeCell ref="A5:XFD5"/>
  </mergeCells>
  <pageMargins left="0.7" right="0.7" top="0.78740157499999996" bottom="0.78740157499999996"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sqref="A1:XFD1"/>
    </sheetView>
  </sheetViews>
  <sheetFormatPr baseColWidth="10" defaultRowHeight="12.75" x14ac:dyDescent="0.2"/>
  <cols>
    <col min="1" max="1" width="7.28515625" style="52" customWidth="1"/>
    <col min="2" max="2" width="37" style="52" customWidth="1"/>
    <col min="3" max="5" width="7.7109375" style="52" customWidth="1"/>
    <col min="6" max="6" width="8.7109375" style="52" customWidth="1"/>
    <col min="7" max="7" width="8.85546875" style="52" customWidth="1"/>
    <col min="8" max="9" width="9.42578125" style="52" customWidth="1"/>
    <col min="10" max="16384" width="11.42578125" style="52"/>
  </cols>
  <sheetData>
    <row r="1" spans="1:9" s="105" customFormat="1" x14ac:dyDescent="0.2">
      <c r="A1" s="105" t="s">
        <v>188</v>
      </c>
    </row>
    <row r="2" spans="1:9" s="106" customFormat="1" x14ac:dyDescent="0.2">
      <c r="A2" s="106" t="s">
        <v>5</v>
      </c>
    </row>
    <row r="3" spans="1:9" s="108" customFormat="1" x14ac:dyDescent="0.2"/>
    <row r="4" spans="1:9" s="53" customFormat="1" x14ac:dyDescent="0.2">
      <c r="A4" s="32"/>
      <c r="B4" s="32"/>
      <c r="C4" s="31" t="s">
        <v>137</v>
      </c>
      <c r="D4" s="31" t="s">
        <v>64</v>
      </c>
      <c r="E4" s="31" t="s">
        <v>136</v>
      </c>
      <c r="F4" s="31" t="s">
        <v>135</v>
      </c>
      <c r="G4" s="31" t="s">
        <v>63</v>
      </c>
      <c r="H4" s="31" t="s">
        <v>134</v>
      </c>
      <c r="I4" s="31" t="s">
        <v>3</v>
      </c>
    </row>
    <row r="5" spans="1:9" s="117" customFormat="1" x14ac:dyDescent="0.2"/>
    <row r="6" spans="1:9" s="53" customFormat="1" x14ac:dyDescent="0.2">
      <c r="A6" s="115" t="s">
        <v>187</v>
      </c>
      <c r="B6" s="115"/>
      <c r="C6" s="29">
        <v>95.619</v>
      </c>
      <c r="D6" s="29">
        <v>96.747</v>
      </c>
      <c r="E6" s="29">
        <v>95.561000000000007</v>
      </c>
      <c r="F6" s="48">
        <v>95.793000000000006</v>
      </c>
      <c r="G6" s="29">
        <v>92.926000000000002</v>
      </c>
      <c r="H6" s="48">
        <v>104.3</v>
      </c>
      <c r="I6" s="48">
        <v>95.608000000000004</v>
      </c>
    </row>
    <row r="7" spans="1:9" s="53" customFormat="1" x14ac:dyDescent="0.2">
      <c r="B7" s="29" t="s">
        <v>182</v>
      </c>
      <c r="C7" s="29"/>
      <c r="D7" s="29"/>
      <c r="E7" s="29"/>
      <c r="I7" s="42"/>
    </row>
    <row r="8" spans="1:9" s="53" customFormat="1" x14ac:dyDescent="0.2">
      <c r="B8" s="29" t="s">
        <v>181</v>
      </c>
      <c r="C8" s="29">
        <v>0</v>
      </c>
      <c r="D8" s="29">
        <v>0</v>
      </c>
      <c r="E8" s="29">
        <v>0</v>
      </c>
      <c r="F8" s="48">
        <v>0</v>
      </c>
      <c r="G8" s="29">
        <v>0</v>
      </c>
      <c r="H8" s="48">
        <v>0</v>
      </c>
      <c r="I8" s="48">
        <v>0</v>
      </c>
    </row>
    <row r="9" spans="1:9" s="53" customFormat="1" x14ac:dyDescent="0.2">
      <c r="B9" s="29" t="s">
        <v>186</v>
      </c>
      <c r="C9" s="29">
        <v>38.247999999999998</v>
      </c>
      <c r="D9" s="29">
        <v>38.698999999999998</v>
      </c>
      <c r="E9" s="29">
        <v>38.223999999999997</v>
      </c>
      <c r="F9" s="48">
        <v>38.317</v>
      </c>
      <c r="G9" s="29">
        <v>37.17</v>
      </c>
      <c r="H9" s="48">
        <v>41.72</v>
      </c>
      <c r="I9" s="48">
        <v>38.243000000000002</v>
      </c>
    </row>
    <row r="10" spans="1:9" s="53" customFormat="1" x14ac:dyDescent="0.2">
      <c r="B10" s="54" t="s">
        <v>185</v>
      </c>
      <c r="C10" s="54">
        <v>57.371000000000002</v>
      </c>
      <c r="D10" s="54">
        <v>58.048000000000002</v>
      </c>
      <c r="E10" s="54">
        <v>57.337000000000003</v>
      </c>
      <c r="F10" s="35">
        <v>57.475999999999999</v>
      </c>
      <c r="G10" s="54">
        <v>55.756</v>
      </c>
      <c r="H10" s="35">
        <v>62.58</v>
      </c>
      <c r="I10" s="35">
        <v>57.365000000000002</v>
      </c>
    </row>
    <row r="12" spans="1:9" s="106" customFormat="1" x14ac:dyDescent="0.2">
      <c r="A12" s="106" t="s">
        <v>179</v>
      </c>
    </row>
    <row r="13" spans="1:9" s="106" customFormat="1" x14ac:dyDescent="0.2"/>
  </sheetData>
  <mergeCells count="7">
    <mergeCell ref="A6:B6"/>
    <mergeCell ref="A1:XFD1"/>
    <mergeCell ref="A2:XFD2"/>
    <mergeCell ref="A13:XFD13"/>
    <mergeCell ref="A12:XFD12"/>
    <mergeCell ref="A3:XFD3"/>
    <mergeCell ref="A5:XFD5"/>
  </mergeCells>
  <pageMargins left="0.7" right="0.7" top="0.78740157499999996" bottom="0.78740157499999996"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0"/>
  <sheetViews>
    <sheetView zoomScaleNormal="100" workbookViewId="0">
      <selection sqref="A1:XFD1"/>
    </sheetView>
  </sheetViews>
  <sheetFormatPr baseColWidth="10" defaultRowHeight="12" x14ac:dyDescent="0.2"/>
  <cols>
    <col min="1" max="1" width="48.7109375" style="42" customWidth="1"/>
    <col min="2" max="2" width="61.7109375" style="42" customWidth="1"/>
    <col min="3" max="11" width="7.5703125" style="57" customWidth="1"/>
    <col min="12" max="14" width="7.5703125" style="56" customWidth="1"/>
    <col min="15" max="16384" width="11.42578125" style="42"/>
  </cols>
  <sheetData>
    <row r="1" spans="1:14" s="99" customFormat="1" ht="12" customHeight="1" x14ac:dyDescent="0.2">
      <c r="A1" s="99" t="s">
        <v>261</v>
      </c>
    </row>
    <row r="2" spans="1:14" s="100" customFormat="1" ht="12" customHeight="1" x14ac:dyDescent="0.2">
      <c r="A2" s="100" t="s">
        <v>5</v>
      </c>
    </row>
    <row r="3" spans="1:14" s="119" customFormat="1" ht="12" customHeight="1" x14ac:dyDescent="0.2"/>
    <row r="4" spans="1:14" ht="12" customHeight="1" x14ac:dyDescent="0.2">
      <c r="A4" s="41" t="s">
        <v>143</v>
      </c>
      <c r="B4" s="41"/>
      <c r="C4" s="73" t="s">
        <v>141</v>
      </c>
      <c r="D4" s="73" t="s">
        <v>140</v>
      </c>
      <c r="E4" s="73" t="s">
        <v>139</v>
      </c>
      <c r="F4" s="73" t="s">
        <v>138</v>
      </c>
      <c r="G4" s="73" t="s">
        <v>65</v>
      </c>
      <c r="H4" s="73" t="s">
        <v>137</v>
      </c>
      <c r="I4" s="73" t="s">
        <v>64</v>
      </c>
      <c r="J4" s="73" t="s">
        <v>136</v>
      </c>
      <c r="K4" s="73" t="s">
        <v>135</v>
      </c>
      <c r="L4" s="73" t="s">
        <v>63</v>
      </c>
      <c r="M4" s="73" t="s">
        <v>134</v>
      </c>
      <c r="N4" s="73" t="s">
        <v>3</v>
      </c>
    </row>
    <row r="5" spans="1:14" s="104" customFormat="1" ht="12" customHeight="1" x14ac:dyDescent="0.2"/>
    <row r="6" spans="1:14" s="18" customFormat="1" ht="12" customHeight="1" x14ac:dyDescent="0.2">
      <c r="B6" s="18" t="s">
        <v>260</v>
      </c>
      <c r="C6" s="72"/>
      <c r="D6" s="72"/>
      <c r="E6" s="72"/>
      <c r="F6" s="72"/>
      <c r="G6" s="72"/>
      <c r="H6" s="72"/>
      <c r="I6" s="72"/>
      <c r="J6" s="72"/>
      <c r="K6" s="72"/>
      <c r="L6" s="72"/>
      <c r="M6" s="72"/>
      <c r="N6" s="72"/>
    </row>
    <row r="7" spans="1:14" s="120" customFormat="1" ht="12.75" x14ac:dyDescent="0.2"/>
    <row r="8" spans="1:14" ht="12" customHeight="1" x14ac:dyDescent="0.2">
      <c r="A8" s="63"/>
      <c r="B8" s="63" t="s">
        <v>207</v>
      </c>
      <c r="C8" s="64"/>
      <c r="D8" s="64"/>
      <c r="E8" s="64"/>
      <c r="F8" s="64"/>
      <c r="G8" s="64"/>
      <c r="H8" s="64"/>
      <c r="I8" s="64"/>
      <c r="J8" s="64"/>
      <c r="K8" s="64"/>
    </row>
    <row r="9" spans="1:14" s="121" customFormat="1" ht="12.75" x14ac:dyDescent="0.2"/>
    <row r="10" spans="1:14" ht="12" customHeight="1" x14ac:dyDescent="0.2">
      <c r="A10" s="63"/>
      <c r="B10" s="63" t="s">
        <v>259</v>
      </c>
      <c r="C10" s="61">
        <v>101.739</v>
      </c>
      <c r="D10" s="61">
        <v>96.799000000000007</v>
      </c>
      <c r="E10" s="61">
        <v>104.584</v>
      </c>
      <c r="F10" s="64" t="s">
        <v>194</v>
      </c>
      <c r="G10" s="64" t="s">
        <v>194</v>
      </c>
      <c r="H10" s="64" t="s">
        <v>194</v>
      </c>
      <c r="I10" s="64" t="s">
        <v>194</v>
      </c>
      <c r="J10" s="64" t="s">
        <v>194</v>
      </c>
      <c r="K10" s="64" t="s">
        <v>194</v>
      </c>
      <c r="L10" s="64" t="s">
        <v>194</v>
      </c>
      <c r="M10" s="64" t="s">
        <v>194</v>
      </c>
      <c r="N10" s="64" t="s">
        <v>194</v>
      </c>
    </row>
    <row r="11" spans="1:14" ht="12" customHeight="1" x14ac:dyDescent="0.2">
      <c r="A11" s="63" t="s">
        <v>258</v>
      </c>
      <c r="B11" s="63" t="s">
        <v>257</v>
      </c>
      <c r="C11" s="61">
        <v>890.00400000000002</v>
      </c>
      <c r="D11" s="61">
        <v>1001.5839999999999</v>
      </c>
      <c r="E11" s="61">
        <v>1224.9639999999999</v>
      </c>
      <c r="F11" s="61">
        <v>1467.626</v>
      </c>
      <c r="G11" s="64" t="s">
        <v>194</v>
      </c>
      <c r="H11" s="64" t="s">
        <v>194</v>
      </c>
      <c r="I11" s="64" t="s">
        <v>194</v>
      </c>
      <c r="J11" s="64" t="s">
        <v>194</v>
      </c>
      <c r="K11" s="64">
        <v>3.956</v>
      </c>
      <c r="L11" s="64">
        <v>9.2859999999999996</v>
      </c>
      <c r="M11" s="64">
        <v>25</v>
      </c>
      <c r="N11" s="64">
        <v>25</v>
      </c>
    </row>
    <row r="12" spans="1:14" ht="24" customHeight="1" x14ac:dyDescent="0.2">
      <c r="A12" s="63"/>
      <c r="B12" s="62" t="s">
        <v>256</v>
      </c>
      <c r="C12" s="61">
        <v>90.841999999999999</v>
      </c>
      <c r="D12" s="61">
        <v>88.811999999999998</v>
      </c>
      <c r="E12" s="61">
        <v>94.759</v>
      </c>
      <c r="F12" s="64" t="s">
        <v>194</v>
      </c>
      <c r="G12" s="64" t="s">
        <v>194</v>
      </c>
      <c r="H12" s="64" t="s">
        <v>194</v>
      </c>
      <c r="I12" s="64" t="s">
        <v>194</v>
      </c>
      <c r="J12" s="64" t="s">
        <v>194</v>
      </c>
      <c r="K12" s="64" t="s">
        <v>194</v>
      </c>
      <c r="L12" s="64" t="s">
        <v>194</v>
      </c>
      <c r="M12" s="64" t="s">
        <v>194</v>
      </c>
      <c r="N12" s="64" t="s">
        <v>194</v>
      </c>
    </row>
    <row r="13" spans="1:14" ht="12" customHeight="1" x14ac:dyDescent="0.2">
      <c r="A13" s="63"/>
      <c r="B13" s="63" t="s">
        <v>255</v>
      </c>
      <c r="C13" s="61">
        <v>14.5</v>
      </c>
      <c r="D13" s="61">
        <v>14.5</v>
      </c>
      <c r="E13" s="61">
        <v>14.5</v>
      </c>
      <c r="F13" s="64" t="s">
        <v>194</v>
      </c>
      <c r="G13" s="64" t="s">
        <v>194</v>
      </c>
      <c r="H13" s="64" t="s">
        <v>194</v>
      </c>
      <c r="I13" s="64" t="s">
        <v>194</v>
      </c>
      <c r="J13" s="64" t="s">
        <v>194</v>
      </c>
      <c r="K13" s="64" t="s">
        <v>194</v>
      </c>
      <c r="L13" s="64" t="s">
        <v>194</v>
      </c>
      <c r="M13" s="64" t="s">
        <v>194</v>
      </c>
      <c r="N13" s="64" t="s">
        <v>194</v>
      </c>
    </row>
    <row r="14" spans="1:14" ht="24.75" customHeight="1" x14ac:dyDescent="0.2">
      <c r="A14" s="63"/>
      <c r="B14" s="62" t="s">
        <v>254</v>
      </c>
      <c r="C14" s="61">
        <v>145.66900000000001</v>
      </c>
      <c r="D14" s="61">
        <v>155.042</v>
      </c>
      <c r="E14" s="61">
        <v>167.89</v>
      </c>
      <c r="F14" s="64" t="s">
        <v>194</v>
      </c>
      <c r="G14" s="64" t="s">
        <v>194</v>
      </c>
      <c r="H14" s="64" t="s">
        <v>194</v>
      </c>
      <c r="I14" s="64" t="s">
        <v>194</v>
      </c>
      <c r="J14" s="64" t="s">
        <v>194</v>
      </c>
      <c r="K14" s="64" t="s">
        <v>194</v>
      </c>
      <c r="L14" s="64" t="s">
        <v>194</v>
      </c>
      <c r="M14" s="64" t="s">
        <v>194</v>
      </c>
      <c r="N14" s="64" t="s">
        <v>194</v>
      </c>
    </row>
    <row r="15" spans="1:14" ht="24" customHeight="1" x14ac:dyDescent="0.2">
      <c r="A15" s="71" t="s">
        <v>253</v>
      </c>
      <c r="B15" s="70" t="s">
        <v>252</v>
      </c>
      <c r="C15" s="61">
        <v>412.15600000000001</v>
      </c>
      <c r="D15" s="61">
        <v>427.41399999999999</v>
      </c>
      <c r="E15" s="61">
        <v>427.536</v>
      </c>
      <c r="F15" s="61">
        <v>516.85199999999998</v>
      </c>
      <c r="G15" s="61">
        <v>512.54200000000003</v>
      </c>
      <c r="H15" s="61">
        <v>498.24799999999999</v>
      </c>
      <c r="I15" s="61">
        <v>554.54200000000003</v>
      </c>
      <c r="J15" s="61">
        <v>577.54999999999995</v>
      </c>
      <c r="K15" s="61">
        <v>603.90200000000004</v>
      </c>
      <c r="L15" s="61">
        <v>627.60599999999999</v>
      </c>
      <c r="M15" s="61">
        <v>648.351</v>
      </c>
      <c r="N15" s="61">
        <v>645.57899999999995</v>
      </c>
    </row>
    <row r="16" spans="1:14" ht="24" customHeight="1" x14ac:dyDescent="0.2">
      <c r="A16" s="63" t="s">
        <v>251</v>
      </c>
      <c r="B16" s="62" t="s">
        <v>250</v>
      </c>
      <c r="C16" s="61">
        <v>115.01900000000001</v>
      </c>
      <c r="D16" s="61">
        <v>121.956</v>
      </c>
      <c r="E16" s="61">
        <v>122.012</v>
      </c>
      <c r="F16" s="61">
        <v>128.50200000000001</v>
      </c>
      <c r="G16" s="61">
        <v>129.33199999999999</v>
      </c>
      <c r="H16" s="61">
        <v>130.65799999999999</v>
      </c>
      <c r="I16" s="61">
        <v>137.69</v>
      </c>
      <c r="J16" s="61">
        <v>144.25800000000001</v>
      </c>
      <c r="K16" s="61">
        <v>148.48500000000001</v>
      </c>
      <c r="L16" s="61">
        <v>150.67699999999999</v>
      </c>
      <c r="M16" s="61">
        <v>155.60900000000001</v>
      </c>
      <c r="N16" s="61">
        <v>166.03299999999999</v>
      </c>
    </row>
    <row r="17" spans="1:14" ht="35.25" customHeight="1" x14ac:dyDescent="0.2">
      <c r="A17" s="62" t="s">
        <v>249</v>
      </c>
      <c r="B17" s="63" t="s">
        <v>248</v>
      </c>
      <c r="C17" s="61">
        <v>9.7490000000000006</v>
      </c>
      <c r="D17" s="61">
        <v>10.464</v>
      </c>
      <c r="E17" s="61">
        <v>10.464</v>
      </c>
      <c r="F17" s="61">
        <v>10.256</v>
      </c>
      <c r="G17" s="61">
        <v>10.984</v>
      </c>
      <c r="H17" s="61">
        <v>10.984</v>
      </c>
      <c r="I17" s="61">
        <v>10.984</v>
      </c>
      <c r="J17" s="61">
        <v>10.984</v>
      </c>
      <c r="K17" s="61">
        <v>12.984</v>
      </c>
      <c r="L17" s="61">
        <v>11.984</v>
      </c>
      <c r="M17" s="61">
        <v>17.984000000000002</v>
      </c>
      <c r="N17" s="61">
        <v>17.984000000000002</v>
      </c>
    </row>
    <row r="18" spans="1:14" ht="12" customHeight="1" x14ac:dyDescent="0.2">
      <c r="A18" s="63"/>
      <c r="B18" s="63" t="s">
        <v>247</v>
      </c>
      <c r="C18" s="61">
        <v>6.9</v>
      </c>
      <c r="D18" s="61">
        <v>6.9</v>
      </c>
      <c r="E18" s="61">
        <v>6.9</v>
      </c>
      <c r="F18" s="64" t="s">
        <v>194</v>
      </c>
      <c r="G18" s="64" t="s">
        <v>194</v>
      </c>
      <c r="H18" s="64" t="s">
        <v>194</v>
      </c>
      <c r="I18" s="64" t="s">
        <v>194</v>
      </c>
      <c r="J18" s="64" t="s">
        <v>194</v>
      </c>
      <c r="K18" s="64" t="s">
        <v>194</v>
      </c>
      <c r="L18" s="64" t="s">
        <v>194</v>
      </c>
      <c r="M18" s="64" t="s">
        <v>194</v>
      </c>
      <c r="N18" s="64" t="s">
        <v>194</v>
      </c>
    </row>
    <row r="19" spans="1:14" ht="12" customHeight="1" x14ac:dyDescent="0.2">
      <c r="A19" s="63" t="s">
        <v>246</v>
      </c>
      <c r="B19" s="63" t="s">
        <v>245</v>
      </c>
      <c r="C19" s="61">
        <v>19.277999999999999</v>
      </c>
      <c r="D19" s="61">
        <v>17.663</v>
      </c>
      <c r="E19" s="61">
        <v>17.076000000000001</v>
      </c>
      <c r="F19" s="61">
        <v>17.664000000000001</v>
      </c>
      <c r="G19" s="61">
        <v>15.958</v>
      </c>
      <c r="H19" s="61">
        <v>13.772</v>
      </c>
      <c r="I19" s="61">
        <v>11.048999999999999</v>
      </c>
      <c r="J19" s="61">
        <v>8.7270000000000003</v>
      </c>
      <c r="K19" s="61">
        <v>5.3760000000000003</v>
      </c>
      <c r="L19" s="61">
        <v>2.4079999999999999</v>
      </c>
      <c r="M19" s="61">
        <v>2.8140000000000001</v>
      </c>
      <c r="N19" s="61">
        <v>0.90400000000000003</v>
      </c>
    </row>
    <row r="20" spans="1:14" ht="12" customHeight="1" x14ac:dyDescent="0.2">
      <c r="A20" s="63"/>
      <c r="B20" s="63" t="s">
        <v>244</v>
      </c>
      <c r="C20" s="61">
        <v>0.3</v>
      </c>
      <c r="D20" s="61">
        <v>0.123</v>
      </c>
      <c r="E20" s="61">
        <v>0.01</v>
      </c>
      <c r="F20" s="64" t="s">
        <v>194</v>
      </c>
      <c r="G20" s="64" t="s">
        <v>194</v>
      </c>
      <c r="H20" s="64" t="s">
        <v>194</v>
      </c>
      <c r="I20" s="64" t="s">
        <v>194</v>
      </c>
      <c r="J20" s="64" t="s">
        <v>194</v>
      </c>
      <c r="K20" s="64" t="s">
        <v>194</v>
      </c>
      <c r="L20" s="64" t="s">
        <v>194</v>
      </c>
      <c r="M20" s="64" t="s">
        <v>194</v>
      </c>
      <c r="N20" s="64" t="s">
        <v>194</v>
      </c>
    </row>
    <row r="21" spans="1:14" ht="12" customHeight="1" x14ac:dyDescent="0.2">
      <c r="A21" s="63"/>
      <c r="B21" s="63" t="s">
        <v>243</v>
      </c>
      <c r="C21" s="61">
        <v>1780.5</v>
      </c>
      <c r="D21" s="61">
        <v>1780.5</v>
      </c>
      <c r="E21" s="61">
        <v>1780.5</v>
      </c>
      <c r="F21" s="61">
        <v>1780.5</v>
      </c>
      <c r="G21" s="64" t="s">
        <v>194</v>
      </c>
      <c r="H21" s="64" t="s">
        <v>194</v>
      </c>
      <c r="I21" s="64" t="s">
        <v>194</v>
      </c>
      <c r="J21" s="64" t="s">
        <v>194</v>
      </c>
      <c r="K21" s="64" t="s">
        <v>194</v>
      </c>
      <c r="L21" s="64" t="s">
        <v>194</v>
      </c>
      <c r="M21" s="64">
        <v>30</v>
      </c>
      <c r="N21" s="64">
        <v>50</v>
      </c>
    </row>
    <row r="22" spans="1:14" ht="12" customHeight="1" x14ac:dyDescent="0.2">
      <c r="A22" s="63" t="s">
        <v>242</v>
      </c>
      <c r="B22" s="63" t="s">
        <v>241</v>
      </c>
      <c r="C22" s="61">
        <v>562.13699999999994</v>
      </c>
      <c r="D22" s="61">
        <v>562.63300000000004</v>
      </c>
      <c r="E22" s="61">
        <v>576.20899999999995</v>
      </c>
      <c r="F22" s="61">
        <v>29.329000000000001</v>
      </c>
      <c r="G22" s="61">
        <v>0.61699999999999999</v>
      </c>
      <c r="H22" s="61">
        <v>0.16</v>
      </c>
      <c r="I22" s="64">
        <v>1.7</v>
      </c>
      <c r="J22" s="64" t="s">
        <v>194</v>
      </c>
      <c r="K22" s="64">
        <v>5</v>
      </c>
      <c r="L22" s="64">
        <v>7.9</v>
      </c>
      <c r="M22" s="64">
        <v>1E-3</v>
      </c>
      <c r="N22" s="64">
        <v>0</v>
      </c>
    </row>
    <row r="23" spans="1:14" ht="12" customHeight="1" x14ac:dyDescent="0.2">
      <c r="A23" s="63"/>
      <c r="B23" s="63" t="s">
        <v>240</v>
      </c>
      <c r="C23" s="64" t="s">
        <v>194</v>
      </c>
      <c r="D23" s="64" t="s">
        <v>194</v>
      </c>
      <c r="E23" s="64" t="s">
        <v>194</v>
      </c>
      <c r="F23" s="61">
        <v>20</v>
      </c>
      <c r="G23" s="61">
        <v>45</v>
      </c>
      <c r="H23" s="61">
        <v>90</v>
      </c>
      <c r="I23" s="61">
        <v>80</v>
      </c>
      <c r="J23" s="61">
        <v>85.141000000000005</v>
      </c>
      <c r="K23" s="61">
        <v>88.974000000000004</v>
      </c>
      <c r="L23" s="61">
        <v>154.43700000000001</v>
      </c>
      <c r="M23" s="61">
        <v>175</v>
      </c>
      <c r="N23" s="61">
        <v>170.11799999999999</v>
      </c>
    </row>
    <row r="24" spans="1:14" ht="12" customHeight="1" x14ac:dyDescent="0.2">
      <c r="A24" s="63" t="s">
        <v>239</v>
      </c>
      <c r="B24" s="63" t="s">
        <v>238</v>
      </c>
      <c r="C24" s="64" t="s">
        <v>194</v>
      </c>
      <c r="D24" s="64" t="s">
        <v>194</v>
      </c>
      <c r="E24" s="64" t="s">
        <v>194</v>
      </c>
      <c r="F24" s="64" t="s">
        <v>194</v>
      </c>
      <c r="G24" s="64" t="s">
        <v>194</v>
      </c>
      <c r="H24" s="64" t="s">
        <v>194</v>
      </c>
      <c r="I24" s="64">
        <v>99.915000000000006</v>
      </c>
      <c r="J24" s="64">
        <v>135.42400000000001</v>
      </c>
      <c r="K24" s="64">
        <v>214.21</v>
      </c>
      <c r="L24" s="64">
        <v>239.77799999999999</v>
      </c>
      <c r="M24" s="64">
        <v>299.93</v>
      </c>
      <c r="N24" s="64">
        <v>349.93</v>
      </c>
    </row>
    <row r="25" spans="1:14" ht="12" customHeight="1" x14ac:dyDescent="0.2">
      <c r="A25" s="69" t="s">
        <v>237</v>
      </c>
      <c r="B25" s="63" t="s">
        <v>236</v>
      </c>
      <c r="C25" s="64" t="s">
        <v>194</v>
      </c>
      <c r="D25" s="64" t="s">
        <v>194</v>
      </c>
      <c r="E25" s="64" t="s">
        <v>194</v>
      </c>
      <c r="F25" s="64" t="s">
        <v>194</v>
      </c>
      <c r="G25" s="64" t="s">
        <v>194</v>
      </c>
      <c r="H25" s="64" t="s">
        <v>194</v>
      </c>
      <c r="I25" s="64">
        <v>36.753999999999998</v>
      </c>
      <c r="J25" s="64">
        <v>82.695999999999998</v>
      </c>
      <c r="K25" s="64">
        <v>43.1</v>
      </c>
      <c r="L25" s="64">
        <v>65.893000000000001</v>
      </c>
      <c r="M25" s="64">
        <v>109.36799999999999</v>
      </c>
      <c r="N25" s="64">
        <v>99.022999999999996</v>
      </c>
    </row>
    <row r="26" spans="1:14" ht="12" customHeight="1" x14ac:dyDescent="0.2">
      <c r="A26" s="63"/>
      <c r="B26" s="63" t="s">
        <v>195</v>
      </c>
      <c r="C26" s="61">
        <v>2</v>
      </c>
      <c r="D26" s="61">
        <v>2</v>
      </c>
      <c r="E26" s="64" t="s">
        <v>194</v>
      </c>
      <c r="F26" s="64" t="s">
        <v>194</v>
      </c>
      <c r="G26" s="61">
        <v>4</v>
      </c>
      <c r="H26" s="64">
        <v>0</v>
      </c>
      <c r="I26" s="61">
        <v>4</v>
      </c>
      <c r="J26" s="64" t="s">
        <v>194</v>
      </c>
      <c r="K26" s="64" t="s">
        <v>194</v>
      </c>
      <c r="L26" s="61">
        <v>0</v>
      </c>
      <c r="M26" s="64">
        <v>1E-3</v>
      </c>
      <c r="N26" s="64">
        <v>4</v>
      </c>
    </row>
    <row r="27" spans="1:14" s="110" customFormat="1" ht="12" customHeight="1" x14ac:dyDescent="0.2">
      <c r="A27" s="96"/>
    </row>
    <row r="28" spans="1:14" ht="12" customHeight="1" x14ac:dyDescent="0.2">
      <c r="A28" s="63"/>
      <c r="B28" s="63" t="s">
        <v>235</v>
      </c>
      <c r="C28" s="61"/>
      <c r="D28" s="61"/>
      <c r="E28" s="61"/>
      <c r="F28" s="61"/>
      <c r="G28" s="61"/>
      <c r="H28" s="61"/>
      <c r="I28" s="61"/>
      <c r="J28" s="61"/>
      <c r="K28" s="61"/>
    </row>
    <row r="29" spans="1:14" ht="12" customHeight="1" x14ac:dyDescent="0.2">
      <c r="A29" s="63" t="s">
        <v>234</v>
      </c>
      <c r="B29" s="63" t="s">
        <v>233</v>
      </c>
      <c r="C29" s="61">
        <v>42.567999999999998</v>
      </c>
      <c r="D29" s="61">
        <v>36.585999999999999</v>
      </c>
      <c r="E29" s="61">
        <v>39.100999999999999</v>
      </c>
      <c r="F29" s="61">
        <v>36.384999999999998</v>
      </c>
      <c r="G29" s="61">
        <v>13.755000000000001</v>
      </c>
      <c r="H29" s="61">
        <v>25.402000000000001</v>
      </c>
      <c r="I29" s="61">
        <v>10.875</v>
      </c>
      <c r="J29" s="61">
        <v>12.298</v>
      </c>
      <c r="K29" s="61">
        <v>63.448</v>
      </c>
      <c r="L29" s="61">
        <v>23.045999999999999</v>
      </c>
      <c r="M29" s="61">
        <v>17.649999999999999</v>
      </c>
      <c r="N29" s="61">
        <v>16.608000000000001</v>
      </c>
    </row>
    <row r="30" spans="1:14" ht="12" customHeight="1" x14ac:dyDescent="0.2">
      <c r="A30" s="63" t="s">
        <v>232</v>
      </c>
      <c r="B30" s="63" t="s">
        <v>231</v>
      </c>
      <c r="C30" s="61"/>
      <c r="D30" s="61"/>
      <c r="E30" s="61"/>
      <c r="F30" s="61"/>
      <c r="G30" s="61"/>
      <c r="H30" s="61"/>
      <c r="I30" s="61"/>
      <c r="J30" s="61"/>
      <c r="K30" s="61"/>
      <c r="L30" s="61">
        <v>1.3879999999999999</v>
      </c>
      <c r="M30" s="61"/>
      <c r="N30" s="61">
        <v>0</v>
      </c>
    </row>
    <row r="31" spans="1:14" ht="12" customHeight="1" x14ac:dyDescent="0.2">
      <c r="A31" s="63" t="s">
        <v>230</v>
      </c>
      <c r="B31" s="63" t="s">
        <v>229</v>
      </c>
      <c r="C31" s="61">
        <v>11.387</v>
      </c>
      <c r="D31" s="61">
        <v>34.637999999999998</v>
      </c>
      <c r="E31" s="61">
        <v>10.532999999999999</v>
      </c>
      <c r="F31" s="61">
        <v>7.343</v>
      </c>
      <c r="G31" s="61">
        <v>10.172000000000001</v>
      </c>
      <c r="H31" s="61">
        <v>22.501999999999999</v>
      </c>
      <c r="I31" s="61">
        <v>9.3740000000000006</v>
      </c>
      <c r="J31" s="61">
        <v>5.09</v>
      </c>
      <c r="K31" s="61">
        <v>11.807</v>
      </c>
      <c r="L31" s="61">
        <v>10.497999999999999</v>
      </c>
      <c r="M31" s="61">
        <v>13.877000000000001</v>
      </c>
      <c r="N31" s="61">
        <v>13.05</v>
      </c>
    </row>
    <row r="32" spans="1:14" ht="12" customHeight="1" x14ac:dyDescent="0.2">
      <c r="A32" s="63" t="s">
        <v>228</v>
      </c>
      <c r="B32" s="63" t="s">
        <v>227</v>
      </c>
      <c r="C32" s="61">
        <v>3.452</v>
      </c>
      <c r="D32" s="61">
        <v>3.452</v>
      </c>
      <c r="E32" s="61">
        <v>3.452</v>
      </c>
      <c r="F32" s="61">
        <v>3.452</v>
      </c>
      <c r="G32" s="61">
        <v>3.452</v>
      </c>
      <c r="H32" s="61">
        <v>3.452</v>
      </c>
      <c r="I32" s="61">
        <v>3.452</v>
      </c>
      <c r="J32" s="61">
        <v>3.452</v>
      </c>
      <c r="K32" s="61">
        <v>3.452</v>
      </c>
      <c r="L32" s="61">
        <v>3.452</v>
      </c>
      <c r="M32" s="61">
        <v>3.452</v>
      </c>
      <c r="N32" s="61">
        <v>3.452</v>
      </c>
    </row>
    <row r="33" spans="1:14" ht="12" customHeight="1" x14ac:dyDescent="0.2">
      <c r="A33" s="63" t="s">
        <v>226</v>
      </c>
      <c r="B33" s="63" t="s">
        <v>225</v>
      </c>
      <c r="C33" s="61">
        <v>24.181999999999999</v>
      </c>
      <c r="D33" s="61">
        <v>29.448</v>
      </c>
      <c r="E33" s="61">
        <v>36.058999999999997</v>
      </c>
      <c r="F33" s="61">
        <v>32.582000000000001</v>
      </c>
      <c r="G33" s="61">
        <v>30.378</v>
      </c>
      <c r="H33" s="61">
        <v>42.762999999999998</v>
      </c>
      <c r="I33" s="61">
        <v>38.688000000000002</v>
      </c>
      <c r="J33" s="61">
        <v>34.127000000000002</v>
      </c>
      <c r="K33" s="61">
        <v>40.093000000000004</v>
      </c>
      <c r="L33" s="61">
        <v>36.103000000000002</v>
      </c>
      <c r="M33" s="61">
        <v>37.267000000000003</v>
      </c>
      <c r="N33" s="61">
        <v>35.067</v>
      </c>
    </row>
    <row r="34" spans="1:14" ht="12" customHeight="1" x14ac:dyDescent="0.2">
      <c r="A34" s="63" t="s">
        <v>224</v>
      </c>
      <c r="B34" s="63" t="s">
        <v>223</v>
      </c>
      <c r="C34" s="61"/>
      <c r="D34" s="61"/>
      <c r="E34" s="61">
        <v>0</v>
      </c>
      <c r="F34" s="61">
        <v>0</v>
      </c>
      <c r="G34" s="61">
        <v>0</v>
      </c>
      <c r="H34" s="61">
        <v>0</v>
      </c>
      <c r="I34" s="61">
        <v>0</v>
      </c>
      <c r="J34" s="61">
        <v>0</v>
      </c>
      <c r="K34" s="61">
        <v>16.7</v>
      </c>
      <c r="L34" s="61">
        <v>0</v>
      </c>
      <c r="M34" s="61">
        <v>0</v>
      </c>
      <c r="N34" s="61">
        <v>0</v>
      </c>
    </row>
    <row r="35" spans="1:14" ht="12" customHeight="1" x14ac:dyDescent="0.2">
      <c r="A35" s="68" t="s">
        <v>222</v>
      </c>
      <c r="B35" s="68" t="s">
        <v>221</v>
      </c>
      <c r="C35" s="67"/>
      <c r="D35" s="67"/>
      <c r="E35" s="67"/>
      <c r="F35" s="67">
        <v>10</v>
      </c>
      <c r="G35" s="67">
        <v>10</v>
      </c>
      <c r="H35" s="67">
        <v>10</v>
      </c>
      <c r="I35" s="67">
        <v>2.5099999999999998</v>
      </c>
      <c r="J35" s="67">
        <v>1.6060000000000001</v>
      </c>
      <c r="K35" s="67">
        <v>1.5980000000000001</v>
      </c>
      <c r="L35" s="67">
        <v>0.46899999999999997</v>
      </c>
      <c r="M35" s="67">
        <v>10</v>
      </c>
      <c r="N35" s="67">
        <v>10</v>
      </c>
    </row>
    <row r="36" spans="1:14" s="121" customFormat="1" ht="12.75" x14ac:dyDescent="0.2"/>
    <row r="37" spans="1:14" s="59" customFormat="1" ht="12" customHeight="1" x14ac:dyDescent="0.2">
      <c r="A37" s="121" t="s">
        <v>220</v>
      </c>
      <c r="B37" s="121"/>
      <c r="C37" s="61">
        <f t="shared" ref="C37:N37" si="0">SUM(C10:C26)+SUM(C29:C35)</f>
        <v>4232.3819999999996</v>
      </c>
      <c r="D37" s="61">
        <f t="shared" si="0"/>
        <v>4390.5139999999992</v>
      </c>
      <c r="E37" s="61">
        <f t="shared" si="0"/>
        <v>4636.5490000000009</v>
      </c>
      <c r="F37" s="61">
        <f t="shared" si="0"/>
        <v>4060.4910000000004</v>
      </c>
      <c r="G37" s="61">
        <f t="shared" si="0"/>
        <v>786.19</v>
      </c>
      <c r="H37" s="61">
        <f t="shared" si="0"/>
        <v>847.94100000000003</v>
      </c>
      <c r="I37" s="61">
        <f t="shared" si="0"/>
        <v>1001.533</v>
      </c>
      <c r="J37" s="61">
        <f t="shared" si="0"/>
        <v>1101.3530000000001</v>
      </c>
      <c r="K37" s="61">
        <f t="shared" si="0"/>
        <v>1263.085</v>
      </c>
      <c r="L37" s="61">
        <f t="shared" si="0"/>
        <v>1344.925</v>
      </c>
      <c r="M37" s="61">
        <f t="shared" si="0"/>
        <v>1546.3040000000001</v>
      </c>
      <c r="N37" s="61">
        <f t="shared" si="0"/>
        <v>1606.7479999999998</v>
      </c>
    </row>
    <row r="38" spans="1:14" s="97" customFormat="1" ht="12" customHeight="1" x14ac:dyDescent="0.2">
      <c r="A38" s="122"/>
    </row>
    <row r="39" spans="1:14" ht="12" customHeight="1" x14ac:dyDescent="0.2">
      <c r="A39" s="63"/>
      <c r="B39" s="63" t="s">
        <v>219</v>
      </c>
      <c r="C39" s="61"/>
      <c r="D39" s="61"/>
      <c r="E39" s="61"/>
      <c r="F39" s="61"/>
      <c r="G39" s="61"/>
      <c r="H39" s="61"/>
      <c r="I39" s="61"/>
      <c r="J39" s="61"/>
      <c r="K39" s="61"/>
    </row>
    <row r="40" spans="1:14" s="110" customFormat="1" ht="12" customHeight="1" x14ac:dyDescent="0.2">
      <c r="A40" s="96"/>
    </row>
    <row r="41" spans="1:14" ht="12" customHeight="1" x14ac:dyDescent="0.2">
      <c r="A41" s="63"/>
      <c r="B41" s="63" t="s">
        <v>218</v>
      </c>
      <c r="C41" s="61">
        <v>3878.3960000000002</v>
      </c>
      <c r="D41" s="61">
        <v>3934.7080000000001</v>
      </c>
      <c r="E41" s="61">
        <v>4071.49</v>
      </c>
      <c r="F41" s="61">
        <v>4224.0190000000002</v>
      </c>
      <c r="G41" s="61">
        <v>4465.8360000000002</v>
      </c>
      <c r="H41" s="61">
        <v>4533.9350000000004</v>
      </c>
      <c r="I41" s="61">
        <v>4633.8069999999998</v>
      </c>
      <c r="J41" s="61">
        <v>4993.3779999999997</v>
      </c>
      <c r="K41" s="61">
        <v>5053.63</v>
      </c>
      <c r="L41" s="61">
        <v>5393.0209999999997</v>
      </c>
      <c r="M41" s="61">
        <v>5262.6989999999996</v>
      </c>
      <c r="N41" s="61">
        <v>5178.2510000000002</v>
      </c>
    </row>
    <row r="42" spans="1:14" ht="12" customHeight="1" x14ac:dyDescent="0.2">
      <c r="A42" s="63" t="s">
        <v>217</v>
      </c>
      <c r="B42" s="63" t="s">
        <v>216</v>
      </c>
      <c r="C42" s="61">
        <v>722.22400000000005</v>
      </c>
      <c r="D42" s="61">
        <v>767.08600000000001</v>
      </c>
      <c r="E42" s="61">
        <v>824.05600000000004</v>
      </c>
      <c r="F42" s="61">
        <v>919.18700000000001</v>
      </c>
      <c r="G42" s="61">
        <v>933.47699999999998</v>
      </c>
      <c r="H42" s="61">
        <v>975.12599999999998</v>
      </c>
      <c r="I42" s="61">
        <v>988.24099999999999</v>
      </c>
      <c r="J42" s="61">
        <v>1140.886</v>
      </c>
      <c r="K42" s="61">
        <v>996.34500000000003</v>
      </c>
      <c r="L42" s="61">
        <v>1086.43</v>
      </c>
      <c r="M42" s="61">
        <v>1215</v>
      </c>
      <c r="N42" s="61">
        <v>1160</v>
      </c>
    </row>
    <row r="43" spans="1:14" ht="12" customHeight="1" x14ac:dyDescent="0.2">
      <c r="A43" s="62" t="s">
        <v>215</v>
      </c>
      <c r="B43" s="63" t="s">
        <v>214</v>
      </c>
      <c r="C43" s="61">
        <v>136.13999999999999</v>
      </c>
      <c r="D43" s="61">
        <v>121.48399999999999</v>
      </c>
      <c r="E43" s="61">
        <v>90.057000000000002</v>
      </c>
      <c r="F43" s="61">
        <v>76.956000000000003</v>
      </c>
      <c r="G43" s="61">
        <v>100.458</v>
      </c>
      <c r="H43" s="61">
        <v>109.66500000000001</v>
      </c>
      <c r="I43" s="61">
        <v>68.149000000000001</v>
      </c>
      <c r="J43" s="61">
        <v>74.510000000000005</v>
      </c>
      <c r="K43" s="61">
        <v>86.956999999999994</v>
      </c>
      <c r="L43" s="61">
        <v>107.398</v>
      </c>
      <c r="M43" s="61">
        <v>75.793999999999997</v>
      </c>
      <c r="N43" s="61">
        <v>134.83199999999999</v>
      </c>
    </row>
    <row r="44" spans="1:14" ht="12" customHeight="1" x14ac:dyDescent="0.2">
      <c r="A44" s="63" t="s">
        <v>213</v>
      </c>
      <c r="B44" s="63" t="s">
        <v>17</v>
      </c>
      <c r="C44" s="61">
        <v>244.62100000000001</v>
      </c>
      <c r="D44" s="61">
        <v>251.2</v>
      </c>
      <c r="E44" s="61">
        <v>86.061999999999998</v>
      </c>
      <c r="F44" s="61">
        <v>83.471999999999994</v>
      </c>
      <c r="G44" s="61">
        <v>52.715000000000003</v>
      </c>
      <c r="H44" s="61">
        <v>37.948999999999998</v>
      </c>
      <c r="I44" s="61">
        <v>34.204999999999998</v>
      </c>
      <c r="J44" s="61">
        <v>34.295999999999999</v>
      </c>
      <c r="K44" s="61">
        <v>31.100999999999999</v>
      </c>
      <c r="L44" s="61">
        <v>43.366999999999997</v>
      </c>
      <c r="M44" s="61">
        <v>48.643000000000001</v>
      </c>
      <c r="N44" s="61">
        <v>19.649000000000001</v>
      </c>
    </row>
    <row r="45" spans="1:14" ht="12" customHeight="1" x14ac:dyDescent="0.2">
      <c r="A45" s="68" t="s">
        <v>212</v>
      </c>
      <c r="B45" s="68" t="s">
        <v>211</v>
      </c>
      <c r="C45" s="67">
        <v>109.01</v>
      </c>
      <c r="D45" s="67">
        <v>109.01</v>
      </c>
      <c r="E45" s="67">
        <v>109.01</v>
      </c>
      <c r="F45" s="67">
        <v>109.01</v>
      </c>
      <c r="G45" s="67">
        <v>87.5</v>
      </c>
      <c r="H45" s="67">
        <v>87.5</v>
      </c>
      <c r="I45" s="67">
        <v>80</v>
      </c>
      <c r="J45" s="67">
        <v>80</v>
      </c>
      <c r="K45" s="67">
        <v>78</v>
      </c>
      <c r="L45" s="67">
        <v>78</v>
      </c>
      <c r="M45" s="67">
        <v>78</v>
      </c>
      <c r="N45" s="67">
        <v>78</v>
      </c>
    </row>
    <row r="46" spans="1:14" s="121" customFormat="1" ht="12.75" x14ac:dyDescent="0.2"/>
    <row r="47" spans="1:14" ht="12" customHeight="1" x14ac:dyDescent="0.2">
      <c r="A47" s="121" t="s">
        <v>210</v>
      </c>
      <c r="B47" s="121"/>
      <c r="C47" s="61">
        <f t="shared" ref="C47:N47" si="1">SUM(C41:C45)</f>
        <v>5090.3910000000005</v>
      </c>
      <c r="D47" s="61">
        <f t="shared" si="1"/>
        <v>5183.4880000000003</v>
      </c>
      <c r="E47" s="61">
        <f t="shared" si="1"/>
        <v>5180.6750000000002</v>
      </c>
      <c r="F47" s="61">
        <f t="shared" si="1"/>
        <v>5412.6440000000002</v>
      </c>
      <c r="G47" s="61">
        <f t="shared" si="1"/>
        <v>5639.9859999999999</v>
      </c>
      <c r="H47" s="61">
        <f t="shared" si="1"/>
        <v>5744.1750000000002</v>
      </c>
      <c r="I47" s="61">
        <f t="shared" si="1"/>
        <v>5804.402</v>
      </c>
      <c r="J47" s="61">
        <f t="shared" si="1"/>
        <v>6323.07</v>
      </c>
      <c r="K47" s="61">
        <f t="shared" si="1"/>
        <v>6246.0330000000004</v>
      </c>
      <c r="L47" s="61">
        <f t="shared" si="1"/>
        <v>6708.2160000000003</v>
      </c>
      <c r="M47" s="61">
        <f t="shared" si="1"/>
        <v>6680.1359999999995</v>
      </c>
      <c r="N47" s="61">
        <f t="shared" si="1"/>
        <v>6570.7320000000009</v>
      </c>
    </row>
    <row r="48" spans="1:14" s="97" customFormat="1" ht="12" customHeight="1" x14ac:dyDescent="0.2">
      <c r="A48" s="122"/>
    </row>
    <row r="49" spans="1:14" s="59" customFormat="1" ht="12" customHeight="1" x14ac:dyDescent="0.2">
      <c r="A49" s="123" t="s">
        <v>209</v>
      </c>
      <c r="B49" s="123"/>
      <c r="C49" s="60">
        <f t="shared" ref="C49:N49" si="2">C37+C47</f>
        <v>9322.773000000001</v>
      </c>
      <c r="D49" s="60">
        <f t="shared" si="2"/>
        <v>9574.0020000000004</v>
      </c>
      <c r="E49" s="60">
        <f t="shared" si="2"/>
        <v>9817.224000000002</v>
      </c>
      <c r="F49" s="60">
        <f t="shared" si="2"/>
        <v>9473.1350000000002</v>
      </c>
      <c r="G49" s="60">
        <f t="shared" si="2"/>
        <v>6426.1759999999995</v>
      </c>
      <c r="H49" s="60">
        <f t="shared" si="2"/>
        <v>6592.116</v>
      </c>
      <c r="I49" s="60">
        <f t="shared" si="2"/>
        <v>6805.9350000000004</v>
      </c>
      <c r="J49" s="60">
        <f t="shared" si="2"/>
        <v>7424.4229999999998</v>
      </c>
      <c r="K49" s="60">
        <f t="shared" si="2"/>
        <v>7509.1180000000004</v>
      </c>
      <c r="L49" s="60">
        <f t="shared" si="2"/>
        <v>8053.1410000000005</v>
      </c>
      <c r="M49" s="60">
        <f t="shared" si="2"/>
        <v>8226.4399999999987</v>
      </c>
      <c r="N49" s="60">
        <f t="shared" si="2"/>
        <v>8177.4800000000005</v>
      </c>
    </row>
    <row r="50" spans="1:14" s="97" customFormat="1" ht="12" customHeight="1" x14ac:dyDescent="0.2">
      <c r="A50" s="96"/>
    </row>
    <row r="51" spans="1:14" ht="12" customHeight="1" x14ac:dyDescent="0.2">
      <c r="A51" s="66"/>
      <c r="B51" s="66" t="s">
        <v>208</v>
      </c>
      <c r="C51" s="65"/>
      <c r="D51" s="65"/>
      <c r="E51" s="65"/>
      <c r="F51" s="65"/>
      <c r="G51" s="65"/>
      <c r="H51" s="65"/>
      <c r="I51" s="65"/>
      <c r="J51" s="65"/>
      <c r="K51" s="65"/>
      <c r="L51" s="65"/>
      <c r="M51" s="65"/>
      <c r="N51" s="65"/>
    </row>
    <row r="52" spans="1:14" s="97" customFormat="1" ht="12" customHeight="1" x14ac:dyDescent="0.2">
      <c r="A52" s="96"/>
    </row>
    <row r="53" spans="1:14" ht="12" customHeight="1" x14ac:dyDescent="0.2">
      <c r="A53" s="63"/>
      <c r="B53" s="63" t="s">
        <v>207</v>
      </c>
      <c r="C53" s="61"/>
      <c r="D53" s="61"/>
      <c r="E53" s="61"/>
      <c r="F53" s="61"/>
      <c r="G53" s="61"/>
      <c r="H53" s="61"/>
      <c r="I53" s="61"/>
      <c r="J53" s="61"/>
      <c r="K53" s="61"/>
    </row>
    <row r="54" spans="1:14" s="97" customFormat="1" ht="12" customHeight="1" x14ac:dyDescent="0.2">
      <c r="A54" s="96"/>
    </row>
    <row r="55" spans="1:14" ht="12" customHeight="1" x14ac:dyDescent="0.2">
      <c r="A55" s="63" t="s">
        <v>206</v>
      </c>
      <c r="B55" s="63" t="s">
        <v>205</v>
      </c>
      <c r="C55" s="61">
        <v>87.381</v>
      </c>
      <c r="D55" s="61">
        <v>90.522999999999996</v>
      </c>
      <c r="E55" s="61">
        <v>97.953000000000003</v>
      </c>
      <c r="F55" s="61">
        <v>101.874</v>
      </c>
      <c r="G55" s="61">
        <v>101.426</v>
      </c>
      <c r="H55" s="61">
        <v>100.446</v>
      </c>
      <c r="I55" s="61">
        <v>113.236</v>
      </c>
      <c r="J55" s="61">
        <v>118.46899999999999</v>
      </c>
      <c r="K55" s="61">
        <v>124.393</v>
      </c>
      <c r="L55" s="61">
        <v>128.749</v>
      </c>
      <c r="M55" s="61">
        <v>132.03</v>
      </c>
      <c r="N55" s="61">
        <v>132.65</v>
      </c>
    </row>
    <row r="56" spans="1:14" ht="12" customHeight="1" x14ac:dyDescent="0.2">
      <c r="A56" s="63"/>
      <c r="B56" s="63" t="s">
        <v>204</v>
      </c>
      <c r="C56" s="61">
        <v>140.405</v>
      </c>
      <c r="D56" s="61">
        <v>119.241</v>
      </c>
      <c r="E56" s="61">
        <v>121.874</v>
      </c>
      <c r="F56" s="64" t="s">
        <v>194</v>
      </c>
      <c r="G56" s="64" t="s">
        <v>194</v>
      </c>
      <c r="H56" s="64">
        <v>11.473000000000001</v>
      </c>
      <c r="I56" s="64" t="s">
        <v>194</v>
      </c>
      <c r="J56" s="64">
        <v>0</v>
      </c>
      <c r="K56" s="64">
        <v>0</v>
      </c>
      <c r="L56" s="64">
        <v>0</v>
      </c>
      <c r="M56" s="64">
        <v>0</v>
      </c>
      <c r="N56" s="64">
        <v>0</v>
      </c>
    </row>
    <row r="57" spans="1:14" ht="12" customHeight="1" x14ac:dyDescent="0.2">
      <c r="A57" s="63" t="s">
        <v>203</v>
      </c>
      <c r="B57" s="63" t="s">
        <v>202</v>
      </c>
      <c r="C57" s="61">
        <v>1.96</v>
      </c>
      <c r="D57" s="61">
        <v>2.0129999999999999</v>
      </c>
      <c r="E57" s="61">
        <v>2.0609999999999999</v>
      </c>
      <c r="F57" s="61">
        <v>2.1150000000000002</v>
      </c>
      <c r="G57" s="61">
        <v>2.19</v>
      </c>
      <c r="H57" s="61">
        <v>2.214</v>
      </c>
      <c r="I57" s="61">
        <v>2.2389999999999999</v>
      </c>
      <c r="J57" s="61">
        <v>2.3010000000000002</v>
      </c>
      <c r="K57" s="61">
        <v>2.3069999999999999</v>
      </c>
      <c r="L57" s="61">
        <v>2.3460000000000001</v>
      </c>
      <c r="M57" s="61">
        <v>2.4</v>
      </c>
      <c r="N57" s="61">
        <v>2.42</v>
      </c>
    </row>
    <row r="58" spans="1:14" ht="12" customHeight="1" x14ac:dyDescent="0.2">
      <c r="A58" s="63" t="s">
        <v>201</v>
      </c>
      <c r="B58" s="63" t="s">
        <v>200</v>
      </c>
      <c r="C58" s="61">
        <v>70.120999999999995</v>
      </c>
      <c r="D58" s="61">
        <v>69.150000000000006</v>
      </c>
      <c r="E58" s="61">
        <v>71.631</v>
      </c>
      <c r="F58" s="61">
        <v>74.524000000000001</v>
      </c>
      <c r="G58" s="61">
        <v>72.424000000000007</v>
      </c>
      <c r="H58" s="61">
        <v>72.721999999999994</v>
      </c>
      <c r="I58" s="61">
        <v>75.230999999999995</v>
      </c>
      <c r="J58" s="61">
        <v>77.150000000000006</v>
      </c>
      <c r="K58" s="61">
        <v>79.75</v>
      </c>
      <c r="L58" s="61">
        <v>81.218999999999994</v>
      </c>
      <c r="M58" s="61">
        <v>82.99</v>
      </c>
      <c r="N58" s="61">
        <v>81.834999999999994</v>
      </c>
    </row>
    <row r="59" spans="1:14" ht="13.5" customHeight="1" x14ac:dyDescent="0.2">
      <c r="A59" s="62" t="s">
        <v>199</v>
      </c>
      <c r="B59" s="63" t="s">
        <v>198</v>
      </c>
      <c r="C59" s="61">
        <v>11.769</v>
      </c>
      <c r="D59" s="61">
        <v>11.054</v>
      </c>
      <c r="E59" s="61">
        <v>11.054</v>
      </c>
      <c r="F59" s="61">
        <v>11.262</v>
      </c>
      <c r="G59" s="61">
        <v>10.534000000000001</v>
      </c>
      <c r="H59" s="61">
        <v>10.534000000000001</v>
      </c>
      <c r="I59" s="61">
        <v>10.534000000000001</v>
      </c>
      <c r="J59" s="61">
        <v>10.534000000000001</v>
      </c>
      <c r="K59" s="61">
        <v>10.534000000000001</v>
      </c>
      <c r="L59" s="61">
        <v>10.534000000000001</v>
      </c>
      <c r="M59" s="61">
        <v>10.534000000000001</v>
      </c>
      <c r="N59" s="61">
        <v>10.534000000000001</v>
      </c>
    </row>
    <row r="60" spans="1:14" ht="12" customHeight="1" x14ac:dyDescent="0.2">
      <c r="A60" s="63" t="s">
        <v>197</v>
      </c>
      <c r="B60" s="63" t="s">
        <v>196</v>
      </c>
      <c r="C60" s="61">
        <v>0.68</v>
      </c>
      <c r="D60" s="61">
        <v>0.67</v>
      </c>
      <c r="E60" s="61">
        <v>1.2070000000000001</v>
      </c>
      <c r="F60" s="61">
        <v>1.0269999999999999</v>
      </c>
      <c r="G60" s="61">
        <v>0.69399999999999995</v>
      </c>
      <c r="H60" s="61">
        <v>0.5</v>
      </c>
      <c r="I60" s="61">
        <v>0.47499999999999998</v>
      </c>
      <c r="J60" s="61">
        <v>0.45</v>
      </c>
      <c r="K60" s="61">
        <v>0.42499999999999999</v>
      </c>
      <c r="L60" s="61">
        <v>0.1</v>
      </c>
      <c r="M60" s="61">
        <v>0.1</v>
      </c>
      <c r="N60" s="61">
        <v>0.1</v>
      </c>
    </row>
    <row r="61" spans="1:14" ht="12" customHeight="1" x14ac:dyDescent="0.2">
      <c r="A61" s="63"/>
      <c r="B61" s="63" t="s">
        <v>195</v>
      </c>
      <c r="C61" s="64" t="s">
        <v>194</v>
      </c>
      <c r="D61" s="64" t="s">
        <v>194</v>
      </c>
      <c r="E61" s="64" t="s">
        <v>194</v>
      </c>
      <c r="F61" s="64" t="s">
        <v>194</v>
      </c>
      <c r="G61" s="64" t="s">
        <v>194</v>
      </c>
      <c r="H61" s="64" t="s">
        <v>194</v>
      </c>
      <c r="I61" s="61">
        <v>2</v>
      </c>
      <c r="J61" s="64">
        <v>0</v>
      </c>
      <c r="K61" s="64">
        <v>0</v>
      </c>
      <c r="L61" s="64">
        <v>0</v>
      </c>
      <c r="M61" s="64">
        <v>0</v>
      </c>
      <c r="N61" s="64">
        <v>0</v>
      </c>
    </row>
    <row r="62" spans="1:14" s="97" customFormat="1" ht="12" customHeight="1" x14ac:dyDescent="0.2">
      <c r="A62" s="96"/>
    </row>
    <row r="63" spans="1:14" ht="16.5" customHeight="1" x14ac:dyDescent="0.2">
      <c r="A63" s="63" t="s">
        <v>193</v>
      </c>
      <c r="B63" s="62" t="s">
        <v>192</v>
      </c>
      <c r="C63" s="61">
        <v>26.454999999999998</v>
      </c>
      <c r="D63" s="61">
        <v>40.006</v>
      </c>
      <c r="E63" s="61">
        <v>29.486000000000001</v>
      </c>
      <c r="F63" s="61">
        <v>20.346</v>
      </c>
      <c r="G63" s="61">
        <v>23.722000000000001</v>
      </c>
      <c r="H63" s="61">
        <v>39.283000000000001</v>
      </c>
      <c r="I63" s="61">
        <v>21.908000000000001</v>
      </c>
      <c r="J63" s="61">
        <v>11.807</v>
      </c>
      <c r="K63" s="61">
        <v>34.411000000000001</v>
      </c>
      <c r="L63" s="61">
        <v>34.756</v>
      </c>
      <c r="M63" s="61">
        <v>38.106999999999999</v>
      </c>
      <c r="N63" s="61">
        <v>35.856999999999999</v>
      </c>
    </row>
    <row r="64" spans="1:14" s="97" customFormat="1" ht="16.5" customHeight="1" x14ac:dyDescent="0.2">
      <c r="A64" s="122"/>
    </row>
    <row r="65" spans="1:14" s="59" customFormat="1" ht="12" customHeight="1" x14ac:dyDescent="0.2">
      <c r="A65" s="123" t="s">
        <v>191</v>
      </c>
      <c r="B65" s="123"/>
      <c r="C65" s="60">
        <f t="shared" ref="C65:N65" si="3">SUM(C55:C61)+C63</f>
        <v>338.77100000000002</v>
      </c>
      <c r="D65" s="60">
        <f t="shared" si="3"/>
        <v>332.65700000000004</v>
      </c>
      <c r="E65" s="60">
        <f t="shared" si="3"/>
        <v>335.26599999999996</v>
      </c>
      <c r="F65" s="60">
        <f t="shared" si="3"/>
        <v>211.14799999999997</v>
      </c>
      <c r="G65" s="60">
        <f t="shared" si="3"/>
        <v>210.99</v>
      </c>
      <c r="H65" s="60">
        <f t="shared" si="3"/>
        <v>237.17199999999997</v>
      </c>
      <c r="I65" s="60">
        <f t="shared" si="3"/>
        <v>225.62299999999999</v>
      </c>
      <c r="J65" s="60">
        <f t="shared" si="3"/>
        <v>220.71099999999998</v>
      </c>
      <c r="K65" s="60">
        <f t="shared" si="3"/>
        <v>251.82</v>
      </c>
      <c r="L65" s="60">
        <f t="shared" si="3"/>
        <v>257.70399999999995</v>
      </c>
      <c r="M65" s="60">
        <f t="shared" si="3"/>
        <v>266.161</v>
      </c>
      <c r="N65" s="60">
        <f t="shared" si="3"/>
        <v>263.39599999999996</v>
      </c>
    </row>
    <row r="66" spans="1:14" s="97" customFormat="1" ht="12" customHeight="1" x14ac:dyDescent="0.2">
      <c r="A66" s="96"/>
    </row>
    <row r="67" spans="1:14" ht="12" customHeight="1" x14ac:dyDescent="0.2">
      <c r="A67" s="124" t="s">
        <v>190</v>
      </c>
      <c r="B67" s="124"/>
      <c r="C67" s="58">
        <f t="shared" ref="C67:N67" si="4">C49+C65</f>
        <v>9661.5440000000017</v>
      </c>
      <c r="D67" s="58">
        <f t="shared" si="4"/>
        <v>9906.6589999999997</v>
      </c>
      <c r="E67" s="58">
        <f t="shared" si="4"/>
        <v>10152.490000000002</v>
      </c>
      <c r="F67" s="58">
        <f t="shared" si="4"/>
        <v>9684.2829999999994</v>
      </c>
      <c r="G67" s="58">
        <f t="shared" si="4"/>
        <v>6637.1659999999993</v>
      </c>
      <c r="H67" s="58">
        <f t="shared" si="4"/>
        <v>6829.2879999999996</v>
      </c>
      <c r="I67" s="58">
        <f t="shared" si="4"/>
        <v>7031.558</v>
      </c>
      <c r="J67" s="58">
        <f t="shared" si="4"/>
        <v>7645.134</v>
      </c>
      <c r="K67" s="58">
        <f t="shared" si="4"/>
        <v>7760.9380000000001</v>
      </c>
      <c r="L67" s="58">
        <f t="shared" si="4"/>
        <v>8310.8450000000012</v>
      </c>
      <c r="M67" s="58">
        <f t="shared" si="4"/>
        <v>8492.6009999999987</v>
      </c>
      <c r="N67" s="58">
        <f t="shared" si="4"/>
        <v>8440.8760000000002</v>
      </c>
    </row>
    <row r="69" spans="1:14" s="100" customFormat="1" ht="12" customHeight="1" x14ac:dyDescent="0.2">
      <c r="A69" s="100" t="s">
        <v>179</v>
      </c>
    </row>
    <row r="70" spans="1:14" s="102" customFormat="1" ht="96.75" customHeight="1" x14ac:dyDescent="0.2">
      <c r="A70" s="118" t="s">
        <v>189</v>
      </c>
    </row>
  </sheetData>
  <mergeCells count="25">
    <mergeCell ref="A49:B49"/>
    <mergeCell ref="A50:XFD50"/>
    <mergeCell ref="A67:B67"/>
    <mergeCell ref="A52:XFD52"/>
    <mergeCell ref="A54:XFD54"/>
    <mergeCell ref="A62:XFD62"/>
    <mergeCell ref="A64:XFD64"/>
    <mergeCell ref="A65:B65"/>
    <mergeCell ref="A66:XFD66"/>
    <mergeCell ref="A1:XFD1"/>
    <mergeCell ref="A2:XFD2"/>
    <mergeCell ref="A70:XFD70"/>
    <mergeCell ref="A69:XFD69"/>
    <mergeCell ref="A3:XFD3"/>
    <mergeCell ref="A5:XFD5"/>
    <mergeCell ref="A7:XFD7"/>
    <mergeCell ref="A9:XFD9"/>
    <mergeCell ref="A27:XFD27"/>
    <mergeCell ref="A36:XFD36"/>
    <mergeCell ref="A37:B37"/>
    <mergeCell ref="A38:XFD38"/>
    <mergeCell ref="A40:XFD40"/>
    <mergeCell ref="A46:XFD46"/>
    <mergeCell ref="A47:B47"/>
    <mergeCell ref="A48:XFD48"/>
  </mergeCells>
  <pageMargins left="0.7" right="0.7" top="0.78740157499999996" bottom="0.78740157499999996" header="0.3" footer="0.3"/>
  <pageSetup paperSize="9" scale="6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9"/>
  <sheetViews>
    <sheetView zoomScaleNormal="100" workbookViewId="0">
      <selection sqref="A1:XFD1"/>
    </sheetView>
  </sheetViews>
  <sheetFormatPr baseColWidth="10" defaultRowHeight="12" x14ac:dyDescent="0.2"/>
  <cols>
    <col min="1" max="1" width="46.85546875" style="42" customWidth="1"/>
    <col min="2" max="2" width="56" style="42" customWidth="1"/>
    <col min="3" max="3" width="8.5703125" style="74" customWidth="1"/>
    <col min="4" max="5" width="8" style="74" bestFit="1" customWidth="1"/>
    <col min="6" max="6" width="7.7109375" style="74" bestFit="1" customWidth="1"/>
    <col min="7" max="7" width="7.28515625" style="74" bestFit="1" customWidth="1"/>
    <col min="8" max="8" width="8.28515625" style="74" bestFit="1" customWidth="1"/>
    <col min="9" max="9" width="8" style="74" bestFit="1" customWidth="1"/>
    <col min="10" max="10" width="7.28515625" style="74" bestFit="1" customWidth="1"/>
    <col min="11" max="11" width="8.28515625" style="74" bestFit="1" customWidth="1"/>
    <col min="12" max="12" width="9" style="74" bestFit="1" customWidth="1"/>
    <col min="13" max="16384" width="11.42578125" style="42"/>
  </cols>
  <sheetData>
    <row r="1" spans="1:12" s="97" customFormat="1" ht="12.75" x14ac:dyDescent="0.2">
      <c r="A1" s="125" t="s">
        <v>292</v>
      </c>
      <c r="B1" s="125"/>
      <c r="C1" s="125"/>
      <c r="D1" s="125"/>
      <c r="E1" s="125"/>
      <c r="F1" s="125"/>
      <c r="G1" s="125"/>
      <c r="H1" s="125"/>
      <c r="I1" s="125"/>
      <c r="J1" s="125"/>
      <c r="K1" s="125"/>
      <c r="L1" s="125"/>
    </row>
    <row r="2" spans="1:12" s="97" customFormat="1" ht="12.75" x14ac:dyDescent="0.2">
      <c r="A2" s="122" t="s">
        <v>5</v>
      </c>
      <c r="B2" s="122"/>
      <c r="C2" s="122"/>
      <c r="D2" s="122"/>
      <c r="E2" s="122"/>
      <c r="F2" s="122"/>
      <c r="G2" s="122"/>
      <c r="H2" s="122"/>
      <c r="I2" s="122"/>
      <c r="J2" s="122"/>
      <c r="K2" s="122"/>
      <c r="L2" s="122"/>
    </row>
    <row r="3" spans="1:12" s="97" customFormat="1" ht="12.75" x14ac:dyDescent="0.2">
      <c r="A3" s="96"/>
      <c r="B3" s="96"/>
      <c r="C3" s="96"/>
      <c r="D3" s="96"/>
      <c r="E3" s="96"/>
      <c r="F3" s="96"/>
      <c r="G3" s="96"/>
      <c r="H3" s="96"/>
      <c r="I3" s="96"/>
      <c r="J3" s="96"/>
      <c r="K3" s="96"/>
      <c r="L3" s="96"/>
    </row>
    <row r="4" spans="1:12" ht="12.75" x14ac:dyDescent="0.2">
      <c r="A4" s="63" t="s">
        <v>291</v>
      </c>
      <c r="B4" s="41"/>
      <c r="C4" s="40" t="s">
        <v>290</v>
      </c>
      <c r="D4" s="40" t="s">
        <v>289</v>
      </c>
      <c r="E4" s="40" t="s">
        <v>288</v>
      </c>
      <c r="F4" s="40" t="s">
        <v>287</v>
      </c>
      <c r="G4" s="40" t="s">
        <v>286</v>
      </c>
      <c r="H4" s="40" t="s">
        <v>285</v>
      </c>
      <c r="I4" s="40" t="s">
        <v>51</v>
      </c>
      <c r="J4" s="40" t="s">
        <v>284</v>
      </c>
      <c r="K4" s="40" t="s">
        <v>49</v>
      </c>
      <c r="L4" s="40" t="s">
        <v>8</v>
      </c>
    </row>
    <row r="5" spans="1:12" s="96" customFormat="1" ht="12.75" x14ac:dyDescent="0.2"/>
    <row r="6" spans="1:12" ht="12.75" x14ac:dyDescent="0.2">
      <c r="A6" s="63"/>
      <c r="B6" s="18" t="s">
        <v>283</v>
      </c>
      <c r="C6" s="80"/>
      <c r="D6" s="80"/>
      <c r="E6" s="80"/>
      <c r="F6" s="80"/>
      <c r="G6" s="80"/>
      <c r="H6" s="80"/>
      <c r="I6" s="80"/>
      <c r="J6" s="80"/>
      <c r="K6" s="80"/>
      <c r="L6" s="80"/>
    </row>
    <row r="7" spans="1:12" s="121" customFormat="1" ht="12.75" x14ac:dyDescent="0.2"/>
    <row r="8" spans="1:12" ht="12.75" x14ac:dyDescent="0.2">
      <c r="A8" s="63"/>
      <c r="B8" s="63" t="s">
        <v>267</v>
      </c>
      <c r="C8" s="77">
        <v>499.26499999999999</v>
      </c>
      <c r="D8" s="77">
        <v>1004.335</v>
      </c>
      <c r="E8" s="77">
        <v>2818.2240000000002</v>
      </c>
      <c r="F8" s="77">
        <v>2452.9259999999999</v>
      </c>
      <c r="G8" s="77">
        <v>980.98900000000003</v>
      </c>
      <c r="H8" s="77">
        <v>2106.6460000000002</v>
      </c>
      <c r="I8" s="77">
        <v>1279.3920000000001</v>
      </c>
      <c r="J8" s="77">
        <v>686.89599999999996</v>
      </c>
      <c r="K8" s="77">
        <v>3154.82</v>
      </c>
      <c r="L8" s="77">
        <v>14983.494000000001</v>
      </c>
    </row>
    <row r="9" spans="1:12" s="97" customFormat="1" ht="12.75" x14ac:dyDescent="0.2">
      <c r="A9" s="122"/>
    </row>
    <row r="10" spans="1:12" ht="12.75" x14ac:dyDescent="0.2">
      <c r="A10" s="18"/>
      <c r="B10" s="18" t="s">
        <v>207</v>
      </c>
      <c r="C10" s="79"/>
      <c r="D10" s="18"/>
      <c r="E10" s="18"/>
      <c r="F10" s="18"/>
      <c r="G10" s="18"/>
      <c r="H10" s="18"/>
      <c r="I10" s="18"/>
      <c r="J10" s="18"/>
      <c r="K10" s="18"/>
      <c r="L10" s="79"/>
    </row>
    <row r="11" spans="1:12" s="97" customFormat="1" ht="12.75" x14ac:dyDescent="0.2">
      <c r="A11" s="122"/>
    </row>
    <row r="12" spans="1:12" s="18" customFormat="1" ht="12.75" x14ac:dyDescent="0.2">
      <c r="A12" s="71" t="s">
        <v>258</v>
      </c>
      <c r="B12" s="18" t="s">
        <v>257</v>
      </c>
      <c r="C12" s="77">
        <v>0</v>
      </c>
      <c r="D12" s="77">
        <v>0</v>
      </c>
      <c r="E12" s="77">
        <v>9.2859999999999996</v>
      </c>
      <c r="F12" s="77">
        <v>0</v>
      </c>
      <c r="G12" s="77">
        <v>0</v>
      </c>
      <c r="H12" s="77">
        <v>0</v>
      </c>
      <c r="I12" s="77">
        <v>0</v>
      </c>
      <c r="J12" s="77">
        <v>0</v>
      </c>
      <c r="K12" s="77">
        <v>0</v>
      </c>
      <c r="L12" s="77">
        <v>9.2859999999999996</v>
      </c>
    </row>
    <row r="13" spans="1:12" s="18" customFormat="1" ht="14.25" x14ac:dyDescent="0.2">
      <c r="A13" s="71" t="s">
        <v>253</v>
      </c>
      <c r="B13" s="18" t="s">
        <v>282</v>
      </c>
      <c r="C13" s="77">
        <v>16.172000000000001</v>
      </c>
      <c r="D13" s="77">
        <v>40.353000000000002</v>
      </c>
      <c r="E13" s="77">
        <v>94.39</v>
      </c>
      <c r="F13" s="77">
        <v>92.846000000000004</v>
      </c>
      <c r="G13" s="77">
        <v>39.142000000000003</v>
      </c>
      <c r="H13" s="77">
        <v>82.396000000000001</v>
      </c>
      <c r="I13" s="77">
        <v>65.183000000000007</v>
      </c>
      <c r="J13" s="77">
        <v>22.501000000000001</v>
      </c>
      <c r="K13" s="77">
        <v>157.68600000000001</v>
      </c>
      <c r="L13" s="77">
        <v>610.66800000000001</v>
      </c>
    </row>
    <row r="14" spans="1:12" ht="12.75" x14ac:dyDescent="0.2">
      <c r="A14" s="63" t="s">
        <v>251</v>
      </c>
      <c r="B14" s="63" t="s">
        <v>281</v>
      </c>
      <c r="C14" s="77">
        <v>3.875</v>
      </c>
      <c r="D14" s="77">
        <v>10.391999999999999</v>
      </c>
      <c r="E14" s="77">
        <v>21.774000000000001</v>
      </c>
      <c r="F14" s="77">
        <v>20.631</v>
      </c>
      <c r="G14" s="77">
        <v>9.6869999999999994</v>
      </c>
      <c r="H14" s="77">
        <v>19.413</v>
      </c>
      <c r="I14" s="77">
        <v>12.026999999999999</v>
      </c>
      <c r="J14" s="77">
        <v>5.601</v>
      </c>
      <c r="K14" s="77">
        <v>47.276000000000003</v>
      </c>
      <c r="L14" s="77">
        <v>150.67699999999999</v>
      </c>
    </row>
    <row r="15" spans="1:12" ht="12.75" x14ac:dyDescent="0.2">
      <c r="A15" s="62" t="s">
        <v>249</v>
      </c>
      <c r="B15" s="63" t="s">
        <v>248</v>
      </c>
      <c r="C15" s="77">
        <v>0</v>
      </c>
      <c r="D15" s="77">
        <v>1.8</v>
      </c>
      <c r="E15" s="77">
        <v>1.2689999999999999</v>
      </c>
      <c r="F15" s="77">
        <v>2.7639999999999998</v>
      </c>
      <c r="G15" s="77">
        <v>1.5</v>
      </c>
      <c r="H15" s="77">
        <v>2.4300000000000002</v>
      </c>
      <c r="I15" s="77">
        <v>1.925</v>
      </c>
      <c r="J15" s="77">
        <v>0.29699999999999999</v>
      </c>
      <c r="K15" s="77">
        <v>0</v>
      </c>
      <c r="L15" s="77">
        <v>11.984</v>
      </c>
    </row>
    <row r="16" spans="1:12" ht="14.25" x14ac:dyDescent="0.2">
      <c r="A16" s="63" t="s">
        <v>246</v>
      </c>
      <c r="B16" s="63" t="s">
        <v>280</v>
      </c>
      <c r="C16" s="77">
        <v>0</v>
      </c>
      <c r="D16" s="77">
        <v>0</v>
      </c>
      <c r="E16" s="77">
        <v>0.14299999999999999</v>
      </c>
      <c r="F16" s="77">
        <v>0.224</v>
      </c>
      <c r="G16" s="77">
        <v>4.0000000000000001E-3</v>
      </c>
      <c r="H16" s="77">
        <v>0.19900000000000001</v>
      </c>
      <c r="I16" s="77">
        <v>0.252</v>
      </c>
      <c r="J16" s="77">
        <v>0.17799999999999999</v>
      </c>
      <c r="K16" s="77">
        <v>1.409</v>
      </c>
      <c r="L16" s="77">
        <v>2.4079999999999999</v>
      </c>
    </row>
    <row r="17" spans="1:12" s="63" customFormat="1" ht="12.75" x14ac:dyDescent="0.2">
      <c r="A17" s="63" t="s">
        <v>242</v>
      </c>
      <c r="B17" s="63" t="s">
        <v>241</v>
      </c>
      <c r="C17" s="77">
        <v>6</v>
      </c>
      <c r="D17" s="77">
        <v>0</v>
      </c>
      <c r="E17" s="77">
        <v>0</v>
      </c>
      <c r="F17" s="77">
        <v>0</v>
      </c>
      <c r="G17" s="77">
        <v>0</v>
      </c>
      <c r="H17" s="77">
        <v>0</v>
      </c>
      <c r="I17" s="77">
        <v>0</v>
      </c>
      <c r="J17" s="77">
        <v>0</v>
      </c>
      <c r="K17" s="77">
        <v>1.9</v>
      </c>
      <c r="L17" s="77">
        <v>7.9</v>
      </c>
    </row>
    <row r="18" spans="1:12" ht="14.25" x14ac:dyDescent="0.2">
      <c r="A18" s="63"/>
      <c r="B18" s="63" t="s">
        <v>279</v>
      </c>
      <c r="C18" s="77">
        <v>5.0679999999999996</v>
      </c>
      <c r="D18" s="77">
        <v>9.1280000000000001</v>
      </c>
      <c r="E18" s="77">
        <v>32.165999999999997</v>
      </c>
      <c r="F18" s="77">
        <v>22.989000000000001</v>
      </c>
      <c r="G18" s="77">
        <v>11.196</v>
      </c>
      <c r="H18" s="77">
        <v>22.262</v>
      </c>
      <c r="I18" s="77">
        <v>15.1</v>
      </c>
      <c r="J18" s="77">
        <v>7.71</v>
      </c>
      <c r="K18" s="77">
        <v>28.818999999999999</v>
      </c>
      <c r="L18" s="77">
        <v>154.43700000000001</v>
      </c>
    </row>
    <row r="19" spans="1:12" ht="12.75" x14ac:dyDescent="0.2">
      <c r="A19" s="63" t="s">
        <v>239</v>
      </c>
      <c r="B19" s="63" t="s">
        <v>238</v>
      </c>
      <c r="C19" s="77">
        <v>7.976</v>
      </c>
      <c r="D19" s="77">
        <v>15.458</v>
      </c>
      <c r="E19" s="77">
        <v>45.048000000000002</v>
      </c>
      <c r="F19" s="77">
        <v>39.466999999999999</v>
      </c>
      <c r="G19" s="77">
        <v>14.766</v>
      </c>
      <c r="H19" s="77">
        <v>33.683</v>
      </c>
      <c r="I19" s="77">
        <v>19.870999999999999</v>
      </c>
      <c r="J19" s="77">
        <v>10.36</v>
      </c>
      <c r="K19" s="77">
        <v>53.15</v>
      </c>
      <c r="L19" s="77">
        <v>239.77799999999999</v>
      </c>
    </row>
    <row r="20" spans="1:12" ht="12.75" x14ac:dyDescent="0.2">
      <c r="A20" s="63" t="s">
        <v>237</v>
      </c>
      <c r="B20" s="63" t="s">
        <v>236</v>
      </c>
      <c r="C20" s="77">
        <v>2.0459999999999998</v>
      </c>
      <c r="D20" s="77">
        <v>2.5150000000000001</v>
      </c>
      <c r="E20" s="77">
        <v>12.583</v>
      </c>
      <c r="F20" s="77">
        <v>9.7959999999999994</v>
      </c>
      <c r="G20" s="77">
        <v>4.9960000000000004</v>
      </c>
      <c r="H20" s="77">
        <v>8.3849999999999998</v>
      </c>
      <c r="I20" s="77">
        <v>5.2030000000000003</v>
      </c>
      <c r="J20" s="77">
        <v>2.556</v>
      </c>
      <c r="K20" s="77">
        <v>17.812999999999999</v>
      </c>
      <c r="L20" s="77">
        <v>65.893000000000001</v>
      </c>
    </row>
    <row r="21" spans="1:12" ht="12.75" x14ac:dyDescent="0.2">
      <c r="A21" s="63"/>
      <c r="B21" s="63" t="s">
        <v>278</v>
      </c>
      <c r="C21" s="77"/>
      <c r="D21" s="77"/>
      <c r="E21" s="77"/>
      <c r="F21" s="77"/>
      <c r="G21" s="77"/>
      <c r="H21" s="77"/>
      <c r="I21" s="77"/>
      <c r="J21" s="77"/>
      <c r="K21" s="77"/>
      <c r="L21" s="77"/>
    </row>
    <row r="22" spans="1:12" ht="12.75" x14ac:dyDescent="0.2">
      <c r="A22" s="63" t="s">
        <v>277</v>
      </c>
      <c r="B22" s="63" t="s">
        <v>233</v>
      </c>
      <c r="C22" s="77">
        <v>3.2000000000000001E-2</v>
      </c>
      <c r="D22" s="77">
        <v>0.7</v>
      </c>
      <c r="E22" s="77">
        <v>2.7650000000000001</v>
      </c>
      <c r="F22" s="77">
        <v>0</v>
      </c>
      <c r="G22" s="77">
        <v>4.3529999999999998</v>
      </c>
      <c r="H22" s="77">
        <v>7.7</v>
      </c>
      <c r="I22" s="77">
        <v>6.8</v>
      </c>
      <c r="J22" s="77">
        <v>0.69499999999999995</v>
      </c>
      <c r="K22" s="77">
        <v>0</v>
      </c>
      <c r="L22" s="77">
        <v>23.045999999999999</v>
      </c>
    </row>
    <row r="23" spans="1:12" ht="12.75" x14ac:dyDescent="0.2">
      <c r="A23" s="63" t="s">
        <v>232</v>
      </c>
      <c r="B23" s="63" t="s">
        <v>276</v>
      </c>
      <c r="C23" s="77">
        <v>0</v>
      </c>
      <c r="D23" s="77">
        <v>0</v>
      </c>
      <c r="E23" s="77">
        <v>0</v>
      </c>
      <c r="F23" s="77">
        <v>1.3879999999999999</v>
      </c>
      <c r="G23" s="77">
        <v>0</v>
      </c>
      <c r="H23" s="77">
        <v>0</v>
      </c>
      <c r="I23" s="77">
        <v>0</v>
      </c>
      <c r="J23" s="77">
        <v>0</v>
      </c>
      <c r="K23" s="77">
        <v>0</v>
      </c>
      <c r="L23" s="77">
        <v>1.3879999999999999</v>
      </c>
    </row>
    <row r="24" spans="1:12" ht="12.75" x14ac:dyDescent="0.2">
      <c r="A24" s="63" t="s">
        <v>275</v>
      </c>
      <c r="B24" s="63" t="s">
        <v>229</v>
      </c>
      <c r="C24" s="77">
        <v>0</v>
      </c>
      <c r="D24" s="77">
        <v>0.159</v>
      </c>
      <c r="E24" s="77">
        <v>0.503</v>
      </c>
      <c r="F24" s="77">
        <v>1.236</v>
      </c>
      <c r="G24" s="77">
        <v>-2.6840000000000002</v>
      </c>
      <c r="H24" s="77">
        <v>5.1079999999999997</v>
      </c>
      <c r="I24" s="77">
        <v>5.0170000000000003</v>
      </c>
      <c r="J24" s="77">
        <v>1.159</v>
      </c>
      <c r="K24" s="77">
        <v>0</v>
      </c>
      <c r="L24" s="77">
        <v>10.497999999999999</v>
      </c>
    </row>
    <row r="25" spans="1:12" ht="12.75" x14ac:dyDescent="0.2">
      <c r="A25" s="63" t="s">
        <v>228</v>
      </c>
      <c r="B25" s="63" t="s">
        <v>227</v>
      </c>
      <c r="C25" s="77">
        <v>0.11899999999999999</v>
      </c>
      <c r="D25" s="77">
        <v>0.224</v>
      </c>
      <c r="E25" s="77">
        <v>0.67400000000000004</v>
      </c>
      <c r="F25" s="77">
        <v>0.55300000000000005</v>
      </c>
      <c r="G25" s="77">
        <v>0.218</v>
      </c>
      <c r="H25" s="77">
        <v>0.49299999999999999</v>
      </c>
      <c r="I25" s="77">
        <v>0.318</v>
      </c>
      <c r="J25" s="77">
        <v>0.15</v>
      </c>
      <c r="K25" s="77">
        <v>0.70399999999999996</v>
      </c>
      <c r="L25" s="77">
        <v>3.452</v>
      </c>
    </row>
    <row r="26" spans="1:12" ht="12.75" x14ac:dyDescent="0.2">
      <c r="A26" s="63" t="s">
        <v>274</v>
      </c>
      <c r="B26" s="63" t="s">
        <v>225</v>
      </c>
      <c r="C26" s="77">
        <v>1.218</v>
      </c>
      <c r="D26" s="77">
        <v>2.327</v>
      </c>
      <c r="E26" s="77">
        <v>6.7560000000000002</v>
      </c>
      <c r="F26" s="77">
        <v>6.0170000000000003</v>
      </c>
      <c r="G26" s="77">
        <v>2.214</v>
      </c>
      <c r="H26" s="77">
        <v>5.0570000000000004</v>
      </c>
      <c r="I26" s="77">
        <v>2.968</v>
      </c>
      <c r="J26" s="77">
        <v>1.55</v>
      </c>
      <c r="K26" s="77">
        <v>7.9969999999999999</v>
      </c>
      <c r="L26" s="77">
        <v>36.103000000000002</v>
      </c>
    </row>
    <row r="27" spans="1:12" ht="12.75" x14ac:dyDescent="0.2">
      <c r="A27" s="68" t="s">
        <v>222</v>
      </c>
      <c r="B27" s="68" t="s">
        <v>221</v>
      </c>
      <c r="C27" s="78">
        <v>0</v>
      </c>
      <c r="D27" s="78">
        <v>0</v>
      </c>
      <c r="E27" s="78">
        <v>0</v>
      </c>
      <c r="F27" s="78">
        <v>0.23300000000000001</v>
      </c>
      <c r="G27" s="78">
        <v>-0.93500000000000005</v>
      </c>
      <c r="H27" s="78">
        <v>0.376</v>
      </c>
      <c r="I27" s="78">
        <v>0.76200000000000001</v>
      </c>
      <c r="J27" s="78">
        <v>3.4000000000000002E-2</v>
      </c>
      <c r="K27" s="78">
        <v>0</v>
      </c>
      <c r="L27" s="78">
        <v>0.46899999999999997</v>
      </c>
    </row>
    <row r="28" spans="1:12" ht="12.75" x14ac:dyDescent="0.2">
      <c r="A28" s="121" t="s">
        <v>220</v>
      </c>
      <c r="B28" s="121"/>
      <c r="C28" s="77">
        <f t="shared" ref="C28:L28" si="0">SUM(C12:C27)</f>
        <v>42.506</v>
      </c>
      <c r="D28" s="77">
        <f t="shared" si="0"/>
        <v>83.056000000000012</v>
      </c>
      <c r="E28" s="77">
        <f t="shared" si="0"/>
        <v>227.357</v>
      </c>
      <c r="F28" s="77">
        <f t="shared" si="0"/>
        <v>198.14399999999998</v>
      </c>
      <c r="G28" s="77">
        <f t="shared" si="0"/>
        <v>84.456999999999994</v>
      </c>
      <c r="H28" s="77">
        <f t="shared" si="0"/>
        <v>187.50199999999998</v>
      </c>
      <c r="I28" s="77">
        <f t="shared" si="0"/>
        <v>135.42599999999999</v>
      </c>
      <c r="J28" s="77">
        <f t="shared" si="0"/>
        <v>52.79099999999999</v>
      </c>
      <c r="K28" s="77">
        <f t="shared" si="0"/>
        <v>316.75400000000002</v>
      </c>
      <c r="L28" s="77">
        <f t="shared" si="0"/>
        <v>1327.9870000000001</v>
      </c>
    </row>
    <row r="29" spans="1:12" s="110" customFormat="1" ht="12.75" x14ac:dyDescent="0.2">
      <c r="A29" s="122"/>
    </row>
    <row r="30" spans="1:12" ht="12.75" x14ac:dyDescent="0.2">
      <c r="A30" s="18"/>
      <c r="B30" s="18" t="s">
        <v>219</v>
      </c>
      <c r="C30" s="79"/>
      <c r="D30" s="79"/>
      <c r="E30" s="79"/>
      <c r="F30" s="79"/>
      <c r="G30" s="79"/>
      <c r="H30" s="79"/>
      <c r="I30" s="79"/>
      <c r="J30" s="79"/>
      <c r="K30" s="79"/>
      <c r="L30" s="79"/>
    </row>
    <row r="31" spans="1:12" ht="14.25" x14ac:dyDescent="0.2">
      <c r="A31" s="63"/>
      <c r="B31" s="63" t="s">
        <v>218</v>
      </c>
      <c r="C31" s="77">
        <v>193.44499999999999</v>
      </c>
      <c r="D31" s="77">
        <v>394.98099999999999</v>
      </c>
      <c r="E31" s="77">
        <v>1014.996</v>
      </c>
      <c r="F31" s="77">
        <v>1055.2619999999999</v>
      </c>
      <c r="G31" s="77">
        <v>358.64400000000001</v>
      </c>
      <c r="H31" s="77">
        <v>828.79200000000003</v>
      </c>
      <c r="I31" s="77">
        <v>467.13200000000001</v>
      </c>
      <c r="J31" s="77">
        <v>263.548</v>
      </c>
      <c r="K31" s="77">
        <v>816.221</v>
      </c>
      <c r="L31" s="77">
        <v>5393.0209999999997</v>
      </c>
    </row>
    <row r="32" spans="1:12" ht="14.25" x14ac:dyDescent="0.2">
      <c r="A32" s="63" t="s">
        <v>217</v>
      </c>
      <c r="B32" s="63" t="s">
        <v>273</v>
      </c>
      <c r="C32" s="77">
        <v>24.817</v>
      </c>
      <c r="D32" s="77">
        <v>58.936</v>
      </c>
      <c r="E32" s="77">
        <v>139.61699999999999</v>
      </c>
      <c r="F32" s="77">
        <v>186.602</v>
      </c>
      <c r="G32" s="77">
        <v>70.424999999999997</v>
      </c>
      <c r="H32" s="77">
        <v>133.06700000000001</v>
      </c>
      <c r="I32" s="77">
        <v>82.063000000000002</v>
      </c>
      <c r="J32" s="77">
        <v>44.811999999999998</v>
      </c>
      <c r="K32" s="77">
        <v>351.95299999999997</v>
      </c>
      <c r="L32" s="77">
        <v>1092.2919999999999</v>
      </c>
    </row>
    <row r="33" spans="1:12" ht="14.25" x14ac:dyDescent="0.2">
      <c r="A33" s="62" t="s">
        <v>215</v>
      </c>
      <c r="B33" s="63" t="s">
        <v>272</v>
      </c>
      <c r="C33" s="77">
        <v>4.8840000000000003</v>
      </c>
      <c r="D33" s="77">
        <v>6.673</v>
      </c>
      <c r="E33" s="77">
        <v>17.681999999999999</v>
      </c>
      <c r="F33" s="77">
        <v>17.268000000000001</v>
      </c>
      <c r="G33" s="77">
        <v>7.1189999999999998</v>
      </c>
      <c r="H33" s="77">
        <v>18.274999999999999</v>
      </c>
      <c r="I33" s="77">
        <v>9.6140000000000008</v>
      </c>
      <c r="J33" s="77">
        <v>3.7679999999999998</v>
      </c>
      <c r="K33" s="77">
        <v>22.114999999999998</v>
      </c>
      <c r="L33" s="77">
        <v>107.398</v>
      </c>
    </row>
    <row r="34" spans="1:12" ht="14.25" x14ac:dyDescent="0.2">
      <c r="A34" s="63" t="s">
        <v>271</v>
      </c>
      <c r="B34" s="63" t="s">
        <v>270</v>
      </c>
      <c r="C34" s="77">
        <v>0</v>
      </c>
      <c r="D34" s="77">
        <v>0</v>
      </c>
      <c r="E34" s="77">
        <v>0</v>
      </c>
      <c r="F34" s="77">
        <v>0</v>
      </c>
      <c r="G34" s="77">
        <v>0</v>
      </c>
      <c r="H34" s="77">
        <v>21.771999999999998</v>
      </c>
      <c r="I34" s="77">
        <v>21.594999999999999</v>
      </c>
      <c r="J34" s="77">
        <v>0</v>
      </c>
      <c r="K34" s="77">
        <v>0</v>
      </c>
      <c r="L34" s="77">
        <v>43.366999999999997</v>
      </c>
    </row>
    <row r="35" spans="1:12" ht="12.75" x14ac:dyDescent="0.2">
      <c r="A35" s="68" t="s">
        <v>212</v>
      </c>
      <c r="B35" s="68" t="s">
        <v>211</v>
      </c>
      <c r="C35" s="78">
        <v>0</v>
      </c>
      <c r="D35" s="78">
        <v>0</v>
      </c>
      <c r="E35" s="78">
        <v>0</v>
      </c>
      <c r="F35" s="78">
        <v>0</v>
      </c>
      <c r="G35" s="78">
        <v>0</v>
      </c>
      <c r="H35" s="78">
        <v>0</v>
      </c>
      <c r="I35" s="78">
        <v>0</v>
      </c>
      <c r="J35" s="78">
        <v>0</v>
      </c>
      <c r="K35" s="78">
        <v>78</v>
      </c>
      <c r="L35" s="78">
        <v>78</v>
      </c>
    </row>
    <row r="36" spans="1:12" ht="12.75" x14ac:dyDescent="0.2">
      <c r="A36" s="127" t="s">
        <v>210</v>
      </c>
      <c r="B36" s="127"/>
      <c r="C36" s="79">
        <f t="shared" ref="C36:L36" si="1">SUM(C31:C35)</f>
        <v>223.14600000000002</v>
      </c>
      <c r="D36" s="79">
        <f t="shared" si="1"/>
        <v>460.59</v>
      </c>
      <c r="E36" s="79">
        <f t="shared" si="1"/>
        <v>1172.2950000000001</v>
      </c>
      <c r="F36" s="79">
        <f t="shared" si="1"/>
        <v>1259.1320000000001</v>
      </c>
      <c r="G36" s="79">
        <f t="shared" si="1"/>
        <v>436.18799999999999</v>
      </c>
      <c r="H36" s="79">
        <f t="shared" si="1"/>
        <v>1001.9060000000001</v>
      </c>
      <c r="I36" s="79">
        <f t="shared" si="1"/>
        <v>580.40400000000011</v>
      </c>
      <c r="J36" s="79">
        <f t="shared" si="1"/>
        <v>312.12799999999999</v>
      </c>
      <c r="K36" s="79">
        <f t="shared" si="1"/>
        <v>1268.289</v>
      </c>
      <c r="L36" s="79">
        <f t="shared" si="1"/>
        <v>6714.0780000000004</v>
      </c>
    </row>
    <row r="37" spans="1:12" s="110" customFormat="1" ht="12.75" x14ac:dyDescent="0.2">
      <c r="A37" s="96"/>
    </row>
    <row r="38" spans="1:12" ht="12.75" x14ac:dyDescent="0.2">
      <c r="A38" s="127" t="s">
        <v>269</v>
      </c>
      <c r="B38" s="127"/>
      <c r="C38" s="79">
        <f t="shared" ref="C38:L38" si="2">C8+C28+C36</f>
        <v>764.91699999999992</v>
      </c>
      <c r="D38" s="79">
        <f t="shared" si="2"/>
        <v>1547.981</v>
      </c>
      <c r="E38" s="79">
        <f t="shared" si="2"/>
        <v>4217.8760000000002</v>
      </c>
      <c r="F38" s="79">
        <f t="shared" si="2"/>
        <v>3910.2019999999998</v>
      </c>
      <c r="G38" s="79">
        <f t="shared" si="2"/>
        <v>1501.634</v>
      </c>
      <c r="H38" s="79">
        <f t="shared" si="2"/>
        <v>3296.0540000000001</v>
      </c>
      <c r="I38" s="79">
        <f t="shared" si="2"/>
        <v>1995.2220000000002</v>
      </c>
      <c r="J38" s="79">
        <f t="shared" si="2"/>
        <v>1051.8149999999998</v>
      </c>
      <c r="K38" s="79">
        <f t="shared" si="2"/>
        <v>4739.8630000000003</v>
      </c>
      <c r="L38" s="79">
        <f t="shared" si="2"/>
        <v>23025.559000000001</v>
      </c>
    </row>
    <row r="39" spans="1:12" s="110" customFormat="1" ht="12.75" x14ac:dyDescent="0.2">
      <c r="A39" s="96"/>
    </row>
    <row r="40" spans="1:12" s="63" customFormat="1" ht="12.75" x14ac:dyDescent="0.2">
      <c r="B40" s="63" t="s">
        <v>268</v>
      </c>
    </row>
    <row r="41" spans="1:12" s="110" customFormat="1" ht="12.75" x14ac:dyDescent="0.2">
      <c r="A41" s="122"/>
    </row>
    <row r="42" spans="1:12" ht="12.75" x14ac:dyDescent="0.2">
      <c r="A42" s="63"/>
      <c r="B42" s="63" t="s">
        <v>267</v>
      </c>
      <c r="C42" s="77">
        <v>239.41200000000001</v>
      </c>
      <c r="D42" s="77">
        <v>568.41600000000005</v>
      </c>
      <c r="E42" s="77">
        <v>1518.23</v>
      </c>
      <c r="F42" s="77">
        <v>1448.7950000000001</v>
      </c>
      <c r="G42" s="77">
        <v>633.22</v>
      </c>
      <c r="H42" s="77">
        <v>1161.752</v>
      </c>
      <c r="I42" s="77">
        <v>798.09699999999998</v>
      </c>
      <c r="J42" s="77">
        <v>431.55399999999997</v>
      </c>
      <c r="K42" s="77">
        <v>2402.9430000000002</v>
      </c>
      <c r="L42" s="77">
        <v>9202.4189999999999</v>
      </c>
    </row>
    <row r="43" spans="1:12" s="110" customFormat="1" ht="12.75" x14ac:dyDescent="0.2">
      <c r="A43" s="122"/>
    </row>
    <row r="44" spans="1:12" ht="12.75" x14ac:dyDescent="0.2">
      <c r="A44" s="18"/>
      <c r="B44" s="18" t="s">
        <v>207</v>
      </c>
      <c r="C44" s="18"/>
      <c r="D44" s="18"/>
      <c r="E44" s="18"/>
      <c r="F44" s="18"/>
      <c r="G44" s="18"/>
      <c r="H44" s="18"/>
      <c r="I44" s="18"/>
      <c r="J44" s="18"/>
      <c r="K44" s="18"/>
      <c r="L44" s="18"/>
    </row>
    <row r="45" spans="1:12" s="110" customFormat="1" ht="12.75" x14ac:dyDescent="0.2">
      <c r="A45" s="122"/>
    </row>
    <row r="46" spans="1:12" ht="12.75" x14ac:dyDescent="0.2">
      <c r="A46" s="63" t="s">
        <v>206</v>
      </c>
      <c r="B46" s="63" t="s">
        <v>205</v>
      </c>
      <c r="C46" s="77">
        <v>5.117</v>
      </c>
      <c r="D46" s="77">
        <v>9.6820000000000004</v>
      </c>
      <c r="E46" s="77">
        <v>24.082000000000001</v>
      </c>
      <c r="F46" s="77">
        <v>22.402000000000001</v>
      </c>
      <c r="G46" s="77">
        <v>9.1379999999999999</v>
      </c>
      <c r="H46" s="77">
        <v>20.533000000000001</v>
      </c>
      <c r="I46" s="77">
        <v>11.227</v>
      </c>
      <c r="J46" s="77">
        <v>5.1740000000000004</v>
      </c>
      <c r="K46" s="77">
        <v>21.395</v>
      </c>
      <c r="L46" s="77">
        <v>128.749</v>
      </c>
    </row>
    <row r="47" spans="1:12" ht="12.75" x14ac:dyDescent="0.2">
      <c r="A47" s="63" t="s">
        <v>203</v>
      </c>
      <c r="B47" s="63" t="s">
        <v>202</v>
      </c>
      <c r="C47" s="77">
        <v>0</v>
      </c>
      <c r="D47" s="77">
        <v>0</v>
      </c>
      <c r="E47" s="77">
        <v>2.3460000000000001</v>
      </c>
      <c r="F47" s="77">
        <v>0</v>
      </c>
      <c r="G47" s="77">
        <v>0</v>
      </c>
      <c r="H47" s="77">
        <v>0</v>
      </c>
      <c r="I47" s="77">
        <v>0</v>
      </c>
      <c r="J47" s="77">
        <v>0</v>
      </c>
      <c r="K47" s="77">
        <v>0</v>
      </c>
      <c r="L47" s="77">
        <v>2.3460000000000001</v>
      </c>
    </row>
    <row r="48" spans="1:12" ht="12.75" x14ac:dyDescent="0.2">
      <c r="A48" s="63" t="s">
        <v>201</v>
      </c>
      <c r="B48" s="63" t="s">
        <v>200</v>
      </c>
      <c r="C48" s="77">
        <v>0.17100000000000001</v>
      </c>
      <c r="D48" s="77">
        <v>0.78</v>
      </c>
      <c r="E48" s="77">
        <v>1.032</v>
      </c>
      <c r="F48" s="77">
        <v>5.8209999999999997</v>
      </c>
      <c r="G48" s="77">
        <v>6.8970000000000002</v>
      </c>
      <c r="H48" s="77">
        <v>8.4169999999999998</v>
      </c>
      <c r="I48" s="77">
        <v>6.3289999999999997</v>
      </c>
      <c r="J48" s="77">
        <v>3.1739999999999999</v>
      </c>
      <c r="K48" s="77">
        <v>48.599000000000004</v>
      </c>
      <c r="L48" s="77">
        <v>81.22</v>
      </c>
    </row>
    <row r="49" spans="1:12" ht="12.75" x14ac:dyDescent="0.2">
      <c r="A49" s="63" t="s">
        <v>199</v>
      </c>
      <c r="B49" s="63" t="s">
        <v>198</v>
      </c>
      <c r="C49" s="77">
        <v>0</v>
      </c>
      <c r="D49" s="77">
        <v>1.2</v>
      </c>
      <c r="E49" s="77">
        <v>0</v>
      </c>
      <c r="F49" s="77">
        <v>1.764</v>
      </c>
      <c r="G49" s="77">
        <v>1.5</v>
      </c>
      <c r="H49" s="77">
        <v>1.988</v>
      </c>
      <c r="I49" s="77">
        <v>1.575</v>
      </c>
      <c r="J49" s="77">
        <v>0</v>
      </c>
      <c r="K49" s="77">
        <v>2.508</v>
      </c>
      <c r="L49" s="77">
        <v>10.534000000000001</v>
      </c>
    </row>
    <row r="50" spans="1:12" ht="12.75" x14ac:dyDescent="0.2">
      <c r="A50" s="63" t="s">
        <v>197</v>
      </c>
      <c r="B50" s="63" t="s">
        <v>196</v>
      </c>
      <c r="C50" s="77">
        <v>0</v>
      </c>
      <c r="D50" s="77">
        <v>0</v>
      </c>
      <c r="E50" s="77">
        <v>0</v>
      </c>
      <c r="F50" s="77">
        <v>0</v>
      </c>
      <c r="G50" s="77">
        <v>0</v>
      </c>
      <c r="H50" s="77">
        <v>0.1</v>
      </c>
      <c r="I50" s="77">
        <v>0</v>
      </c>
      <c r="J50" s="77">
        <v>0</v>
      </c>
      <c r="K50" s="77">
        <v>0</v>
      </c>
      <c r="L50" s="77">
        <v>0.1</v>
      </c>
    </row>
    <row r="51" spans="1:12" ht="12.75" x14ac:dyDescent="0.2">
      <c r="A51" s="68" t="s">
        <v>266</v>
      </c>
      <c r="B51" s="68" t="s">
        <v>192</v>
      </c>
      <c r="C51" s="78">
        <v>0.24399999999999999</v>
      </c>
      <c r="D51" s="78">
        <v>0.66500000000000004</v>
      </c>
      <c r="E51" s="78">
        <v>7.0410000000000004</v>
      </c>
      <c r="F51" s="78">
        <v>12.12</v>
      </c>
      <c r="G51" s="78">
        <v>-5.1749999999999998</v>
      </c>
      <c r="H51" s="78">
        <v>8.7550000000000008</v>
      </c>
      <c r="I51" s="78">
        <v>9.5869999999999997</v>
      </c>
      <c r="J51" s="78">
        <v>1.236</v>
      </c>
      <c r="K51" s="78">
        <v>0.28299999999999997</v>
      </c>
      <c r="L51" s="78">
        <v>34.756</v>
      </c>
    </row>
    <row r="52" spans="1:12" ht="12.75" x14ac:dyDescent="0.2">
      <c r="A52" s="121" t="s">
        <v>220</v>
      </c>
      <c r="B52" s="121"/>
      <c r="C52" s="77">
        <f t="shared" ref="C52:L52" si="3">SUM(C46:C51)</f>
        <v>5.532</v>
      </c>
      <c r="D52" s="77">
        <f t="shared" si="3"/>
        <v>12.326999999999998</v>
      </c>
      <c r="E52" s="77">
        <f t="shared" si="3"/>
        <v>34.501000000000005</v>
      </c>
      <c r="F52" s="77">
        <f t="shared" si="3"/>
        <v>42.106999999999999</v>
      </c>
      <c r="G52" s="77">
        <f t="shared" si="3"/>
        <v>12.36</v>
      </c>
      <c r="H52" s="77">
        <f t="shared" si="3"/>
        <v>39.793000000000006</v>
      </c>
      <c r="I52" s="77">
        <f t="shared" si="3"/>
        <v>28.718</v>
      </c>
      <c r="J52" s="77">
        <f t="shared" si="3"/>
        <v>9.5840000000000014</v>
      </c>
      <c r="K52" s="77">
        <f t="shared" si="3"/>
        <v>72.784999999999997</v>
      </c>
      <c r="L52" s="77">
        <f t="shared" si="3"/>
        <v>257.70499999999998</v>
      </c>
    </row>
    <row r="53" spans="1:12" s="110" customFormat="1" ht="12.75" x14ac:dyDescent="0.2">
      <c r="A53" s="122"/>
    </row>
    <row r="54" spans="1:12" ht="12.75" x14ac:dyDescent="0.2">
      <c r="A54" s="123" t="s">
        <v>265</v>
      </c>
      <c r="B54" s="123"/>
      <c r="C54" s="76">
        <f t="shared" ref="C54:L54" si="4">C42+C52</f>
        <v>244.94400000000002</v>
      </c>
      <c r="D54" s="76">
        <f t="shared" si="4"/>
        <v>580.74300000000005</v>
      </c>
      <c r="E54" s="76">
        <f t="shared" si="4"/>
        <v>1552.731</v>
      </c>
      <c r="F54" s="76">
        <f t="shared" si="4"/>
        <v>1490.902</v>
      </c>
      <c r="G54" s="76">
        <f t="shared" si="4"/>
        <v>645.58000000000004</v>
      </c>
      <c r="H54" s="76">
        <f t="shared" si="4"/>
        <v>1201.5450000000001</v>
      </c>
      <c r="I54" s="76">
        <f t="shared" si="4"/>
        <v>826.81499999999994</v>
      </c>
      <c r="J54" s="76">
        <f t="shared" si="4"/>
        <v>441.13799999999998</v>
      </c>
      <c r="K54" s="76">
        <f t="shared" si="4"/>
        <v>2475.7280000000001</v>
      </c>
      <c r="L54" s="76">
        <f t="shared" si="4"/>
        <v>9460.1239999999998</v>
      </c>
    </row>
    <row r="55" spans="1:12" s="110" customFormat="1" ht="12.75" x14ac:dyDescent="0.2">
      <c r="A55" s="96"/>
    </row>
    <row r="56" spans="1:12" ht="12.75" x14ac:dyDescent="0.2">
      <c r="A56" s="124" t="s">
        <v>264</v>
      </c>
      <c r="B56" s="124"/>
      <c r="C56" s="75">
        <f t="shared" ref="C56:L56" si="5">C38+C54</f>
        <v>1009.8609999999999</v>
      </c>
      <c r="D56" s="75">
        <f t="shared" si="5"/>
        <v>2128.7240000000002</v>
      </c>
      <c r="E56" s="75">
        <f t="shared" si="5"/>
        <v>5770.607</v>
      </c>
      <c r="F56" s="75">
        <f t="shared" si="5"/>
        <v>5401.1039999999994</v>
      </c>
      <c r="G56" s="75">
        <f t="shared" si="5"/>
        <v>2147.2139999999999</v>
      </c>
      <c r="H56" s="75">
        <f t="shared" si="5"/>
        <v>4497.5990000000002</v>
      </c>
      <c r="I56" s="75">
        <f t="shared" si="5"/>
        <v>2822.0370000000003</v>
      </c>
      <c r="J56" s="75">
        <f t="shared" si="5"/>
        <v>1492.9529999999997</v>
      </c>
      <c r="K56" s="75">
        <f t="shared" si="5"/>
        <v>7215.5910000000003</v>
      </c>
      <c r="L56" s="75">
        <f t="shared" si="5"/>
        <v>32485.683000000001</v>
      </c>
    </row>
    <row r="58" spans="1:12" s="97" customFormat="1" ht="12.75" x14ac:dyDescent="0.2">
      <c r="A58" s="122" t="s">
        <v>263</v>
      </c>
    </row>
    <row r="59" spans="1:12" s="97" customFormat="1" ht="107.25" customHeight="1" x14ac:dyDescent="0.2">
      <c r="A59" s="126" t="s">
        <v>262</v>
      </c>
    </row>
  </sheetData>
  <mergeCells count="23">
    <mergeCell ref="A55:XFD55"/>
    <mergeCell ref="A56:B56"/>
    <mergeCell ref="A37:XFD37"/>
    <mergeCell ref="A38:B38"/>
    <mergeCell ref="A39:XFD39"/>
    <mergeCell ref="A41:XFD41"/>
    <mergeCell ref="A43:XFD43"/>
    <mergeCell ref="A1:XFD1"/>
    <mergeCell ref="A2:XFD2"/>
    <mergeCell ref="A59:XFD59"/>
    <mergeCell ref="A58:XFD58"/>
    <mergeCell ref="A3:XFD3"/>
    <mergeCell ref="A5:XFD5"/>
    <mergeCell ref="A45:XFD45"/>
    <mergeCell ref="A7:XFD7"/>
    <mergeCell ref="A9:XFD9"/>
    <mergeCell ref="A11:XFD11"/>
    <mergeCell ref="A28:B28"/>
    <mergeCell ref="A29:XFD29"/>
    <mergeCell ref="A36:B36"/>
    <mergeCell ref="A52:B52"/>
    <mergeCell ref="A53:XFD53"/>
    <mergeCell ref="A54:B54"/>
  </mergeCells>
  <pageMargins left="0.7" right="0.7" top="0.78740157499999996" bottom="0.78740157499999996" header="0.3" footer="0.3"/>
  <pageSetup paperSize="9" scale="73"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workbookViewId="0">
      <selection sqref="A1:XFD1"/>
    </sheetView>
  </sheetViews>
  <sheetFormatPr baseColWidth="10" defaultRowHeight="12.75" x14ac:dyDescent="0.2"/>
  <cols>
    <col min="1" max="1" width="35.85546875" style="52" customWidth="1"/>
    <col min="2" max="2" width="40.85546875" style="52" bestFit="1" customWidth="1"/>
    <col min="3" max="16384" width="11.42578125" style="52"/>
  </cols>
  <sheetData>
    <row r="1" spans="1:6" s="105" customFormat="1" x14ac:dyDescent="0.2">
      <c r="A1" s="105" t="s">
        <v>310</v>
      </c>
    </row>
    <row r="2" spans="1:6" s="102" customFormat="1" x14ac:dyDescent="0.2">
      <c r="A2" s="102" t="s">
        <v>5</v>
      </c>
    </row>
    <row r="3" spans="1:6" s="102" customFormat="1" x14ac:dyDescent="0.2"/>
    <row r="4" spans="1:6" x14ac:dyDescent="0.2">
      <c r="A4" s="25" t="s">
        <v>143</v>
      </c>
      <c r="B4" s="52" t="s">
        <v>142</v>
      </c>
      <c r="C4" s="83">
        <v>2013</v>
      </c>
      <c r="D4" s="83">
        <v>2014</v>
      </c>
      <c r="E4" s="83">
        <v>2015</v>
      </c>
      <c r="F4" s="83">
        <v>2016</v>
      </c>
    </row>
    <row r="5" spans="1:6" s="102" customFormat="1" x14ac:dyDescent="0.2">
      <c r="A5" s="106"/>
    </row>
    <row r="6" spans="1:6" x14ac:dyDescent="0.2">
      <c r="B6" s="52" t="s">
        <v>267</v>
      </c>
    </row>
    <row r="7" spans="1:6" x14ac:dyDescent="0.2">
      <c r="A7" s="52" t="s">
        <v>309</v>
      </c>
      <c r="B7" s="52" t="s">
        <v>308</v>
      </c>
      <c r="C7" s="81">
        <v>-7910.6830719999998</v>
      </c>
      <c r="D7" s="82">
        <v>-8346.6536489999999</v>
      </c>
      <c r="E7" s="81">
        <v>-8628.0529999999999</v>
      </c>
      <c r="F7" s="81">
        <v>-8258.9279999999999</v>
      </c>
    </row>
    <row r="8" spans="1:6" x14ac:dyDescent="0.2">
      <c r="A8" s="52" t="s">
        <v>307</v>
      </c>
      <c r="B8" s="52" t="s">
        <v>306</v>
      </c>
      <c r="C8" s="81">
        <v>-4278.4016789999996</v>
      </c>
      <c r="D8" s="82">
        <v>-4505.6952490000003</v>
      </c>
      <c r="E8" s="81">
        <v>-4649.7860000000001</v>
      </c>
      <c r="F8" s="81">
        <v>-4422.7489999999998</v>
      </c>
    </row>
    <row r="9" spans="1:6" x14ac:dyDescent="0.2">
      <c r="A9" s="52" t="s">
        <v>305</v>
      </c>
      <c r="B9" s="52" t="s">
        <v>304</v>
      </c>
      <c r="C9" s="81">
        <v>-6572.4788090000002</v>
      </c>
      <c r="D9" s="82">
        <v>-6633.2191080000002</v>
      </c>
      <c r="E9" s="81">
        <v>-6892.7049999999999</v>
      </c>
      <c r="F9" s="81">
        <v>-7222.6930000000002</v>
      </c>
    </row>
    <row r="10" spans="1:6" x14ac:dyDescent="0.2">
      <c r="A10" s="52" t="s">
        <v>303</v>
      </c>
      <c r="B10" s="52" t="s">
        <v>302</v>
      </c>
      <c r="C10" s="81">
        <v>-4639.472565</v>
      </c>
      <c r="D10" s="82">
        <v>-4694.6741430000002</v>
      </c>
      <c r="E10" s="81">
        <v>-4865.7370000000001</v>
      </c>
      <c r="F10" s="81">
        <v>-5095.0410000000002</v>
      </c>
    </row>
    <row r="11" spans="1:6" x14ac:dyDescent="0.2">
      <c r="A11" s="52" t="s">
        <v>301</v>
      </c>
      <c r="B11" s="52" t="s">
        <v>300</v>
      </c>
      <c r="C11" s="81">
        <v>-3.5836769999999998</v>
      </c>
      <c r="D11" s="82">
        <v>-3.6210770000000001</v>
      </c>
      <c r="E11" s="81">
        <v>-3.577</v>
      </c>
      <c r="F11" s="81">
        <v>-3.7759999999999998</v>
      </c>
    </row>
    <row r="12" spans="1:6" x14ac:dyDescent="0.2">
      <c r="A12" s="52" t="s">
        <v>299</v>
      </c>
      <c r="B12" s="52" t="s">
        <v>298</v>
      </c>
      <c r="C12" s="81">
        <v>-2.0285000000000002</v>
      </c>
      <c r="D12" s="82">
        <v>-2.0496690000000002</v>
      </c>
      <c r="E12" s="81">
        <v>-2.0529999999999999</v>
      </c>
      <c r="F12" s="81">
        <v>-2.1669999999999998</v>
      </c>
    </row>
    <row r="13" spans="1:6" x14ac:dyDescent="0.2">
      <c r="A13" s="102" t="s">
        <v>169</v>
      </c>
      <c r="B13" s="102"/>
      <c r="C13" s="81">
        <v>-23406.648301999998</v>
      </c>
      <c r="D13" s="82">
        <v>-24185.912895000001</v>
      </c>
      <c r="E13" s="81">
        <v>-25041.911000000004</v>
      </c>
      <c r="F13" s="81">
        <v>-25005.354000000003</v>
      </c>
    </row>
    <row r="14" spans="1:6" x14ac:dyDescent="0.2">
      <c r="A14" s="52" t="s">
        <v>297</v>
      </c>
      <c r="B14" s="52" t="s">
        <v>296</v>
      </c>
      <c r="C14" s="81">
        <v>-0.10403026</v>
      </c>
      <c r="D14" s="82">
        <v>-2.0600880000000002E-2</v>
      </c>
      <c r="E14" s="81"/>
      <c r="F14" s="81"/>
    </row>
    <row r="15" spans="1:6" x14ac:dyDescent="0.2">
      <c r="A15" s="52" t="s">
        <v>217</v>
      </c>
      <c r="B15" s="52" t="s">
        <v>295</v>
      </c>
      <c r="C15" s="81">
        <v>-996.34457035000003</v>
      </c>
      <c r="D15" s="82">
        <v>-1086.4295985199999</v>
      </c>
      <c r="E15" s="81">
        <v>-1215</v>
      </c>
      <c r="F15" s="81">
        <v>-1160</v>
      </c>
    </row>
    <row r="16" spans="1:6" x14ac:dyDescent="0.2">
      <c r="A16" s="102" t="s">
        <v>294</v>
      </c>
      <c r="B16" s="102"/>
      <c r="C16" s="81">
        <v>-24403.096902609999</v>
      </c>
      <c r="D16" s="82">
        <v>-25272.363094400003</v>
      </c>
      <c r="E16" s="81">
        <v>-26256.911000000004</v>
      </c>
      <c r="F16" s="81">
        <v>-26165.354000000003</v>
      </c>
    </row>
    <row r="18" spans="1:1" s="102" customFormat="1" x14ac:dyDescent="0.2">
      <c r="A18" s="106" t="s">
        <v>293</v>
      </c>
    </row>
    <row r="19" spans="1:1" s="102" customFormat="1" x14ac:dyDescent="0.2"/>
  </sheetData>
  <mergeCells count="8">
    <mergeCell ref="A13:B13"/>
    <mergeCell ref="A16:B16"/>
    <mergeCell ref="A1:XFD1"/>
    <mergeCell ref="A2:XFD2"/>
    <mergeCell ref="A19:XFD19"/>
    <mergeCell ref="A18:XFD18"/>
    <mergeCell ref="A3:XFD3"/>
    <mergeCell ref="A5:XFD5"/>
  </mergeCells>
  <pageMargins left="0.7" right="0.7" top="0.78740157499999996" bottom="0.78740157499999996"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zoomScaleNormal="100" workbookViewId="0">
      <selection sqref="A1:XFD1"/>
    </sheetView>
  </sheetViews>
  <sheetFormatPr baseColWidth="10" defaultRowHeight="12.75" x14ac:dyDescent="0.2"/>
  <cols>
    <col min="1" max="1" width="43.42578125" style="52" customWidth="1"/>
    <col min="2" max="2" width="35.42578125" style="52" bestFit="1" customWidth="1"/>
    <col min="3" max="6" width="14.42578125" style="52" customWidth="1"/>
    <col min="7" max="16384" width="11.42578125" style="52"/>
  </cols>
  <sheetData>
    <row r="1" spans="1:6" s="105" customFormat="1" x14ac:dyDescent="0.2">
      <c r="A1" s="105" t="s">
        <v>330</v>
      </c>
    </row>
    <row r="2" spans="1:6" s="102" customFormat="1" x14ac:dyDescent="0.2">
      <c r="A2" s="102" t="s">
        <v>5</v>
      </c>
    </row>
    <row r="3" spans="1:6" s="102" customFormat="1" x14ac:dyDescent="0.2"/>
    <row r="4" spans="1:6" ht="25.5" customHeight="1" x14ac:dyDescent="0.2">
      <c r="A4" s="25" t="s">
        <v>143</v>
      </c>
      <c r="B4" s="52" t="s">
        <v>142</v>
      </c>
      <c r="C4" s="85" t="s">
        <v>329</v>
      </c>
      <c r="D4" s="85" t="s">
        <v>328</v>
      </c>
      <c r="E4" s="85" t="s">
        <v>327</v>
      </c>
      <c r="F4" s="85" t="s">
        <v>326</v>
      </c>
    </row>
    <row r="5" spans="1:6" s="102" customFormat="1" x14ac:dyDescent="0.2">
      <c r="A5" s="106"/>
    </row>
    <row r="6" spans="1:6" x14ac:dyDescent="0.2">
      <c r="A6" s="52" t="s">
        <v>321</v>
      </c>
      <c r="B6" s="52" t="s">
        <v>320</v>
      </c>
      <c r="C6" s="81">
        <v>3230.9972186235059</v>
      </c>
      <c r="D6" s="82">
        <v>3347.6787571599998</v>
      </c>
      <c r="E6" s="81">
        <v>3166.6219999999998</v>
      </c>
      <c r="F6" s="81">
        <v>3018.748</v>
      </c>
    </row>
    <row r="7" spans="1:6" x14ac:dyDescent="0.2">
      <c r="A7" s="52" t="s">
        <v>319</v>
      </c>
      <c r="B7" s="52" t="s">
        <v>318</v>
      </c>
      <c r="C7" s="81">
        <v>154.02273055000003</v>
      </c>
      <c r="D7" s="82">
        <v>155.49634947999999</v>
      </c>
      <c r="E7" s="81">
        <v>160.66800000000001</v>
      </c>
      <c r="F7" s="81">
        <v>162.89500000000001</v>
      </c>
    </row>
    <row r="8" spans="1:6" x14ac:dyDescent="0.2">
      <c r="A8" s="52" t="s">
        <v>317</v>
      </c>
      <c r="B8" s="52" t="s">
        <v>316</v>
      </c>
      <c r="C8" s="81">
        <v>40.980399999999996</v>
      </c>
      <c r="D8" s="82">
        <v>40.999999999999993</v>
      </c>
      <c r="E8" s="81">
        <v>41</v>
      </c>
      <c r="F8" s="81">
        <v>41.7</v>
      </c>
    </row>
    <row r="9" spans="1:6" x14ac:dyDescent="0.2">
      <c r="A9" s="52" t="s">
        <v>315</v>
      </c>
      <c r="B9" s="52" t="s">
        <v>314</v>
      </c>
      <c r="C9" s="81">
        <v>1382.9167147699998</v>
      </c>
      <c r="D9" s="82">
        <v>1608.5527942100002</v>
      </c>
      <c r="E9" s="81">
        <v>1635.8209999999999</v>
      </c>
      <c r="F9" s="81">
        <v>1698.89</v>
      </c>
    </row>
    <row r="10" spans="1:6" x14ac:dyDescent="0.2">
      <c r="A10" s="52" t="s">
        <v>313</v>
      </c>
      <c r="B10" s="52" t="s">
        <v>312</v>
      </c>
      <c r="C10" s="81">
        <v>244.71277612000006</v>
      </c>
      <c r="D10" s="84">
        <v>240.29328069000002</v>
      </c>
      <c r="E10" s="81">
        <v>258.58800000000002</v>
      </c>
      <c r="F10" s="81">
        <v>256.01799999999997</v>
      </c>
    </row>
    <row r="11" spans="1:6" x14ac:dyDescent="0.2">
      <c r="A11" s="52" t="s">
        <v>8</v>
      </c>
      <c r="C11" s="81">
        <v>5053.629840063506</v>
      </c>
      <c r="D11" s="82">
        <v>5393.0211815399998</v>
      </c>
      <c r="E11" s="81">
        <v>5262.6989999999996</v>
      </c>
      <c r="F11" s="81">
        <v>5178.2510000000002</v>
      </c>
    </row>
    <row r="12" spans="1:6" s="110" customFormat="1" x14ac:dyDescent="0.2"/>
    <row r="13" spans="1:6" ht="25.5" customHeight="1" x14ac:dyDescent="0.2">
      <c r="A13" s="25" t="s">
        <v>143</v>
      </c>
      <c r="B13" s="52" t="s">
        <v>142</v>
      </c>
      <c r="C13" s="85" t="s">
        <v>325</v>
      </c>
      <c r="D13" s="85" t="s">
        <v>324</v>
      </c>
      <c r="E13" s="85" t="s">
        <v>323</v>
      </c>
      <c r="F13" s="85" t="s">
        <v>322</v>
      </c>
    </row>
    <row r="14" spans="1:6" s="102" customFormat="1" x14ac:dyDescent="0.2">
      <c r="A14" s="106"/>
    </row>
    <row r="15" spans="1:6" x14ac:dyDescent="0.2">
      <c r="A15" s="52" t="s">
        <v>321</v>
      </c>
      <c r="B15" s="52" t="s">
        <v>320</v>
      </c>
      <c r="C15" s="81">
        <v>3248.8439807</v>
      </c>
      <c r="D15" s="82">
        <v>3325.7236628199998</v>
      </c>
      <c r="E15" s="81">
        <v>3166.6219999999998</v>
      </c>
      <c r="F15" s="81">
        <v>3018.748</v>
      </c>
    </row>
    <row r="16" spans="1:6" x14ac:dyDescent="0.2">
      <c r="A16" s="52" t="s">
        <v>319</v>
      </c>
      <c r="B16" s="52" t="s">
        <v>318</v>
      </c>
      <c r="C16" s="81">
        <v>153.94432699000001</v>
      </c>
      <c r="D16" s="82">
        <v>155.49634947999999</v>
      </c>
      <c r="E16" s="81">
        <v>160.66800000000001</v>
      </c>
      <c r="F16" s="81">
        <v>162.89500000000001</v>
      </c>
    </row>
    <row r="17" spans="1:6" x14ac:dyDescent="0.2">
      <c r="A17" s="52" t="s">
        <v>317</v>
      </c>
      <c r="B17" s="52" t="s">
        <v>316</v>
      </c>
      <c r="C17" s="81">
        <v>40.980400000000003</v>
      </c>
      <c r="D17" s="82">
        <v>41</v>
      </c>
      <c r="E17" s="81">
        <v>41</v>
      </c>
      <c r="F17" s="81">
        <v>41.7</v>
      </c>
    </row>
    <row r="18" spans="1:6" x14ac:dyDescent="0.2">
      <c r="A18" s="52" t="s">
        <v>315</v>
      </c>
      <c r="B18" s="52" t="s">
        <v>314</v>
      </c>
      <c r="C18" s="81">
        <v>1378.7867542700001</v>
      </c>
      <c r="D18" s="82">
        <v>1524.1669999999999</v>
      </c>
      <c r="E18" s="81">
        <v>1630.7710000000002</v>
      </c>
      <c r="F18" s="81">
        <v>1692.5260000000001</v>
      </c>
    </row>
    <row r="19" spans="1:6" x14ac:dyDescent="0.2">
      <c r="A19" s="52" t="s">
        <v>313</v>
      </c>
      <c r="B19" s="52" t="s">
        <v>312</v>
      </c>
      <c r="C19" s="81">
        <v>244.71277612</v>
      </c>
      <c r="D19" s="84">
        <v>240.29328068999999</v>
      </c>
      <c r="E19" s="81">
        <v>258.58800000000002</v>
      </c>
      <c r="F19" s="81">
        <v>256.01799999999997</v>
      </c>
    </row>
    <row r="20" spans="1:6" x14ac:dyDescent="0.2">
      <c r="A20" s="52" t="s">
        <v>8</v>
      </c>
      <c r="C20" s="81">
        <v>5067.2682380799997</v>
      </c>
      <c r="D20" s="82">
        <v>5286.6802929899995</v>
      </c>
      <c r="E20" s="81">
        <v>5257.6489999999994</v>
      </c>
      <c r="F20" s="81">
        <v>5171.8869999999997</v>
      </c>
    </row>
    <row r="22" spans="1:6" s="102" customFormat="1" x14ac:dyDescent="0.2">
      <c r="A22" s="106" t="s">
        <v>311</v>
      </c>
    </row>
    <row r="23" spans="1:6" s="102" customFormat="1" x14ac:dyDescent="0.2">
      <c r="A23" s="106"/>
    </row>
  </sheetData>
  <mergeCells count="8">
    <mergeCell ref="A12:XFD12"/>
    <mergeCell ref="A14:XFD14"/>
    <mergeCell ref="A1:XFD1"/>
    <mergeCell ref="A2:XFD2"/>
    <mergeCell ref="A23:XFD23"/>
    <mergeCell ref="A22:XFD22"/>
    <mergeCell ref="A3:XFD3"/>
    <mergeCell ref="A5:XFD5"/>
  </mergeCells>
  <pageMargins left="0.7" right="0.7" top="0.78740157499999996" bottom="0.78740157499999996" header="0.3" footer="0.3"/>
  <pageSetup paperSize="9" scale="9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sqref="A1:XFD1"/>
    </sheetView>
  </sheetViews>
  <sheetFormatPr baseColWidth="10" defaultRowHeight="12.75" x14ac:dyDescent="0.2"/>
  <cols>
    <col min="1" max="1" width="15.28515625" style="33" bestFit="1" customWidth="1"/>
    <col min="2" max="2" width="26" style="33" bestFit="1" customWidth="1"/>
    <col min="3" max="16384" width="11.42578125" style="33"/>
  </cols>
  <sheetData>
    <row r="1" spans="1:6" s="99" customFormat="1" x14ac:dyDescent="0.2">
      <c r="A1" s="99" t="s">
        <v>338</v>
      </c>
    </row>
    <row r="2" spans="1:6" s="128" customFormat="1" x14ac:dyDescent="0.2">
      <c r="A2" s="128" t="s">
        <v>5</v>
      </c>
    </row>
    <row r="3" spans="1:6" s="128" customFormat="1" x14ac:dyDescent="0.2"/>
    <row r="4" spans="1:6" ht="38.25" x14ac:dyDescent="0.2">
      <c r="A4" s="33" t="s">
        <v>143</v>
      </c>
      <c r="C4" s="86" t="s">
        <v>337</v>
      </c>
      <c r="D4" s="85" t="s">
        <v>336</v>
      </c>
      <c r="E4" s="85" t="s">
        <v>335</v>
      </c>
      <c r="F4" s="85" t="s">
        <v>334</v>
      </c>
    </row>
    <row r="5" spans="1:6" s="128" customFormat="1" x14ac:dyDescent="0.2">
      <c r="A5" s="100"/>
    </row>
    <row r="6" spans="1:6" x14ac:dyDescent="0.2">
      <c r="A6" s="33" t="s">
        <v>253</v>
      </c>
      <c r="B6" s="33" t="s">
        <v>333</v>
      </c>
      <c r="C6" s="81">
        <v>603.90200000000004</v>
      </c>
      <c r="D6" s="81">
        <v>627.60599999999999</v>
      </c>
      <c r="E6" s="81">
        <v>648.351</v>
      </c>
      <c r="F6" s="81">
        <v>645.57899999999995</v>
      </c>
    </row>
    <row r="7" spans="1:6" x14ac:dyDescent="0.2">
      <c r="B7" s="33" t="s">
        <v>332</v>
      </c>
      <c r="C7" s="81">
        <v>219.49</v>
      </c>
      <c r="D7" s="81">
        <v>222.73</v>
      </c>
      <c r="E7" s="81">
        <v>230.02</v>
      </c>
      <c r="F7" s="81">
        <v>245.429</v>
      </c>
    </row>
    <row r="8" spans="1:6" x14ac:dyDescent="0.2">
      <c r="A8" s="33" t="s">
        <v>251</v>
      </c>
      <c r="B8" s="33" t="s">
        <v>331</v>
      </c>
      <c r="C8" s="81">
        <v>148.48500000000001</v>
      </c>
      <c r="D8" s="81">
        <v>150.67699999999999</v>
      </c>
      <c r="E8" s="81">
        <v>155.60900000000001</v>
      </c>
      <c r="F8" s="81">
        <v>166.03299999999999</v>
      </c>
    </row>
    <row r="9" spans="1:6" x14ac:dyDescent="0.2">
      <c r="A9" s="33" t="s">
        <v>8</v>
      </c>
      <c r="C9" s="81">
        <v>971.87700000000007</v>
      </c>
      <c r="D9" s="81">
        <v>1001.013</v>
      </c>
      <c r="E9" s="81">
        <v>1033.98</v>
      </c>
      <c r="F9" s="81">
        <v>1057.0409999999999</v>
      </c>
    </row>
    <row r="11" spans="1:6" s="102" customFormat="1" x14ac:dyDescent="0.2">
      <c r="A11" s="106" t="s">
        <v>311</v>
      </c>
    </row>
    <row r="12" spans="1:6" s="128" customFormat="1" x14ac:dyDescent="0.2"/>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9"/>
  <sheetViews>
    <sheetView workbookViewId="0">
      <selection sqref="A1:XFD1"/>
    </sheetView>
  </sheetViews>
  <sheetFormatPr baseColWidth="10" defaultRowHeight="12.75" x14ac:dyDescent="0.2"/>
  <cols>
    <col min="1" max="1" width="7.140625" style="133" customWidth="1"/>
    <col min="2" max="2" width="33.85546875" style="133" bestFit="1" customWidth="1"/>
    <col min="3" max="3" width="7.140625" style="133" bestFit="1" customWidth="1"/>
    <col min="4" max="4" width="39.7109375" style="3" customWidth="1"/>
    <col min="5" max="16384" width="11.42578125" style="3"/>
  </cols>
  <sheetData>
    <row r="1" spans="1:4" s="131" customFormat="1" x14ac:dyDescent="0.2">
      <c r="A1" s="131" t="s">
        <v>39</v>
      </c>
    </row>
    <row r="2" spans="1:4" s="88" customFormat="1" x14ac:dyDescent="0.2">
      <c r="A2" s="87" t="s">
        <v>5</v>
      </c>
    </row>
    <row r="3" spans="1:4" s="90" customFormat="1" x14ac:dyDescent="0.2"/>
    <row r="4" spans="1:4" x14ac:dyDescent="0.2">
      <c r="A4" s="132" t="s">
        <v>4</v>
      </c>
      <c r="B4" s="132"/>
      <c r="C4" s="136" t="s">
        <v>3</v>
      </c>
      <c r="D4" s="4" t="s">
        <v>2</v>
      </c>
    </row>
    <row r="5" spans="1:4" s="90" customFormat="1" x14ac:dyDescent="0.2">
      <c r="A5" s="91"/>
    </row>
    <row r="6" spans="1:4" ht="25.5" x14ac:dyDescent="0.2">
      <c r="A6" s="133">
        <v>10</v>
      </c>
      <c r="B6" s="133" t="s">
        <v>38</v>
      </c>
      <c r="C6" s="135">
        <v>4.9029999999999996</v>
      </c>
      <c r="D6" s="1" t="s">
        <v>37</v>
      </c>
    </row>
    <row r="7" spans="1:4" s="90" customFormat="1" x14ac:dyDescent="0.2"/>
    <row r="8" spans="1:4" ht="38.25" customHeight="1" x14ac:dyDescent="0.2">
      <c r="A8" s="133">
        <v>11</v>
      </c>
      <c r="B8" s="133" t="s">
        <v>36</v>
      </c>
      <c r="C8" s="135">
        <v>188.54600000000002</v>
      </c>
      <c r="D8" s="1" t="s">
        <v>35</v>
      </c>
    </row>
    <row r="9" spans="1:4" s="90" customFormat="1" x14ac:dyDescent="0.2"/>
    <row r="10" spans="1:4" x14ac:dyDescent="0.2">
      <c r="A10" s="133">
        <v>12</v>
      </c>
      <c r="B10" s="133" t="s">
        <v>34</v>
      </c>
      <c r="C10" s="135">
        <v>20</v>
      </c>
      <c r="D10" s="1" t="s">
        <v>33</v>
      </c>
    </row>
    <row r="11" spans="1:4" s="88" customFormat="1" x14ac:dyDescent="0.2">
      <c r="A11" s="90"/>
    </row>
    <row r="12" spans="1:4" x14ac:dyDescent="0.2">
      <c r="A12" s="133">
        <v>14</v>
      </c>
      <c r="B12" s="133" t="s">
        <v>32</v>
      </c>
      <c r="C12" s="135">
        <v>10.75</v>
      </c>
      <c r="D12" s="1" t="s">
        <v>31</v>
      </c>
    </row>
    <row r="13" spans="1:4" s="90" customFormat="1" x14ac:dyDescent="0.2"/>
    <row r="14" spans="1:4" ht="25.5" x14ac:dyDescent="0.2">
      <c r="A14" s="133">
        <v>20</v>
      </c>
      <c r="B14" s="133" t="s">
        <v>30</v>
      </c>
      <c r="C14" s="135">
        <v>32.825000000000003</v>
      </c>
      <c r="D14" s="1" t="s">
        <v>29</v>
      </c>
    </row>
    <row r="15" spans="1:4" s="90" customFormat="1" x14ac:dyDescent="0.2"/>
    <row r="16" spans="1:4" x14ac:dyDescent="0.2">
      <c r="A16" s="133">
        <v>21</v>
      </c>
      <c r="B16" s="133" t="s">
        <v>28</v>
      </c>
      <c r="C16" s="135">
        <v>350.01400000000001</v>
      </c>
      <c r="D16" s="1" t="s">
        <v>27</v>
      </c>
    </row>
    <row r="17" spans="1:4" s="88" customFormat="1" x14ac:dyDescent="0.2">
      <c r="A17" s="90"/>
    </row>
    <row r="18" spans="1:4" ht="25.5" x14ac:dyDescent="0.2">
      <c r="A18" s="133">
        <v>23</v>
      </c>
      <c r="B18" s="133" t="s">
        <v>26</v>
      </c>
      <c r="C18" s="135">
        <v>1698.89</v>
      </c>
      <c r="D18" s="1" t="s">
        <v>25</v>
      </c>
    </row>
    <row r="19" spans="1:4" s="90" customFormat="1" x14ac:dyDescent="0.2"/>
    <row r="20" spans="1:4" ht="25.5" x14ac:dyDescent="0.2">
      <c r="A20" s="133">
        <v>24</v>
      </c>
      <c r="B20" s="133" t="s">
        <v>24</v>
      </c>
      <c r="C20" s="135">
        <v>646.04999999999995</v>
      </c>
      <c r="D20" s="1" t="s">
        <v>23</v>
      </c>
    </row>
    <row r="21" spans="1:4" s="90" customFormat="1" x14ac:dyDescent="0.2"/>
    <row r="22" spans="1:4" ht="25.5" x14ac:dyDescent="0.2">
      <c r="A22" s="133">
        <v>25</v>
      </c>
      <c r="B22" s="133" t="s">
        <v>22</v>
      </c>
      <c r="C22" s="135">
        <v>70.295000000000002</v>
      </c>
      <c r="D22" s="1" t="s">
        <v>21</v>
      </c>
    </row>
    <row r="23" spans="1:4" s="90" customFormat="1" x14ac:dyDescent="0.2"/>
    <row r="24" spans="1:4" ht="51" x14ac:dyDescent="0.2">
      <c r="A24" s="133">
        <v>30</v>
      </c>
      <c r="B24" s="134" t="s">
        <v>20</v>
      </c>
      <c r="C24" s="135">
        <v>3536.8360000000002</v>
      </c>
      <c r="D24" s="1" t="s">
        <v>19</v>
      </c>
    </row>
    <row r="25" spans="1:4" s="90" customFormat="1" x14ac:dyDescent="0.2"/>
    <row r="26" spans="1:4" x14ac:dyDescent="0.2">
      <c r="A26" s="133">
        <v>31</v>
      </c>
      <c r="B26" s="133" t="s">
        <v>18</v>
      </c>
      <c r="C26" s="135">
        <v>19.649000000000001</v>
      </c>
      <c r="D26" s="1" t="s">
        <v>17</v>
      </c>
    </row>
    <row r="27" spans="1:4" s="88" customFormat="1" x14ac:dyDescent="0.2">
      <c r="A27" s="90"/>
    </row>
    <row r="28" spans="1:4" ht="25.5" x14ac:dyDescent="0.2">
      <c r="A28" s="133">
        <v>32</v>
      </c>
      <c r="B28" s="133" t="s">
        <v>16</v>
      </c>
      <c r="C28" s="135">
        <v>2.2949999999999999</v>
      </c>
      <c r="D28" s="1" t="s">
        <v>15</v>
      </c>
    </row>
    <row r="29" spans="1:4" s="88" customFormat="1" x14ac:dyDescent="0.2">
      <c r="A29" s="90"/>
    </row>
    <row r="30" spans="1:4" ht="89.25" x14ac:dyDescent="0.2">
      <c r="A30" s="133">
        <v>41</v>
      </c>
      <c r="B30" s="133" t="s">
        <v>14</v>
      </c>
      <c r="C30" s="135">
        <v>133.38300000000001</v>
      </c>
      <c r="D30" s="1" t="s">
        <v>13</v>
      </c>
    </row>
    <row r="31" spans="1:4" s="90" customFormat="1" x14ac:dyDescent="0.2"/>
    <row r="32" spans="1:4" ht="51" x14ac:dyDescent="0.2">
      <c r="A32" s="133">
        <v>42</v>
      </c>
      <c r="B32" s="133" t="s">
        <v>12</v>
      </c>
      <c r="C32" s="135">
        <v>49.14</v>
      </c>
      <c r="D32" s="1" t="s">
        <v>11</v>
      </c>
    </row>
    <row r="33" spans="1:4" s="90" customFormat="1" x14ac:dyDescent="0.2"/>
    <row r="34" spans="1:4" ht="25.5" x14ac:dyDescent="0.2">
      <c r="A34" s="133">
        <v>44</v>
      </c>
      <c r="B34" s="133" t="s">
        <v>10</v>
      </c>
      <c r="C34" s="135">
        <v>682.16699999999992</v>
      </c>
      <c r="D34" s="1" t="s">
        <v>9</v>
      </c>
    </row>
    <row r="35" spans="1:4" s="90" customFormat="1" x14ac:dyDescent="0.2"/>
    <row r="36" spans="1:4" ht="25.5" x14ac:dyDescent="0.2">
      <c r="A36" s="133" t="s">
        <v>8</v>
      </c>
      <c r="C36" s="135">
        <v>7446.8240000000005</v>
      </c>
      <c r="D36" s="1" t="s">
        <v>7</v>
      </c>
    </row>
    <row r="38" spans="1:4" s="90" customFormat="1" x14ac:dyDescent="0.2"/>
    <row r="39" spans="1:4" s="90" customFormat="1" x14ac:dyDescent="0.2"/>
  </sheetData>
  <mergeCells count="22">
    <mergeCell ref="A27:XFD27"/>
    <mergeCell ref="A17:XFD17"/>
    <mergeCell ref="A19:XFD19"/>
    <mergeCell ref="A21:XFD21"/>
    <mergeCell ref="A23:XFD23"/>
    <mergeCell ref="A25:XFD25"/>
    <mergeCell ref="A1:XFD1"/>
    <mergeCell ref="A2:XFD2"/>
    <mergeCell ref="A39:XFD39"/>
    <mergeCell ref="A38:XFD38"/>
    <mergeCell ref="A3:XFD3"/>
    <mergeCell ref="A4:B4"/>
    <mergeCell ref="A5:XFD5"/>
    <mergeCell ref="A7:XFD7"/>
    <mergeCell ref="A9:XFD9"/>
    <mergeCell ref="A11:XFD11"/>
    <mergeCell ref="A13:XFD13"/>
    <mergeCell ref="A15:XFD15"/>
    <mergeCell ref="A29:XFD29"/>
    <mergeCell ref="A31:XFD31"/>
    <mergeCell ref="A33:XFD33"/>
    <mergeCell ref="A35:XFD35"/>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workbookViewId="0">
      <selection sqref="A1:XFD1"/>
    </sheetView>
  </sheetViews>
  <sheetFormatPr baseColWidth="10" defaultRowHeight="12.75" x14ac:dyDescent="0.2"/>
  <cols>
    <col min="1" max="1" width="7.140625" style="3" customWidth="1"/>
    <col min="2" max="2" width="29.7109375" style="3" bestFit="1" customWidth="1"/>
    <col min="3" max="3" width="7.28515625" style="133" customWidth="1"/>
    <col min="4" max="4" width="39.7109375" style="3" customWidth="1"/>
    <col min="5" max="16384" width="11.42578125" style="3"/>
  </cols>
  <sheetData>
    <row r="1" spans="1:4" s="131" customFormat="1" x14ac:dyDescent="0.2">
      <c r="A1" s="131" t="s">
        <v>47</v>
      </c>
    </row>
    <row r="2" spans="1:4" s="90" customFormat="1" x14ac:dyDescent="0.2">
      <c r="A2" s="91" t="s">
        <v>5</v>
      </c>
    </row>
    <row r="3" spans="1:4" s="90" customFormat="1" x14ac:dyDescent="0.2"/>
    <row r="4" spans="1:4" ht="13.5" customHeight="1" x14ac:dyDescent="0.2">
      <c r="A4" s="90" t="s">
        <v>4</v>
      </c>
      <c r="B4" s="90"/>
      <c r="C4" s="133">
        <v>2016</v>
      </c>
      <c r="D4" s="4" t="s">
        <v>2</v>
      </c>
    </row>
    <row r="5" spans="1:4" s="90" customFormat="1" x14ac:dyDescent="0.2">
      <c r="A5" s="91"/>
    </row>
    <row r="6" spans="1:4" ht="25.5" x14ac:dyDescent="0.2">
      <c r="A6" s="3">
        <v>11</v>
      </c>
      <c r="B6" s="3" t="s">
        <v>46</v>
      </c>
      <c r="C6" s="138">
        <v>44.38</v>
      </c>
      <c r="D6" s="5" t="s">
        <v>45</v>
      </c>
    </row>
    <row r="7" spans="1:4" s="90" customFormat="1" x14ac:dyDescent="0.2"/>
    <row r="8" spans="1:4" ht="38.25" x14ac:dyDescent="0.2">
      <c r="A8" s="3">
        <v>13</v>
      </c>
      <c r="B8" s="3" t="s">
        <v>44</v>
      </c>
      <c r="C8" s="138">
        <v>8.5409999999999986</v>
      </c>
      <c r="D8" s="5" t="s">
        <v>43</v>
      </c>
    </row>
    <row r="9" spans="1:4" s="90" customFormat="1" x14ac:dyDescent="0.2"/>
    <row r="10" spans="1:4" ht="25.5" x14ac:dyDescent="0.2">
      <c r="A10" s="3">
        <v>21</v>
      </c>
      <c r="B10" s="3" t="s">
        <v>28</v>
      </c>
      <c r="C10" s="138">
        <v>1.96</v>
      </c>
      <c r="D10" s="5" t="s">
        <v>42</v>
      </c>
    </row>
    <row r="11" spans="1:4" s="90" customFormat="1" x14ac:dyDescent="0.2"/>
    <row r="12" spans="1:4" ht="25.5" x14ac:dyDescent="0.2">
      <c r="A12" s="3">
        <v>30</v>
      </c>
      <c r="B12" s="4" t="s">
        <v>20</v>
      </c>
      <c r="C12" s="138">
        <v>20.785</v>
      </c>
      <c r="D12" s="5" t="s">
        <v>41</v>
      </c>
    </row>
    <row r="13" spans="1:4" s="90" customFormat="1" x14ac:dyDescent="0.2"/>
    <row r="14" spans="1:4" ht="25.5" x14ac:dyDescent="0.2">
      <c r="A14" s="3" t="s">
        <v>8</v>
      </c>
      <c r="C14" s="138">
        <v>75.988</v>
      </c>
      <c r="D14" s="5" t="s">
        <v>7</v>
      </c>
    </row>
    <row r="16" spans="1:4" s="90" customFormat="1" x14ac:dyDescent="0.2">
      <c r="A16" s="91" t="s">
        <v>40</v>
      </c>
    </row>
    <row r="17" s="90" customFormat="1" x14ac:dyDescent="0.2"/>
  </sheetData>
  <mergeCells count="11">
    <mergeCell ref="A1:XFD1"/>
    <mergeCell ref="A2:XFD2"/>
    <mergeCell ref="A17:XFD17"/>
    <mergeCell ref="A16:XFD16"/>
    <mergeCell ref="A3:XFD3"/>
    <mergeCell ref="A4:B4"/>
    <mergeCell ref="A5:XFD5"/>
    <mergeCell ref="A7:XFD7"/>
    <mergeCell ref="A9:XFD9"/>
    <mergeCell ref="A11:XFD11"/>
    <mergeCell ref="A13:XFD13"/>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zoomScaleNormal="100" workbookViewId="0">
      <selection sqref="A1:XFD1"/>
    </sheetView>
  </sheetViews>
  <sheetFormatPr baseColWidth="10" defaultRowHeight="15" x14ac:dyDescent="0.25"/>
  <cols>
    <col min="1" max="1" width="18.28515625" style="6" customWidth="1"/>
    <col min="2" max="5" width="12.140625" style="6" customWidth="1"/>
    <col min="6" max="16384" width="11.42578125" style="6"/>
  </cols>
  <sheetData>
    <row r="1" spans="1:5" s="139" customFormat="1" x14ac:dyDescent="0.25">
      <c r="A1" s="139" t="s">
        <v>62</v>
      </c>
    </row>
    <row r="2" spans="1:5" s="92" customFormat="1" x14ac:dyDescent="0.25">
      <c r="A2" s="93"/>
    </row>
    <row r="3" spans="1:5" s="92" customFormat="1" x14ac:dyDescent="0.25"/>
    <row r="4" spans="1:5" s="9" customFormat="1" x14ac:dyDescent="0.25">
      <c r="B4" s="140" t="s">
        <v>61</v>
      </c>
      <c r="C4" s="140" t="s">
        <v>60</v>
      </c>
      <c r="D4" s="140" t="s">
        <v>59</v>
      </c>
      <c r="E4" s="140" t="s">
        <v>58</v>
      </c>
    </row>
    <row r="5" spans="1:5" s="92" customFormat="1" x14ac:dyDescent="0.25">
      <c r="A5" s="93"/>
    </row>
    <row r="6" spans="1:5" x14ac:dyDescent="0.25">
      <c r="A6" s="6" t="s">
        <v>57</v>
      </c>
      <c r="B6" s="7">
        <v>3.391701429673126E-2</v>
      </c>
      <c r="C6" s="7">
        <v>3.2500000000000001E-2</v>
      </c>
      <c r="D6" s="8">
        <v>1739.580172677189</v>
      </c>
      <c r="E6" s="7">
        <v>3.3298974885777037E-2</v>
      </c>
    </row>
    <row r="7" spans="1:5" x14ac:dyDescent="0.25">
      <c r="A7" s="6" t="s">
        <v>56</v>
      </c>
      <c r="B7" s="7">
        <v>6.5775397716672901E-2</v>
      </c>
      <c r="C7" s="7">
        <v>6.88E-2</v>
      </c>
      <c r="D7" s="8">
        <v>1805.4297847107032</v>
      </c>
      <c r="E7" s="7">
        <v>6.7021305941562984E-2</v>
      </c>
    </row>
    <row r="8" spans="1:5" x14ac:dyDescent="0.25">
      <c r="A8" s="6" t="s">
        <v>55</v>
      </c>
      <c r="B8" s="7">
        <v>0.1916107183665908</v>
      </c>
      <c r="C8" s="7">
        <v>0.17899999999999999</v>
      </c>
      <c r="D8" s="8">
        <v>1738.5084549378892</v>
      </c>
      <c r="E8" s="7">
        <v>0.18800327149923055</v>
      </c>
    </row>
    <row r="9" spans="1:5" x14ac:dyDescent="0.25">
      <c r="A9" s="6" t="s">
        <v>54</v>
      </c>
      <c r="B9" s="7">
        <v>0.16786619396154659</v>
      </c>
      <c r="C9" s="7">
        <v>0.1583</v>
      </c>
      <c r="D9" s="8">
        <v>1727.1591394094803</v>
      </c>
      <c r="E9" s="7">
        <v>0.16363055340316471</v>
      </c>
    </row>
    <row r="10" spans="1:5" x14ac:dyDescent="0.25">
      <c r="A10" s="6" t="s">
        <v>53</v>
      </c>
      <c r="B10" s="7">
        <v>6.2972432540563672E-2</v>
      </c>
      <c r="C10" s="7">
        <v>6.9800000000000001E-2</v>
      </c>
      <c r="D10" s="8">
        <v>1839.7087859041121</v>
      </c>
      <c r="E10" s="7">
        <v>6.5383528280797701E-2</v>
      </c>
    </row>
    <row r="11" spans="1:5" x14ac:dyDescent="0.25">
      <c r="A11" s="6" t="s">
        <v>52</v>
      </c>
      <c r="B11" s="7">
        <v>0.14335746110551625</v>
      </c>
      <c r="C11" s="7">
        <v>0.13739999999999999</v>
      </c>
      <c r="D11" s="8">
        <v>1737.8989981002944</v>
      </c>
      <c r="E11" s="7">
        <v>0.14060916660055559</v>
      </c>
    </row>
    <row r="12" spans="1:5" x14ac:dyDescent="0.25">
      <c r="A12" s="6" t="s">
        <v>51</v>
      </c>
      <c r="B12" s="7">
        <v>8.4596692538947721E-2</v>
      </c>
      <c r="C12" s="7">
        <v>8.8099999999999998E-2</v>
      </c>
      <c r="D12" s="8">
        <v>1788.9186714940465</v>
      </c>
      <c r="E12" s="7">
        <v>8.541079832278696E-2</v>
      </c>
    </row>
    <row r="13" spans="1:5" x14ac:dyDescent="0.25">
      <c r="A13" s="6" t="s">
        <v>50</v>
      </c>
      <c r="B13" s="7">
        <v>4.4072705798319234E-2</v>
      </c>
      <c r="C13" s="7">
        <v>4.9200000000000001E-2</v>
      </c>
      <c r="D13" s="8">
        <v>1842.5693959933947</v>
      </c>
      <c r="E13" s="7">
        <v>4.5831320276802465E-2</v>
      </c>
    </row>
    <row r="14" spans="1:5" x14ac:dyDescent="0.25">
      <c r="A14" s="6" t="s">
        <v>49</v>
      </c>
      <c r="B14" s="7">
        <v>0.20583138367511158</v>
      </c>
      <c r="C14" s="7">
        <v>0.21690000000000001</v>
      </c>
      <c r="D14" s="8">
        <v>1814.7342709590644</v>
      </c>
      <c r="E14" s="7">
        <v>0.21081108078932209</v>
      </c>
    </row>
    <row r="15" spans="1:5" x14ac:dyDescent="0.25">
      <c r="A15" s="6" t="s">
        <v>48</v>
      </c>
      <c r="B15" s="7">
        <v>1</v>
      </c>
      <c r="C15" s="7">
        <v>0.99999999999999989</v>
      </c>
      <c r="D15" s="8">
        <v>1771.8673259279115</v>
      </c>
      <c r="E15" s="7">
        <v>1</v>
      </c>
    </row>
    <row r="17" spans="1:1" s="92" customFormat="1" x14ac:dyDescent="0.25">
      <c r="A17" s="93"/>
    </row>
    <row r="18" spans="1:1" s="92" customFormat="1" x14ac:dyDescent="0.25"/>
  </sheetData>
  <mergeCells count="6">
    <mergeCell ref="A1:XFD1"/>
    <mergeCell ref="A2:XFD2"/>
    <mergeCell ref="A18:XFD18"/>
    <mergeCell ref="A17:XFD17"/>
    <mergeCell ref="A3:XFD3"/>
    <mergeCell ref="A5:XFD5"/>
  </mergeCells>
  <pageMargins left="0.7" right="0.7" top="0.78740157499999996" bottom="0.78740157499999996" header="0.3" footer="0.3"/>
  <pageSetup paperSize="9" scale="9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workbookViewId="0">
      <selection sqref="A1:XFD1"/>
    </sheetView>
  </sheetViews>
  <sheetFormatPr baseColWidth="10" defaultRowHeight="15" x14ac:dyDescent="0.25"/>
  <cols>
    <col min="1" max="1" width="16.28515625" style="6" customWidth="1"/>
    <col min="2" max="4" width="10.85546875" style="6" customWidth="1"/>
    <col min="5" max="5" width="4.5703125" style="6" customWidth="1"/>
    <col min="6" max="8" width="10.85546875" style="6" customWidth="1"/>
    <col min="9" max="16384" width="11.42578125" style="6"/>
  </cols>
  <sheetData>
    <row r="1" spans="1:8" s="139" customFormat="1" x14ac:dyDescent="0.25">
      <c r="A1" s="139" t="s">
        <v>68</v>
      </c>
    </row>
    <row r="2" spans="1:8" s="92" customFormat="1" x14ac:dyDescent="0.25">
      <c r="A2" s="93"/>
    </row>
    <row r="3" spans="1:8" s="92" customFormat="1" x14ac:dyDescent="0.25"/>
    <row r="4" spans="1:8" s="9" customFormat="1" x14ac:dyDescent="0.25">
      <c r="B4" s="141" t="s">
        <v>67</v>
      </c>
      <c r="C4" s="141"/>
      <c r="D4" s="141"/>
      <c r="E4" s="6"/>
      <c r="F4" s="141" t="s">
        <v>66</v>
      </c>
      <c r="G4" s="141"/>
      <c r="H4" s="141"/>
    </row>
    <row r="5" spans="1:8" s="9" customFormat="1" x14ac:dyDescent="0.25">
      <c r="B5" s="12" t="s">
        <v>65</v>
      </c>
      <c r="C5" s="12" t="s">
        <v>64</v>
      </c>
      <c r="D5" s="12" t="s">
        <v>63</v>
      </c>
      <c r="E5" s="13"/>
      <c r="F5" s="12" t="s">
        <v>65</v>
      </c>
      <c r="G5" s="12" t="s">
        <v>64</v>
      </c>
      <c r="H5" s="12" t="s">
        <v>63</v>
      </c>
    </row>
    <row r="6" spans="1:8" s="92" customFormat="1" x14ac:dyDescent="0.25">
      <c r="A6" s="93"/>
    </row>
    <row r="7" spans="1:8" x14ac:dyDescent="0.25">
      <c r="A7" s="6" t="s">
        <v>57</v>
      </c>
      <c r="B7" s="11">
        <v>1418.444343063959</v>
      </c>
      <c r="C7" s="11">
        <v>1573.3175407619242</v>
      </c>
      <c r="D7" s="11">
        <v>1739.580172677189</v>
      </c>
      <c r="F7" s="10">
        <v>0.97432383562899949</v>
      </c>
      <c r="G7" s="10">
        <v>0.97636267891347117</v>
      </c>
      <c r="H7" s="10">
        <v>0.9817778945532426</v>
      </c>
    </row>
    <row r="8" spans="1:8" x14ac:dyDescent="0.25">
      <c r="A8" s="6" t="s">
        <v>56</v>
      </c>
      <c r="B8" s="11">
        <v>1466.5983855525294</v>
      </c>
      <c r="C8" s="11">
        <v>1626.1823858188077</v>
      </c>
      <c r="D8" s="11">
        <v>1805.4297847107032</v>
      </c>
      <c r="F8" s="10">
        <v>1.0074006578588797</v>
      </c>
      <c r="G8" s="10">
        <v>1.0091693186431014</v>
      </c>
      <c r="H8" s="10">
        <v>1.0189418577179392</v>
      </c>
    </row>
    <row r="9" spans="1:8" x14ac:dyDescent="0.25">
      <c r="A9" s="6" t="s">
        <v>55</v>
      </c>
      <c r="B9" s="11">
        <v>1419.4204598029935</v>
      </c>
      <c r="C9" s="11">
        <v>1572.9336309460166</v>
      </c>
      <c r="D9" s="11">
        <v>1738.5084549378892</v>
      </c>
      <c r="F9" s="10">
        <v>0.97499432637461692</v>
      </c>
      <c r="G9" s="10">
        <v>0.97612443379981206</v>
      </c>
      <c r="H9" s="10">
        <v>0.98117304241582959</v>
      </c>
    </row>
    <row r="10" spans="1:8" x14ac:dyDescent="0.25">
      <c r="A10" s="6" t="s">
        <v>54</v>
      </c>
      <c r="B10" s="11">
        <v>1407.9874237696965</v>
      </c>
      <c r="C10" s="11">
        <v>1563.6993032172202</v>
      </c>
      <c r="D10" s="11">
        <v>1727.1591394094803</v>
      </c>
      <c r="F10" s="10">
        <v>0.96714101892881033</v>
      </c>
      <c r="G10" s="10">
        <v>0.97039383414293268</v>
      </c>
      <c r="H10" s="10">
        <v>0.97476775723316766</v>
      </c>
    </row>
    <row r="11" spans="1:8" x14ac:dyDescent="0.25">
      <c r="A11" s="6" t="s">
        <v>53</v>
      </c>
      <c r="B11" s="11">
        <v>1518.2093524378472</v>
      </c>
      <c r="C11" s="11">
        <v>1660.009406524015</v>
      </c>
      <c r="D11" s="11">
        <v>1839.7087859041121</v>
      </c>
      <c r="F11" s="10">
        <v>1.0428520278489086</v>
      </c>
      <c r="G11" s="10">
        <v>1.0301615466579264</v>
      </c>
      <c r="H11" s="10">
        <v>1.0382881150205039</v>
      </c>
    </row>
    <row r="12" spans="1:8" x14ac:dyDescent="0.25">
      <c r="A12" s="6" t="s">
        <v>52</v>
      </c>
      <c r="B12" s="11">
        <v>1422.5611846625466</v>
      </c>
      <c r="C12" s="11">
        <v>1578.1604250315418</v>
      </c>
      <c r="D12" s="11">
        <v>1737.8989981002944</v>
      </c>
      <c r="F12" s="10">
        <v>0.97715167791736768</v>
      </c>
      <c r="G12" s="10">
        <v>0.97936805534680194</v>
      </c>
      <c r="H12" s="10">
        <v>0.98082907939519226</v>
      </c>
    </row>
    <row r="13" spans="1:8" x14ac:dyDescent="0.25">
      <c r="A13" s="6" t="s">
        <v>51</v>
      </c>
      <c r="B13" s="11">
        <v>1471.1838266729026</v>
      </c>
      <c r="C13" s="11">
        <v>1630.6691920337639</v>
      </c>
      <c r="D13" s="11">
        <v>1788.9186714940465</v>
      </c>
      <c r="F13" s="10">
        <v>1.0105503793141482</v>
      </c>
      <c r="G13" s="10">
        <v>1.0119537216782819</v>
      </c>
      <c r="H13" s="10">
        <v>1.0096233760375966</v>
      </c>
    </row>
    <row r="14" spans="1:8" x14ac:dyDescent="0.25">
      <c r="A14" s="6" t="s">
        <v>50</v>
      </c>
      <c r="B14" s="11">
        <v>1517.2205426247278</v>
      </c>
      <c r="C14" s="11">
        <v>1673.4460580912219</v>
      </c>
      <c r="D14" s="11">
        <v>1842.5693959933947</v>
      </c>
      <c r="F14" s="10">
        <v>1.042172818280668</v>
      </c>
      <c r="G14" s="10">
        <v>1.0385000064919352</v>
      </c>
      <c r="H14" s="10">
        <v>1.0399025756787164</v>
      </c>
    </row>
    <row r="15" spans="1:8" x14ac:dyDescent="0.25">
      <c r="A15" s="6" t="s">
        <v>49</v>
      </c>
      <c r="B15" s="11">
        <v>1517.8047692060713</v>
      </c>
      <c r="C15" s="11">
        <v>1676.2922603209076</v>
      </c>
      <c r="D15" s="11">
        <v>1814.7342709590644</v>
      </c>
      <c r="F15" s="10">
        <v>1.0425741212196196</v>
      </c>
      <c r="G15" s="10">
        <v>1.0402662905138877</v>
      </c>
      <c r="H15" s="10">
        <v>1.0241930896314169</v>
      </c>
    </row>
    <row r="16" spans="1:8" x14ac:dyDescent="0.25">
      <c r="A16" s="6" t="s">
        <v>48</v>
      </c>
      <c r="B16" s="11">
        <v>1455.8243277998492</v>
      </c>
      <c r="C16" s="11">
        <v>1611.4068826481202</v>
      </c>
      <c r="D16" s="11">
        <v>1771.8673259279115</v>
      </c>
      <c r="F16" s="10">
        <v>1</v>
      </c>
      <c r="G16" s="10">
        <v>1</v>
      </c>
      <c r="H16" s="10">
        <v>1</v>
      </c>
    </row>
    <row r="18" spans="1:1" s="92" customFormat="1" x14ac:dyDescent="0.25">
      <c r="A18" s="93"/>
    </row>
    <row r="19" spans="1:1" s="92" customFormat="1" x14ac:dyDescent="0.25"/>
  </sheetData>
  <mergeCells count="8">
    <mergeCell ref="A1:XFD1"/>
    <mergeCell ref="A2:XFD2"/>
    <mergeCell ref="A19:XFD19"/>
    <mergeCell ref="A18:XFD18"/>
    <mergeCell ref="A3:XFD3"/>
    <mergeCell ref="A6:XFD6"/>
    <mergeCell ref="B4:D4"/>
    <mergeCell ref="F4:H4"/>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sqref="A1:XFD1"/>
    </sheetView>
  </sheetViews>
  <sheetFormatPr baseColWidth="10" defaultRowHeight="15" x14ac:dyDescent="0.25"/>
  <cols>
    <col min="1" max="1" width="16.28515625" style="6" bestFit="1" customWidth="1"/>
    <col min="2" max="6" width="12.140625" style="6" customWidth="1"/>
    <col min="7" max="16384" width="11.42578125" style="6"/>
  </cols>
  <sheetData>
    <row r="1" spans="1:7" s="139" customFormat="1" x14ac:dyDescent="0.25">
      <c r="A1" s="139" t="s">
        <v>72</v>
      </c>
    </row>
    <row r="2" spans="1:7" s="92" customFormat="1" x14ac:dyDescent="0.25">
      <c r="A2" s="93"/>
    </row>
    <row r="3" spans="1:7" s="92" customFormat="1" x14ac:dyDescent="0.25"/>
    <row r="4" spans="1:7" s="9" customFormat="1" x14ac:dyDescent="0.25">
      <c r="B4" s="14" t="s">
        <v>61</v>
      </c>
      <c r="C4" s="14" t="s">
        <v>71</v>
      </c>
      <c r="D4" s="14" t="s">
        <v>70</v>
      </c>
      <c r="E4" s="14" t="s">
        <v>69</v>
      </c>
      <c r="F4" s="14" t="s">
        <v>59</v>
      </c>
      <c r="G4" s="14" t="s">
        <v>58</v>
      </c>
    </row>
    <row r="5" spans="1:7" s="92" customFormat="1" x14ac:dyDescent="0.25">
      <c r="A5" s="93"/>
    </row>
    <row r="6" spans="1:7" x14ac:dyDescent="0.25">
      <c r="A6" s="6" t="s">
        <v>57</v>
      </c>
      <c r="B6" s="7">
        <v>3.391701429673126E-2</v>
      </c>
      <c r="C6" s="7">
        <v>2.9564552102367997E-2</v>
      </c>
      <c r="D6" s="7">
        <v>1.2600000000000002E-2</v>
      </c>
      <c r="E6" s="7">
        <v>2.1382678933480802E-2</v>
      </c>
      <c r="F6" s="8">
        <v>830.53192803380682</v>
      </c>
      <c r="G6" s="7">
        <v>2.5961062265409056E-2</v>
      </c>
    </row>
    <row r="7" spans="1:7" x14ac:dyDescent="0.25">
      <c r="A7" s="6" t="s">
        <v>56</v>
      </c>
      <c r="B7" s="7">
        <v>6.5775397716672901E-2</v>
      </c>
      <c r="C7" s="7">
        <v>6.4513847751381012E-2</v>
      </c>
      <c r="D7" s="7">
        <v>5.2909999999999992E-2</v>
      </c>
      <c r="E7" s="7">
        <v>5.3839649615724308E-2</v>
      </c>
      <c r="F7" s="8">
        <v>1022.0876406876658</v>
      </c>
      <c r="G7" s="7">
        <v>6.1958391023666168E-2</v>
      </c>
    </row>
    <row r="8" spans="1:7" x14ac:dyDescent="0.25">
      <c r="A8" s="6" t="s">
        <v>55</v>
      </c>
      <c r="B8" s="7">
        <v>0.1916107183665908</v>
      </c>
      <c r="C8" s="7">
        <v>0.17234599861499139</v>
      </c>
      <c r="D8" s="7">
        <v>0.13549</v>
      </c>
      <c r="E8" s="7">
        <v>0.14880535620377394</v>
      </c>
      <c r="F8" s="8">
        <v>932.57244407972883</v>
      </c>
      <c r="G8" s="7">
        <v>0.16468380373577968</v>
      </c>
    </row>
    <row r="9" spans="1:7" x14ac:dyDescent="0.25">
      <c r="A9" s="6" t="s">
        <v>54</v>
      </c>
      <c r="B9" s="7">
        <v>0.16786619396154659</v>
      </c>
      <c r="C9" s="7">
        <v>0.15845522064996767</v>
      </c>
      <c r="D9" s="7">
        <v>0.16499000000000003</v>
      </c>
      <c r="E9" s="7">
        <v>0.12406779980040362</v>
      </c>
      <c r="F9" s="8">
        <v>1015.6655042894581</v>
      </c>
      <c r="G9" s="7">
        <v>0.15713121111873599</v>
      </c>
    </row>
    <row r="10" spans="1:7" x14ac:dyDescent="0.25">
      <c r="A10" s="6" t="s">
        <v>53</v>
      </c>
      <c r="B10" s="7">
        <v>6.2972432540563672E-2</v>
      </c>
      <c r="C10" s="7">
        <v>6.15953716187101E-2</v>
      </c>
      <c r="D10" s="7">
        <v>8.251E-2</v>
      </c>
      <c r="E10" s="7">
        <v>8.0556010850137791E-2</v>
      </c>
      <c r="F10" s="8">
        <v>1183.7002550141367</v>
      </c>
      <c r="G10" s="7">
        <v>6.8697466774394741E-2</v>
      </c>
    </row>
    <row r="11" spans="1:7" x14ac:dyDescent="0.25">
      <c r="A11" s="6" t="s">
        <v>52</v>
      </c>
      <c r="B11" s="7">
        <v>0.14335746110551625</v>
      </c>
      <c r="C11" s="7">
        <v>0.13679833911729314</v>
      </c>
      <c r="D11" s="7">
        <v>9.3380000000000032E-2</v>
      </c>
      <c r="E11" s="7">
        <v>0.1129234181637887</v>
      </c>
      <c r="F11" s="8">
        <v>957.86253932963234</v>
      </c>
      <c r="G11" s="7">
        <v>0.1265528708462032</v>
      </c>
    </row>
    <row r="12" spans="1:7" x14ac:dyDescent="0.25">
      <c r="A12" s="6" t="s">
        <v>51</v>
      </c>
      <c r="B12" s="7">
        <v>8.4596692538947721E-2</v>
      </c>
      <c r="C12" s="7">
        <v>7.8699368312703674E-2</v>
      </c>
      <c r="D12" s="7">
        <v>8.9390000000000025E-2</v>
      </c>
      <c r="E12" s="7">
        <v>0.10712727659916187</v>
      </c>
      <c r="F12" s="8">
        <v>1111.6305137518229</v>
      </c>
      <c r="G12" s="7">
        <v>8.6668714495651597E-2</v>
      </c>
    </row>
    <row r="13" spans="1:7" x14ac:dyDescent="0.25">
      <c r="A13" s="6" t="s">
        <v>50</v>
      </c>
      <c r="B13" s="7">
        <v>4.4072705798319234E-2</v>
      </c>
      <c r="C13" s="7">
        <v>4.1586112286275914E-2</v>
      </c>
      <c r="D13" s="7">
        <v>5.9810000000000009E-2</v>
      </c>
      <c r="E13" s="7">
        <v>7.0563874439482657E-2</v>
      </c>
      <c r="F13" s="8">
        <v>1162.0680610893301</v>
      </c>
      <c r="G13" s="7">
        <v>4.7200846902511528E-2</v>
      </c>
    </row>
    <row r="14" spans="1:7" x14ac:dyDescent="0.25">
      <c r="A14" s="6" t="s">
        <v>49</v>
      </c>
      <c r="B14" s="7">
        <v>0.20583138367511158</v>
      </c>
      <c r="C14" s="7">
        <v>0.25644118954630901</v>
      </c>
      <c r="D14" s="7">
        <v>0.30892000000000003</v>
      </c>
      <c r="E14" s="7">
        <v>0.28073393539404623</v>
      </c>
      <c r="F14" s="8">
        <v>1376.6472205167399</v>
      </c>
      <c r="G14" s="7">
        <v>0.26114563283764802</v>
      </c>
    </row>
    <row r="15" spans="1:7" x14ac:dyDescent="0.25">
      <c r="A15" s="6" t="s">
        <v>48</v>
      </c>
      <c r="B15" s="7">
        <v>1</v>
      </c>
      <c r="C15" s="7">
        <v>0.99999999999999989</v>
      </c>
      <c r="D15" s="7">
        <v>1</v>
      </c>
      <c r="E15" s="7">
        <v>1</v>
      </c>
      <c r="F15" s="8">
        <v>1085.0543398044022</v>
      </c>
      <c r="G15" s="7">
        <v>1</v>
      </c>
    </row>
    <row r="17" spans="1:1" s="92" customFormat="1" x14ac:dyDescent="0.25">
      <c r="A17" s="93"/>
    </row>
    <row r="18" spans="1:1" s="92" customFormat="1" x14ac:dyDescent="0.25"/>
  </sheetData>
  <mergeCells count="6">
    <mergeCell ref="A1:XFD1"/>
    <mergeCell ref="A2:XFD2"/>
    <mergeCell ref="A18:XFD18"/>
    <mergeCell ref="A17:XFD17"/>
    <mergeCell ref="A3:XFD3"/>
    <mergeCell ref="A5:XFD5"/>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workbookViewId="0">
      <selection sqref="A1:XFD1"/>
    </sheetView>
  </sheetViews>
  <sheetFormatPr baseColWidth="10" defaultRowHeight="15" x14ac:dyDescent="0.25"/>
  <cols>
    <col min="1" max="1" width="16.28515625" style="6" bestFit="1" customWidth="1"/>
    <col min="2" max="4" width="11.140625" style="6" customWidth="1"/>
    <col min="5" max="5" width="4.85546875" style="6" customWidth="1"/>
    <col min="6" max="8" width="11.140625" style="6" customWidth="1"/>
    <col min="9" max="16384" width="11.42578125" style="6"/>
  </cols>
  <sheetData>
    <row r="1" spans="1:8" s="139" customFormat="1" x14ac:dyDescent="0.25">
      <c r="A1" s="139" t="s">
        <v>73</v>
      </c>
    </row>
    <row r="2" spans="1:8" s="92" customFormat="1" x14ac:dyDescent="0.25">
      <c r="A2" s="93"/>
    </row>
    <row r="3" spans="1:8" s="92" customFormat="1" x14ac:dyDescent="0.25"/>
    <row r="4" spans="1:8" s="9" customFormat="1" x14ac:dyDescent="0.25">
      <c r="B4" s="141" t="s">
        <v>67</v>
      </c>
      <c r="C4" s="141"/>
      <c r="D4" s="141"/>
      <c r="E4" s="6"/>
      <c r="F4" s="141" t="s">
        <v>66</v>
      </c>
      <c r="G4" s="141"/>
      <c r="H4" s="141"/>
    </row>
    <row r="5" spans="1:8" s="9" customFormat="1" x14ac:dyDescent="0.25">
      <c r="B5" s="12" t="s">
        <v>65</v>
      </c>
      <c r="C5" s="12" t="s">
        <v>64</v>
      </c>
      <c r="D5" s="12" t="s">
        <v>63</v>
      </c>
      <c r="E5" s="13"/>
      <c r="F5" s="12" t="s">
        <v>65</v>
      </c>
      <c r="G5" s="12" t="s">
        <v>64</v>
      </c>
      <c r="H5" s="12" t="s">
        <v>63</v>
      </c>
    </row>
    <row r="6" spans="1:8" s="92" customFormat="1" x14ac:dyDescent="0.25">
      <c r="A6" s="93"/>
    </row>
    <row r="7" spans="1:8" x14ac:dyDescent="0.25">
      <c r="A7" s="6" t="s">
        <v>57</v>
      </c>
      <c r="B7" s="11">
        <v>665.98579601596134</v>
      </c>
      <c r="C7" s="11">
        <v>757.13593044268589</v>
      </c>
      <c r="D7" s="11">
        <v>830.53192803380682</v>
      </c>
      <c r="F7" s="10">
        <v>0.76156951512914961</v>
      </c>
      <c r="G7" s="10">
        <v>0.77004854447367521</v>
      </c>
      <c r="H7" s="10">
        <v>0.76542887997989395</v>
      </c>
    </row>
    <row r="8" spans="1:8" x14ac:dyDescent="0.25">
      <c r="A8" s="6" t="s">
        <v>56</v>
      </c>
      <c r="B8" s="11">
        <v>833.29536801921893</v>
      </c>
      <c r="C8" s="11">
        <v>931.03653116885073</v>
      </c>
      <c r="D8" s="11">
        <v>1022.0876406876658</v>
      </c>
      <c r="F8" s="10">
        <v>0.95289171807885431</v>
      </c>
      <c r="G8" s="10">
        <v>0.94691494202263948</v>
      </c>
      <c r="H8" s="10">
        <v>0.94196908227832443</v>
      </c>
    </row>
    <row r="9" spans="1:8" x14ac:dyDescent="0.25">
      <c r="A9" s="6" t="s">
        <v>55</v>
      </c>
      <c r="B9" s="11">
        <v>750.86738077090411</v>
      </c>
      <c r="C9" s="11">
        <v>846.62815255842429</v>
      </c>
      <c r="D9" s="11">
        <v>932.57244407972883</v>
      </c>
      <c r="F9" s="10">
        <v>0.85863348816269203</v>
      </c>
      <c r="G9" s="10">
        <v>0.86106701633730298</v>
      </c>
      <c r="H9" s="10">
        <v>0.85947072867137642</v>
      </c>
    </row>
    <row r="10" spans="1:8" x14ac:dyDescent="0.25">
      <c r="A10" s="6" t="s">
        <v>54</v>
      </c>
      <c r="B10" s="11">
        <v>817.47986039873342</v>
      </c>
      <c r="C10" s="11">
        <v>919.64838080825018</v>
      </c>
      <c r="D10" s="11">
        <v>1015.6655042894581</v>
      </c>
      <c r="F10" s="10">
        <v>0.93480633466361129</v>
      </c>
      <c r="G10" s="10">
        <v>0.9353325718605201</v>
      </c>
      <c r="H10" s="10">
        <v>0.93605035898252575</v>
      </c>
    </row>
    <row r="11" spans="1:8" x14ac:dyDescent="0.25">
      <c r="A11" s="6" t="s">
        <v>53</v>
      </c>
      <c r="B11" s="11">
        <v>960.36199300385442</v>
      </c>
      <c r="C11" s="11">
        <v>1080.6176217242069</v>
      </c>
      <c r="D11" s="11">
        <v>1183.7002550141367</v>
      </c>
      <c r="F11" s="10">
        <v>1.0981952193810458</v>
      </c>
      <c r="G11" s="10">
        <v>1.0990470710520863</v>
      </c>
      <c r="H11" s="10">
        <v>1.0909133410106604</v>
      </c>
    </row>
    <row r="12" spans="1:8" x14ac:dyDescent="0.25">
      <c r="A12" s="6" t="s">
        <v>52</v>
      </c>
      <c r="B12" s="11">
        <v>771.51931156723833</v>
      </c>
      <c r="C12" s="11">
        <v>873.96094447384041</v>
      </c>
      <c r="D12" s="11">
        <v>957.86253932963234</v>
      </c>
      <c r="F12" s="10">
        <v>0.88224942864840783</v>
      </c>
      <c r="G12" s="10">
        <v>0.88886595677136981</v>
      </c>
      <c r="H12" s="10">
        <v>0.882778404906709</v>
      </c>
    </row>
    <row r="13" spans="1:8" x14ac:dyDescent="0.25">
      <c r="A13" s="6" t="s">
        <v>51</v>
      </c>
      <c r="B13" s="11">
        <v>899.05481623558296</v>
      </c>
      <c r="C13" s="11">
        <v>1016.5152175073049</v>
      </c>
      <c r="D13" s="11">
        <v>1111.6305137518229</v>
      </c>
      <c r="F13" s="10">
        <v>1.0280891042586888</v>
      </c>
      <c r="G13" s="10">
        <v>1.0338514290547143</v>
      </c>
      <c r="H13" s="10">
        <v>1.024492942862393</v>
      </c>
    </row>
    <row r="14" spans="1:8" x14ac:dyDescent="0.25">
      <c r="A14" s="6" t="s">
        <v>50</v>
      </c>
      <c r="B14" s="11">
        <v>917.9743279883204</v>
      </c>
      <c r="C14" s="11">
        <v>1046.170046725674</v>
      </c>
      <c r="D14" s="11">
        <v>1162.0680610893301</v>
      </c>
      <c r="F14" s="10">
        <v>1.0497239851798839</v>
      </c>
      <c r="G14" s="10">
        <v>1.0640120080974613</v>
      </c>
      <c r="H14" s="10">
        <v>1.0709768335646774</v>
      </c>
    </row>
    <row r="15" spans="1:8" x14ac:dyDescent="0.25">
      <c r="A15" s="6" t="s">
        <v>49</v>
      </c>
      <c r="B15" s="11">
        <v>1116.1848543699766</v>
      </c>
      <c r="C15" s="11">
        <v>1241.3518100249612</v>
      </c>
      <c r="D15" s="11">
        <v>1376.6472205167399</v>
      </c>
      <c r="F15" s="10">
        <v>1.2763821141865175</v>
      </c>
      <c r="G15" s="10">
        <v>1.2625225089114218</v>
      </c>
      <c r="H15" s="10">
        <v>1.2687357397832277</v>
      </c>
    </row>
    <row r="16" spans="1:8" x14ac:dyDescent="0.25">
      <c r="A16" s="6" t="s">
        <v>48</v>
      </c>
      <c r="B16" s="11">
        <v>874.49114333708746</v>
      </c>
      <c r="C16" s="11">
        <v>983.23142855907213</v>
      </c>
      <c r="D16" s="11">
        <v>1085.0543398044022</v>
      </c>
      <c r="F16" s="10">
        <v>1</v>
      </c>
      <c r="G16" s="10">
        <v>1</v>
      </c>
      <c r="H16" s="10">
        <v>1</v>
      </c>
    </row>
    <row r="18" spans="1:1" s="92" customFormat="1" x14ac:dyDescent="0.25">
      <c r="A18" s="93"/>
    </row>
    <row r="19" spans="1:1" s="92" customFormat="1" x14ac:dyDescent="0.25"/>
  </sheetData>
  <mergeCells count="8">
    <mergeCell ref="A1:XFD1"/>
    <mergeCell ref="A2:XFD2"/>
    <mergeCell ref="A19:XFD19"/>
    <mergeCell ref="A18:XFD18"/>
    <mergeCell ref="A3:XFD3"/>
    <mergeCell ref="A6:XFD6"/>
    <mergeCell ref="B4:D4"/>
    <mergeCell ref="F4:H4"/>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
  <sheetViews>
    <sheetView workbookViewId="0">
      <selection sqref="A1:XFD1"/>
    </sheetView>
  </sheetViews>
  <sheetFormatPr baseColWidth="10" defaultRowHeight="15" x14ac:dyDescent="0.25"/>
  <cols>
    <col min="1" max="1" width="12.28515625" style="6" customWidth="1"/>
    <col min="2" max="10" width="7.85546875" style="6" customWidth="1"/>
    <col min="11" max="11" width="6" style="6" bestFit="1" customWidth="1"/>
    <col min="12" max="16384" width="11.42578125" style="6"/>
  </cols>
  <sheetData>
    <row r="1" spans="1:11" s="139" customFormat="1" x14ac:dyDescent="0.25">
      <c r="A1" s="139" t="s">
        <v>89</v>
      </c>
    </row>
    <row r="2" spans="1:11" s="92" customFormat="1" x14ac:dyDescent="0.25">
      <c r="A2" s="93"/>
    </row>
    <row r="3" spans="1:11" s="92" customFormat="1" x14ac:dyDescent="0.25"/>
    <row r="4" spans="1:11" s="9" customFormat="1" x14ac:dyDescent="0.25">
      <c r="B4" s="17" t="s">
        <v>88</v>
      </c>
      <c r="C4" s="17" t="s">
        <v>87</v>
      </c>
      <c r="D4" s="17" t="s">
        <v>86</v>
      </c>
      <c r="E4" s="17" t="s">
        <v>85</v>
      </c>
      <c r="F4" s="17" t="s">
        <v>84</v>
      </c>
      <c r="G4" s="17" t="s">
        <v>83</v>
      </c>
      <c r="H4" s="17" t="s">
        <v>51</v>
      </c>
      <c r="I4" s="17" t="s">
        <v>82</v>
      </c>
      <c r="J4" s="17" t="s">
        <v>49</v>
      </c>
      <c r="K4" s="17" t="s">
        <v>8</v>
      </c>
    </row>
    <row r="5" spans="1:11" s="92" customFormat="1" x14ac:dyDescent="0.25">
      <c r="A5" s="93"/>
    </row>
    <row r="6" spans="1:11" x14ac:dyDescent="0.25">
      <c r="A6" s="16" t="s">
        <v>81</v>
      </c>
      <c r="B6" s="17">
        <v>718.45041103500307</v>
      </c>
      <c r="C6" s="17">
        <v>0</v>
      </c>
      <c r="D6" s="17">
        <v>753.02889151015768</v>
      </c>
      <c r="E6" s="17">
        <v>783.7337346414372</v>
      </c>
      <c r="F6" s="17">
        <v>1177.6983109598259</v>
      </c>
      <c r="G6" s="17">
        <v>732.89408669771115</v>
      </c>
      <c r="H6" s="17">
        <v>894.83382252071817</v>
      </c>
      <c r="I6" s="17">
        <v>974.4856914646939</v>
      </c>
      <c r="J6" s="17">
        <v>0</v>
      </c>
      <c r="K6" s="15">
        <v>804.51048937128337</v>
      </c>
    </row>
    <row r="7" spans="1:11" x14ac:dyDescent="0.25">
      <c r="A7" s="16" t="s">
        <v>80</v>
      </c>
      <c r="B7" s="17">
        <v>713.19779733914845</v>
      </c>
      <c r="C7" s="17">
        <v>806.90407201032895</v>
      </c>
      <c r="D7" s="17">
        <v>761.01754264289798</v>
      </c>
      <c r="E7" s="17">
        <v>795.45452764336733</v>
      </c>
      <c r="F7" s="17">
        <v>914.90932427400378</v>
      </c>
      <c r="G7" s="17">
        <v>736.46008646148744</v>
      </c>
      <c r="H7" s="17">
        <v>901.79638518000581</v>
      </c>
      <c r="I7" s="17">
        <v>929.55229507252011</v>
      </c>
      <c r="J7" s="17">
        <v>0</v>
      </c>
      <c r="K7" s="15">
        <v>790.20572447817631</v>
      </c>
    </row>
    <row r="8" spans="1:11" x14ac:dyDescent="0.25">
      <c r="A8" s="16" t="s">
        <v>79</v>
      </c>
      <c r="B8" s="17">
        <v>716.81258948125355</v>
      </c>
      <c r="C8" s="17">
        <v>764.65059808061278</v>
      </c>
      <c r="D8" s="17">
        <v>753.44427612879565</v>
      </c>
      <c r="E8" s="17">
        <v>785.87503262802795</v>
      </c>
      <c r="F8" s="17">
        <v>889.11542944919802</v>
      </c>
      <c r="G8" s="17">
        <v>735.53930890384993</v>
      </c>
      <c r="H8" s="17">
        <v>886.04519135270834</v>
      </c>
      <c r="I8" s="17">
        <v>912.84054861227423</v>
      </c>
      <c r="J8" s="17">
        <v>0</v>
      </c>
      <c r="K8" s="15">
        <v>775.09364801814684</v>
      </c>
    </row>
    <row r="9" spans="1:11" x14ac:dyDescent="0.25">
      <c r="A9" s="16" t="s">
        <v>78</v>
      </c>
      <c r="B9" s="17">
        <v>702.99378712558519</v>
      </c>
      <c r="C9" s="17">
        <v>751.31683261001638</v>
      </c>
      <c r="D9" s="17">
        <v>745.93708921367624</v>
      </c>
      <c r="E9" s="17">
        <v>786.32897178662199</v>
      </c>
      <c r="F9" s="17">
        <v>885.22947244709258</v>
      </c>
      <c r="G9" s="17">
        <v>730.76731555422032</v>
      </c>
      <c r="H9" s="17">
        <v>891.07182687893453</v>
      </c>
      <c r="I9" s="17">
        <v>877.62527279271262</v>
      </c>
      <c r="J9" s="17">
        <v>0</v>
      </c>
      <c r="K9" s="15">
        <v>788.98595945559941</v>
      </c>
    </row>
    <row r="10" spans="1:11" x14ac:dyDescent="0.25">
      <c r="A10" s="16" t="s">
        <v>77</v>
      </c>
      <c r="B10" s="17">
        <v>702.93504520567035</v>
      </c>
      <c r="C10" s="17">
        <v>762.36458408616943</v>
      </c>
      <c r="D10" s="17">
        <v>752.09206769386572</v>
      </c>
      <c r="E10" s="17">
        <v>775.10332808867327</v>
      </c>
      <c r="F10" s="17">
        <v>873.83408535487615</v>
      </c>
      <c r="G10" s="17">
        <v>725.80545388287408</v>
      </c>
      <c r="H10" s="17">
        <v>844.06285371269462</v>
      </c>
      <c r="I10" s="17">
        <v>846.28892052873005</v>
      </c>
      <c r="J10" s="17">
        <v>0</v>
      </c>
      <c r="K10" s="15">
        <v>777.24077918230432</v>
      </c>
    </row>
    <row r="11" spans="1:11" x14ac:dyDescent="0.25">
      <c r="A11" s="16" t="s">
        <v>76</v>
      </c>
      <c r="B11" s="17">
        <v>963.64071671443742</v>
      </c>
      <c r="C11" s="17">
        <v>837.18482566502166</v>
      </c>
      <c r="D11" s="17">
        <v>881.12471301656285</v>
      </c>
      <c r="E11" s="17">
        <v>895.03776363377995</v>
      </c>
      <c r="F11" s="17">
        <v>951.52023361423142</v>
      </c>
      <c r="G11" s="17">
        <v>833.3741267414191</v>
      </c>
      <c r="H11" s="17">
        <v>961.92197015013483</v>
      </c>
      <c r="I11" s="17">
        <v>978.74011359777717</v>
      </c>
      <c r="J11" s="17">
        <v>0</v>
      </c>
      <c r="K11" s="15">
        <v>904.88359982107397</v>
      </c>
    </row>
    <row r="12" spans="1:11" x14ac:dyDescent="0.25">
      <c r="A12" s="16" t="s">
        <v>75</v>
      </c>
      <c r="B12" s="17">
        <v>0</v>
      </c>
      <c r="C12" s="17">
        <v>995.96631725133477</v>
      </c>
      <c r="D12" s="17">
        <v>1057.7324113398899</v>
      </c>
      <c r="E12" s="17">
        <v>1068.2684424030977</v>
      </c>
      <c r="F12" s="17">
        <v>1140.118208348214</v>
      </c>
      <c r="G12" s="17">
        <v>963.77635150571177</v>
      </c>
      <c r="H12" s="17">
        <v>0</v>
      </c>
      <c r="I12" s="17">
        <v>1199.4410469592083</v>
      </c>
      <c r="J12" s="17">
        <v>0</v>
      </c>
      <c r="K12" s="15">
        <v>1089.2463050654962</v>
      </c>
    </row>
    <row r="13" spans="1:11" x14ac:dyDescent="0.25">
      <c r="A13" s="16" t="s">
        <v>74</v>
      </c>
      <c r="B13" s="17">
        <v>0</v>
      </c>
      <c r="C13" s="17">
        <v>1153.6196829818457</v>
      </c>
      <c r="D13" s="17">
        <v>1182.4551369378189</v>
      </c>
      <c r="E13" s="17">
        <v>1214.897081246206</v>
      </c>
      <c r="F13" s="17">
        <v>1353.6603144941273</v>
      </c>
      <c r="G13" s="17">
        <v>1144.2317499012568</v>
      </c>
      <c r="H13" s="17">
        <v>1334.4243245343691</v>
      </c>
      <c r="I13" s="17">
        <v>0</v>
      </c>
      <c r="J13" s="17">
        <v>1204.2715453104959</v>
      </c>
      <c r="K13" s="15">
        <v>1209.9607021129798</v>
      </c>
    </row>
    <row r="14" spans="1:11" s="95" customFormat="1" x14ac:dyDescent="0.25">
      <c r="A14" s="94"/>
    </row>
    <row r="15" spans="1:11" x14ac:dyDescent="0.25">
      <c r="A15" s="16" t="s">
        <v>8</v>
      </c>
      <c r="B15" s="15">
        <v>723.33053337629099</v>
      </c>
      <c r="C15" s="15">
        <v>889.76531967907624</v>
      </c>
      <c r="D15" s="15">
        <v>812.9240982673565</v>
      </c>
      <c r="E15" s="15">
        <v>886.1504335653251</v>
      </c>
      <c r="F15" s="15">
        <v>1031.9787930298592</v>
      </c>
      <c r="G15" s="15">
        <v>834.58639719044913</v>
      </c>
      <c r="H15" s="15">
        <v>967.5385747589122</v>
      </c>
      <c r="I15" s="15">
        <v>1007.9252830387893</v>
      </c>
      <c r="J15" s="15">
        <v>1204.2715453104959</v>
      </c>
      <c r="K15" s="15">
        <v>946.35738901280615</v>
      </c>
    </row>
    <row r="17" spans="1:1" s="92" customFormat="1" x14ac:dyDescent="0.25">
      <c r="A17" s="93"/>
    </row>
    <row r="18" spans="1:1" s="92" customFormat="1" x14ac:dyDescent="0.25"/>
  </sheetData>
  <mergeCells count="7">
    <mergeCell ref="A14:XFD14"/>
    <mergeCell ref="A1:XFD1"/>
    <mergeCell ref="A2:XFD2"/>
    <mergeCell ref="A18:XFD18"/>
    <mergeCell ref="A17:XFD17"/>
    <mergeCell ref="A3:XFD3"/>
    <mergeCell ref="A5:XF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4"/>
  <sheetViews>
    <sheetView workbookViewId="0">
      <selection sqref="A1:XFD1"/>
    </sheetView>
  </sheetViews>
  <sheetFormatPr baseColWidth="10" defaultColWidth="11.5703125" defaultRowHeight="12.75" x14ac:dyDescent="0.2"/>
  <cols>
    <col min="1" max="1" width="21.7109375" style="18" customWidth="1"/>
    <col min="2" max="2" width="48.28515625" style="18" customWidth="1"/>
    <col min="3" max="14" width="7.7109375" style="18" customWidth="1"/>
    <col min="15" max="16384" width="11.5703125" style="18"/>
  </cols>
  <sheetData>
    <row r="1" spans="1:14" s="99" customFormat="1" x14ac:dyDescent="0.2">
      <c r="A1" s="99" t="s">
        <v>144</v>
      </c>
    </row>
    <row r="2" spans="1:14" s="100" customFormat="1" x14ac:dyDescent="0.2">
      <c r="A2" s="100" t="s">
        <v>5</v>
      </c>
    </row>
    <row r="3" spans="1:14" s="103" customFormat="1" x14ac:dyDescent="0.2"/>
    <row r="4" spans="1:14" x14ac:dyDescent="0.2">
      <c r="A4" s="24" t="s">
        <v>143</v>
      </c>
      <c r="B4" s="24" t="s">
        <v>142</v>
      </c>
      <c r="C4" s="22" t="s">
        <v>141</v>
      </c>
      <c r="D4" s="22" t="s">
        <v>140</v>
      </c>
      <c r="E4" s="22" t="s">
        <v>139</v>
      </c>
      <c r="F4" s="22" t="s">
        <v>138</v>
      </c>
      <c r="G4" s="22" t="s">
        <v>65</v>
      </c>
      <c r="H4" s="23" t="s">
        <v>137</v>
      </c>
      <c r="I4" s="22" t="s">
        <v>64</v>
      </c>
      <c r="J4" s="22" t="s">
        <v>136</v>
      </c>
      <c r="K4" s="22" t="s">
        <v>135</v>
      </c>
      <c r="L4" s="22" t="s">
        <v>63</v>
      </c>
      <c r="M4" s="22" t="s">
        <v>134</v>
      </c>
      <c r="N4" s="22" t="s">
        <v>3</v>
      </c>
    </row>
    <row r="5" spans="1:14" s="97" customFormat="1" x14ac:dyDescent="0.2">
      <c r="A5" s="104"/>
    </row>
    <row r="6" spans="1:14" ht="14.25" x14ac:dyDescent="0.2">
      <c r="A6" s="18" t="s">
        <v>133</v>
      </c>
      <c r="B6" s="18" t="s">
        <v>132</v>
      </c>
      <c r="C6" s="19">
        <v>2537.96071089</v>
      </c>
      <c r="D6" s="19">
        <v>2524.5339644800001</v>
      </c>
      <c r="E6" s="19">
        <v>2628.76037675</v>
      </c>
      <c r="F6" s="19">
        <v>2741.7833279800002</v>
      </c>
      <c r="G6" s="19">
        <v>2605.39864657</v>
      </c>
      <c r="H6" s="19">
        <v>2668.3922934099996</v>
      </c>
      <c r="I6" s="19">
        <v>2678.2062845599999</v>
      </c>
      <c r="J6" s="19">
        <v>2848.8102059899998</v>
      </c>
      <c r="K6" s="19">
        <v>3120.7379415999999</v>
      </c>
      <c r="L6" s="19">
        <v>3383.9489880100004</v>
      </c>
      <c r="M6" s="19">
        <v>3500</v>
      </c>
      <c r="N6" s="19">
        <v>4150</v>
      </c>
    </row>
    <row r="7" spans="1:14" x14ac:dyDescent="0.2">
      <c r="A7" s="18" t="s">
        <v>131</v>
      </c>
      <c r="B7" s="18" t="s">
        <v>130</v>
      </c>
      <c r="C7" s="19">
        <v>16931.891757230002</v>
      </c>
      <c r="D7" s="19">
        <v>18092.005994470001</v>
      </c>
      <c r="E7" s="19">
        <v>19663.583436099998</v>
      </c>
      <c r="F7" s="19">
        <v>21308.439262349999</v>
      </c>
      <c r="G7" s="19">
        <v>19897.471360740001</v>
      </c>
      <c r="H7" s="19">
        <v>20433.423315839998</v>
      </c>
      <c r="I7" s="19">
        <v>21783.868941709999</v>
      </c>
      <c r="J7" s="19">
        <v>23391.97887191</v>
      </c>
      <c r="K7" s="19">
        <v>24597.126951150003</v>
      </c>
      <c r="L7" s="19">
        <v>25942.261699259998</v>
      </c>
      <c r="M7" s="19">
        <v>27300</v>
      </c>
      <c r="N7" s="19">
        <v>24800</v>
      </c>
    </row>
    <row r="8" spans="1:14" x14ac:dyDescent="0.2">
      <c r="A8" s="18" t="s">
        <v>129</v>
      </c>
      <c r="B8" s="18" t="s">
        <v>128</v>
      </c>
      <c r="C8" s="19">
        <v>2072.1375827500005</v>
      </c>
      <c r="D8" s="19">
        <v>2239.53516777</v>
      </c>
      <c r="E8" s="19">
        <v>3172.6042675099998</v>
      </c>
      <c r="F8" s="19">
        <v>3750.3348201499998</v>
      </c>
      <c r="G8" s="19">
        <v>3015.1289944099999</v>
      </c>
      <c r="H8" s="19">
        <v>2556.4448785200002</v>
      </c>
      <c r="I8" s="19">
        <v>2712.2170764699999</v>
      </c>
      <c r="J8" s="19">
        <v>2511.4961334699997</v>
      </c>
      <c r="K8" s="19">
        <v>2589.9295422999999</v>
      </c>
      <c r="L8" s="19">
        <v>2769.4672834499997</v>
      </c>
      <c r="M8" s="19">
        <v>2700</v>
      </c>
      <c r="N8" s="19">
        <v>3000</v>
      </c>
    </row>
    <row r="9" spans="1:14" x14ac:dyDescent="0.2">
      <c r="A9" s="18" t="s">
        <v>127</v>
      </c>
      <c r="B9" s="18" t="s">
        <v>126</v>
      </c>
      <c r="C9" s="19">
        <v>4418.4422178000004</v>
      </c>
      <c r="D9" s="19">
        <v>4833.2049770200001</v>
      </c>
      <c r="E9" s="19">
        <v>5741.4518864199999</v>
      </c>
      <c r="F9" s="19">
        <v>5934.4248809600003</v>
      </c>
      <c r="G9" s="19">
        <v>3834.2514407499998</v>
      </c>
      <c r="H9" s="19">
        <v>4632.6183663500005</v>
      </c>
      <c r="I9" s="19">
        <v>5277.0953203700001</v>
      </c>
      <c r="J9" s="19">
        <v>5326.6294239199997</v>
      </c>
      <c r="K9" s="19">
        <v>6018.0101888700001</v>
      </c>
      <c r="L9" s="19">
        <v>5906.0832055600004</v>
      </c>
      <c r="M9" s="19">
        <v>6600</v>
      </c>
      <c r="N9" s="19">
        <v>6300</v>
      </c>
    </row>
    <row r="10" spans="1:14" x14ac:dyDescent="0.2">
      <c r="A10" s="18" t="s">
        <v>125</v>
      </c>
      <c r="B10" s="18" t="s">
        <v>124</v>
      </c>
      <c r="C10" s="19">
        <v>0</v>
      </c>
      <c r="D10" s="19">
        <v>0</v>
      </c>
      <c r="E10" s="19">
        <v>0</v>
      </c>
      <c r="F10" s="19">
        <v>0</v>
      </c>
      <c r="G10" s="19">
        <v>0</v>
      </c>
      <c r="H10" s="19">
        <v>0</v>
      </c>
      <c r="I10" s="19">
        <v>0</v>
      </c>
      <c r="J10" s="19">
        <v>0</v>
      </c>
      <c r="K10" s="19">
        <v>717.13161742999989</v>
      </c>
      <c r="L10" s="19">
        <v>264.05016275000003</v>
      </c>
      <c r="M10" s="19">
        <v>0</v>
      </c>
      <c r="N10" s="19">
        <v>1</v>
      </c>
    </row>
    <row r="11" spans="1:14" x14ac:dyDescent="0.2">
      <c r="A11" s="18" t="s">
        <v>123</v>
      </c>
      <c r="B11" s="18" t="s">
        <v>122</v>
      </c>
      <c r="C11" s="19">
        <v>682.10494869000001</v>
      </c>
      <c r="D11" s="19">
        <v>711.06539767999993</v>
      </c>
      <c r="E11" s="19">
        <v>754.35249534000002</v>
      </c>
      <c r="F11" s="19">
        <v>785.02498105999996</v>
      </c>
      <c r="G11" s="19">
        <v>796.18496416999994</v>
      </c>
      <c r="H11" s="19">
        <v>810.50871466000001</v>
      </c>
      <c r="I11" s="19">
        <v>843.73972435999997</v>
      </c>
      <c r="J11" s="19">
        <v>876.18178576000003</v>
      </c>
      <c r="K11" s="19">
        <v>914.94552880999993</v>
      </c>
      <c r="L11" s="19">
        <v>935.53049113999998</v>
      </c>
      <c r="M11" s="19">
        <v>970</v>
      </c>
      <c r="N11" s="19">
        <v>985</v>
      </c>
    </row>
    <row r="12" spans="1:14" x14ac:dyDescent="0.2">
      <c r="A12" s="21" t="s">
        <v>121</v>
      </c>
      <c r="B12" s="18" t="s">
        <v>120</v>
      </c>
      <c r="C12" s="19">
        <v>0</v>
      </c>
      <c r="D12" s="19">
        <v>0</v>
      </c>
      <c r="E12" s="19">
        <v>0</v>
      </c>
      <c r="F12" s="19">
        <v>0</v>
      </c>
      <c r="G12" s="19">
        <v>0</v>
      </c>
      <c r="H12" s="19">
        <v>0</v>
      </c>
      <c r="I12" s="19">
        <v>509.87457499999999</v>
      </c>
      <c r="J12" s="19">
        <v>511.17046586999999</v>
      </c>
      <c r="K12" s="19">
        <v>471.56354898000001</v>
      </c>
      <c r="L12" s="19">
        <v>394.99395493000003</v>
      </c>
      <c r="M12" s="19">
        <v>440</v>
      </c>
      <c r="N12" s="19">
        <v>372</v>
      </c>
    </row>
    <row r="13" spans="1:14" x14ac:dyDescent="0.2">
      <c r="A13" s="21" t="s">
        <v>119</v>
      </c>
      <c r="B13" s="18" t="s">
        <v>118</v>
      </c>
      <c r="C13" s="19">
        <v>0</v>
      </c>
      <c r="D13" s="19">
        <v>0</v>
      </c>
      <c r="E13" s="19">
        <v>0</v>
      </c>
      <c r="F13" s="19">
        <v>0</v>
      </c>
      <c r="G13" s="19">
        <v>0</v>
      </c>
      <c r="H13" s="19">
        <v>0</v>
      </c>
      <c r="I13" s="19">
        <v>0</v>
      </c>
      <c r="J13" s="19">
        <v>71.741859750000003</v>
      </c>
      <c r="K13" s="19">
        <v>116.09171342</v>
      </c>
      <c r="L13" s="19">
        <v>191.40819425999999</v>
      </c>
      <c r="M13" s="19">
        <v>200</v>
      </c>
      <c r="N13" s="19">
        <v>128</v>
      </c>
    </row>
    <row r="14" spans="1:14" x14ac:dyDescent="0.2">
      <c r="A14" s="18" t="s">
        <v>117</v>
      </c>
      <c r="B14" s="18" t="s">
        <v>116</v>
      </c>
      <c r="C14" s="19">
        <v>19442.000927049998</v>
      </c>
      <c r="D14" s="19">
        <v>20171.101547920003</v>
      </c>
      <c r="E14" s="19">
        <v>20831.59755047</v>
      </c>
      <c r="F14" s="19">
        <v>21853.079343849997</v>
      </c>
      <c r="G14" s="19">
        <v>21628.282968990003</v>
      </c>
      <c r="H14" s="19">
        <v>22466.68669436</v>
      </c>
      <c r="I14" s="19">
        <v>23391.39241669</v>
      </c>
      <c r="J14" s="19">
        <v>24602.33309719</v>
      </c>
      <c r="K14" s="19">
        <v>24866.708703470002</v>
      </c>
      <c r="L14" s="19">
        <v>25471.52333774</v>
      </c>
      <c r="M14" s="19">
        <v>26300</v>
      </c>
      <c r="N14" s="19">
        <v>28200</v>
      </c>
    </row>
    <row r="15" spans="1:14" x14ac:dyDescent="0.2">
      <c r="A15" s="18" t="s">
        <v>115</v>
      </c>
      <c r="B15" s="18" t="s">
        <v>114</v>
      </c>
      <c r="C15" s="19">
        <v>1339.66998859</v>
      </c>
      <c r="D15" s="19">
        <v>1408.4888063300002</v>
      </c>
      <c r="E15" s="19">
        <v>1446.1582614200001</v>
      </c>
      <c r="F15" s="19">
        <v>1424.4883966700002</v>
      </c>
      <c r="G15" s="19">
        <v>1457.6011735899999</v>
      </c>
      <c r="H15" s="19">
        <v>1501.9879970100001</v>
      </c>
      <c r="I15" s="19">
        <v>1568.3766412100001</v>
      </c>
      <c r="J15" s="19">
        <v>1620.7869934100002</v>
      </c>
      <c r="K15" s="19">
        <v>1662.0589807399999</v>
      </c>
      <c r="L15" s="19">
        <v>1713.17219178</v>
      </c>
      <c r="M15" s="19">
        <v>1840</v>
      </c>
      <c r="N15" s="19">
        <v>1900</v>
      </c>
    </row>
    <row r="16" spans="1:14" x14ac:dyDescent="0.2">
      <c r="A16" s="18" t="s">
        <v>113</v>
      </c>
      <c r="B16" s="18" t="s">
        <v>112</v>
      </c>
      <c r="C16" s="19">
        <v>3565.3482556399999</v>
      </c>
      <c r="D16" s="19">
        <v>3552.7195442699999</v>
      </c>
      <c r="E16" s="19">
        <v>3688.8281704599999</v>
      </c>
      <c r="F16" s="19">
        <v>3893.9430429099998</v>
      </c>
      <c r="G16" s="19">
        <v>3800.3850652699998</v>
      </c>
      <c r="H16" s="19">
        <v>3853.6906904000002</v>
      </c>
      <c r="I16" s="19">
        <v>4212.5150200100006</v>
      </c>
      <c r="J16" s="19">
        <v>4181.3751839799997</v>
      </c>
      <c r="K16" s="19">
        <v>4165.4712254200003</v>
      </c>
      <c r="L16" s="19">
        <v>4134.9770359899994</v>
      </c>
      <c r="M16" s="19">
        <v>4200</v>
      </c>
      <c r="N16" s="19">
        <v>4250</v>
      </c>
    </row>
    <row r="17" spans="1:14" x14ac:dyDescent="0.2">
      <c r="A17" s="21" t="s">
        <v>111</v>
      </c>
      <c r="B17" s="21" t="s">
        <v>110</v>
      </c>
      <c r="C17" s="19">
        <v>798.45838736999997</v>
      </c>
      <c r="D17" s="19">
        <v>805.91390790000003</v>
      </c>
      <c r="E17" s="19">
        <v>806.31669069000009</v>
      </c>
      <c r="F17" s="19">
        <v>810.88953996999999</v>
      </c>
      <c r="G17" s="19">
        <v>796.58544667000001</v>
      </c>
      <c r="H17" s="19">
        <v>818.60481957000002</v>
      </c>
      <c r="I17" s="19">
        <v>466.89101242999999</v>
      </c>
      <c r="J17" s="19">
        <v>477.35223093000002</v>
      </c>
      <c r="K17" s="19">
        <v>476.43315540999998</v>
      </c>
      <c r="L17" s="19">
        <v>481.42269730999999</v>
      </c>
      <c r="M17" s="19">
        <v>500</v>
      </c>
      <c r="N17" s="19">
        <v>500</v>
      </c>
    </row>
    <row r="18" spans="1:14" x14ac:dyDescent="0.2">
      <c r="A18" s="18" t="s">
        <v>109</v>
      </c>
      <c r="B18" s="18" t="s">
        <v>108</v>
      </c>
      <c r="C18" s="19">
        <v>784.92904182000007</v>
      </c>
      <c r="D18" s="19">
        <v>668.55461379999997</v>
      </c>
      <c r="E18" s="19">
        <v>764.36094817999992</v>
      </c>
      <c r="F18" s="19">
        <v>709.08803287000001</v>
      </c>
      <c r="G18" s="19">
        <v>655.32838790999995</v>
      </c>
      <c r="H18" s="19">
        <v>726.17480303000002</v>
      </c>
      <c r="I18" s="19">
        <v>791.75446858999999</v>
      </c>
      <c r="J18" s="19">
        <v>830.98801691999995</v>
      </c>
      <c r="K18" s="19">
        <v>885.81839362999995</v>
      </c>
      <c r="L18" s="19">
        <v>849.99052609</v>
      </c>
      <c r="M18" s="19">
        <v>900</v>
      </c>
      <c r="N18" s="19">
        <v>880</v>
      </c>
    </row>
    <row r="19" spans="1:14" x14ac:dyDescent="0.2">
      <c r="A19" s="18" t="s">
        <v>107</v>
      </c>
      <c r="B19" s="18" t="s">
        <v>106</v>
      </c>
      <c r="C19" s="19">
        <v>486.13491933999995</v>
      </c>
      <c r="D19" s="19">
        <v>490.17819284999996</v>
      </c>
      <c r="E19" s="19">
        <v>456.20160242999998</v>
      </c>
      <c r="F19" s="19">
        <v>471.89045669000001</v>
      </c>
      <c r="G19" s="19">
        <v>436.99628579</v>
      </c>
      <c r="H19" s="19">
        <v>452.25254174999998</v>
      </c>
      <c r="I19" s="19">
        <v>481.07489750999997</v>
      </c>
      <c r="J19" s="19">
        <v>507.44892067000001</v>
      </c>
      <c r="K19" s="19">
        <v>457.37952738000001</v>
      </c>
      <c r="L19" s="19">
        <v>437.46572436000002</v>
      </c>
      <c r="M19" s="19">
        <v>560</v>
      </c>
      <c r="N19" s="19">
        <v>450</v>
      </c>
    </row>
    <row r="20" spans="1:14" x14ac:dyDescent="0.2">
      <c r="A20" s="18" t="s">
        <v>105</v>
      </c>
      <c r="B20" s="18" t="s">
        <v>104</v>
      </c>
      <c r="C20" s="19">
        <v>548.16125403000001</v>
      </c>
      <c r="D20" s="19">
        <v>618.52885578999997</v>
      </c>
      <c r="E20" s="19">
        <v>643.71078437999995</v>
      </c>
      <c r="F20" s="19">
        <v>651.63005192999992</v>
      </c>
      <c r="G20" s="19">
        <v>623.18406827000001</v>
      </c>
      <c r="H20" s="19">
        <v>726.58503158000008</v>
      </c>
      <c r="I20" s="19">
        <v>753.99507427000003</v>
      </c>
      <c r="J20" s="19">
        <v>935.38758541999994</v>
      </c>
      <c r="K20" s="19">
        <v>790.28052462999995</v>
      </c>
      <c r="L20" s="19">
        <v>866.80849475000002</v>
      </c>
      <c r="M20" s="19">
        <v>880</v>
      </c>
      <c r="N20" s="19">
        <v>970</v>
      </c>
    </row>
    <row r="21" spans="1:14" x14ac:dyDescent="0.2">
      <c r="A21" s="18" t="s">
        <v>103</v>
      </c>
      <c r="B21" s="18" t="s">
        <v>102</v>
      </c>
      <c r="C21" s="19">
        <v>946.34286197000006</v>
      </c>
      <c r="D21" s="19">
        <v>980.02689824000004</v>
      </c>
      <c r="E21" s="19">
        <v>993.20973044000004</v>
      </c>
      <c r="F21" s="19">
        <v>1021.7861615</v>
      </c>
      <c r="G21" s="19">
        <v>1033.3665368500001</v>
      </c>
      <c r="H21" s="19">
        <v>1017.35581554</v>
      </c>
      <c r="I21" s="19">
        <v>1071.4734202499999</v>
      </c>
      <c r="J21" s="19">
        <v>1052.6786280900001</v>
      </c>
      <c r="K21" s="19">
        <v>1055.88369949</v>
      </c>
      <c r="L21" s="19">
        <v>1101.1329405399999</v>
      </c>
      <c r="M21" s="19">
        <v>1080</v>
      </c>
      <c r="N21" s="19">
        <v>1130</v>
      </c>
    </row>
    <row r="22" spans="1:14" x14ac:dyDescent="0.2">
      <c r="A22" s="18" t="s">
        <v>101</v>
      </c>
      <c r="B22" s="18" t="s">
        <v>100</v>
      </c>
      <c r="C22" s="19">
        <v>1325.2315499200001</v>
      </c>
      <c r="D22" s="19">
        <v>1376.0958379099998</v>
      </c>
      <c r="E22" s="19">
        <v>1410.0457049900001</v>
      </c>
      <c r="F22" s="19">
        <v>1474.78666458</v>
      </c>
      <c r="G22" s="19">
        <v>1520.8336634300001</v>
      </c>
      <c r="H22" s="19">
        <v>1553.9516569</v>
      </c>
      <c r="I22" s="19">
        <v>1661.7859806900001</v>
      </c>
      <c r="J22" s="19">
        <v>1727.9395099600001</v>
      </c>
      <c r="K22" s="19">
        <v>1782.3930283299999</v>
      </c>
      <c r="L22" s="19">
        <v>2126.39629698</v>
      </c>
      <c r="M22" s="19">
        <v>2150</v>
      </c>
      <c r="N22" s="19">
        <v>2320</v>
      </c>
    </row>
    <row r="23" spans="1:14" x14ac:dyDescent="0.2">
      <c r="B23" s="18" t="s">
        <v>99</v>
      </c>
      <c r="C23" s="19">
        <v>1277.319624510011</v>
      </c>
      <c r="D23" s="19">
        <v>1924.7261447799963</v>
      </c>
      <c r="E23" s="19">
        <v>1694.0637120899737</v>
      </c>
      <c r="F23" s="19">
        <v>1696.4729614100129</v>
      </c>
      <c r="G23" s="19">
        <v>1213.0586601100003</v>
      </c>
      <c r="H23" s="19">
        <v>1273.1191663899954</v>
      </c>
      <c r="I23" s="19">
        <v>1653.4204500300111</v>
      </c>
      <c r="J23" s="19">
        <v>1678.8043920199998</v>
      </c>
      <c r="K23" s="19">
        <v>1682.3958053499809</v>
      </c>
      <c r="L23" s="19">
        <v>1532.1451586100156</v>
      </c>
      <c r="M23" s="19">
        <v>1660</v>
      </c>
      <c r="N23" s="19">
        <v>1514</v>
      </c>
    </row>
    <row r="24" spans="1:14" s="97" customFormat="1" x14ac:dyDescent="0.2">
      <c r="A24" s="96"/>
    </row>
    <row r="25" spans="1:14" x14ac:dyDescent="0.2">
      <c r="A25" s="21" t="s">
        <v>98</v>
      </c>
      <c r="B25" s="18" t="s">
        <v>97</v>
      </c>
      <c r="C25" s="19">
        <v>57156.134027600019</v>
      </c>
      <c r="D25" s="19">
        <v>60396.679851209999</v>
      </c>
      <c r="E25" s="19">
        <v>64695.245617669978</v>
      </c>
      <c r="F25" s="19">
        <v>68528.061924880007</v>
      </c>
      <c r="G25" s="19">
        <v>63314.057663520005</v>
      </c>
      <c r="H25" s="19">
        <v>65491.796785309998</v>
      </c>
      <c r="I25" s="19">
        <v>69857.681304150014</v>
      </c>
      <c r="J25" s="19">
        <v>73153.103305259996</v>
      </c>
      <c r="K25" s="19">
        <v>76370.360076410012</v>
      </c>
      <c r="L25" s="19">
        <v>78502.778383510013</v>
      </c>
      <c r="M25" s="19">
        <v>81780</v>
      </c>
      <c r="N25" s="19">
        <v>81850</v>
      </c>
    </row>
    <row r="26" spans="1:14" s="97" customFormat="1" x14ac:dyDescent="0.2">
      <c r="A26" s="98"/>
    </row>
    <row r="27" spans="1:14" x14ac:dyDescent="0.2">
      <c r="A27" s="18" t="s">
        <v>96</v>
      </c>
      <c r="B27" s="18" t="s">
        <v>95</v>
      </c>
      <c r="C27" s="19">
        <v>3538.7313466599999</v>
      </c>
      <c r="D27" s="19">
        <v>3713.1009960400002</v>
      </c>
      <c r="E27" s="19">
        <v>3915.02574615</v>
      </c>
      <c r="F27" s="19">
        <v>4399.3374985199998</v>
      </c>
      <c r="G27" s="19">
        <v>4623.6243514399994</v>
      </c>
      <c r="H27" s="19">
        <v>4762.0725055800003</v>
      </c>
      <c r="I27" s="19">
        <v>4976.7616014899995</v>
      </c>
      <c r="J27" s="19">
        <v>5157.0564701800004</v>
      </c>
      <c r="K27" s="19">
        <v>5319.2084977200002</v>
      </c>
      <c r="L27" s="19">
        <v>5493.0964217500004</v>
      </c>
      <c r="M27" s="19">
        <v>5670.5630000000001</v>
      </c>
      <c r="N27" s="19">
        <v>5771.1350000000002</v>
      </c>
    </row>
    <row r="28" spans="1:14" ht="14.25" x14ac:dyDescent="0.2">
      <c r="B28" s="18" t="s">
        <v>94</v>
      </c>
      <c r="C28" s="19">
        <v>591.86193366999998</v>
      </c>
      <c r="D28" s="19">
        <v>619.0986106900001</v>
      </c>
      <c r="E28" s="19">
        <v>635.90270863000001</v>
      </c>
      <c r="F28" s="19">
        <v>637.90665469999999</v>
      </c>
      <c r="G28" s="19">
        <v>656.25752223999996</v>
      </c>
      <c r="H28" s="19">
        <v>708.18314770000006</v>
      </c>
      <c r="I28" s="19">
        <v>766.47560849000001</v>
      </c>
      <c r="J28" s="19">
        <v>834.86752759000001</v>
      </c>
      <c r="K28" s="19">
        <v>841.22775256000011</v>
      </c>
      <c r="L28" s="19">
        <v>915.62055561000011</v>
      </c>
      <c r="M28" s="19">
        <v>835.67899999999997</v>
      </c>
      <c r="N28" s="19">
        <v>889.02200000000005</v>
      </c>
    </row>
    <row r="29" spans="1:14" ht="14.25" x14ac:dyDescent="0.2">
      <c r="A29" s="21"/>
      <c r="B29" s="18" t="s">
        <v>93</v>
      </c>
      <c r="C29" s="19">
        <v>29.261126179999998</v>
      </c>
      <c r="D29" s="19">
        <v>31.588425170000001</v>
      </c>
      <c r="E29" s="19">
        <v>32.568281740000003</v>
      </c>
      <c r="F29" s="19">
        <v>32.955464769999999</v>
      </c>
      <c r="G29" s="19">
        <v>31.8951435</v>
      </c>
      <c r="H29" s="19">
        <v>33.590172409999994</v>
      </c>
      <c r="I29" s="19">
        <v>35.075056680000003</v>
      </c>
      <c r="J29" s="19">
        <v>35.798957969999996</v>
      </c>
      <c r="K29" s="19">
        <v>35.07191778</v>
      </c>
      <c r="L29" s="19">
        <v>36.449540690000013</v>
      </c>
      <c r="M29" s="19">
        <v>32.372999999999998</v>
      </c>
      <c r="N29" s="19">
        <v>29.831</v>
      </c>
    </row>
    <row r="30" spans="1:14" s="97" customFormat="1" x14ac:dyDescent="0.2">
      <c r="A30" s="98"/>
    </row>
    <row r="31" spans="1:14" x14ac:dyDescent="0.2">
      <c r="B31" s="20" t="s">
        <v>92</v>
      </c>
      <c r="C31" s="19">
        <v>61315.988434110019</v>
      </c>
      <c r="D31" s="19">
        <v>64760.467883109995</v>
      </c>
      <c r="E31" s="19">
        <v>69278.742354189962</v>
      </c>
      <c r="F31" s="19">
        <v>73598.261542870023</v>
      </c>
      <c r="G31" s="19">
        <v>68625.83468070002</v>
      </c>
      <c r="H31" s="19">
        <v>70995.642610999988</v>
      </c>
      <c r="I31" s="19">
        <v>75635.993570810009</v>
      </c>
      <c r="J31" s="19">
        <v>79180.826260999995</v>
      </c>
      <c r="K31" s="19">
        <v>82565.86824447001</v>
      </c>
      <c r="L31" s="19">
        <v>84947.944901560011</v>
      </c>
      <c r="M31" s="19">
        <v>88318.615000000005</v>
      </c>
      <c r="N31" s="19">
        <v>88539.987999999998</v>
      </c>
    </row>
    <row r="33" spans="1:1" s="100" customFormat="1" x14ac:dyDescent="0.2">
      <c r="A33" s="100" t="s">
        <v>91</v>
      </c>
    </row>
    <row r="34" spans="1:1" s="102" customFormat="1" ht="51" customHeight="1" x14ac:dyDescent="0.2">
      <c r="A34" s="101" t="s">
        <v>90</v>
      </c>
    </row>
  </sheetData>
  <mergeCells count="9">
    <mergeCell ref="A34:XFD34"/>
    <mergeCell ref="A33:XFD33"/>
    <mergeCell ref="A3:XFD3"/>
    <mergeCell ref="A5:XFD5"/>
    <mergeCell ref="A24:XFD24"/>
    <mergeCell ref="A26:XFD26"/>
    <mergeCell ref="A30:XFD30"/>
    <mergeCell ref="A1:XFD1"/>
    <mergeCell ref="A2:XFD2"/>
  </mergeCells>
  <pageMargins left="0.7" right="0.7" top="0.78740157499999996" bottom="0.78740157499999996" header="0.3" footer="0.3"/>
  <pageSetup paperSize="9" scale="82"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4</vt:i4>
      </vt:variant>
    </vt:vector>
  </HeadingPairs>
  <TitlesOfParts>
    <vt:vector size="23" baseType="lpstr">
      <vt:lpstr>Tab.1</vt:lpstr>
      <vt:lpstr>Tab.2</vt:lpstr>
      <vt:lpstr>Tab.3</vt:lpstr>
      <vt:lpstr>Tab.4</vt:lpstr>
      <vt:lpstr>Tab.5</vt:lpstr>
      <vt:lpstr>Tab.6</vt:lpstr>
      <vt:lpstr>Tab.7</vt:lpstr>
      <vt:lpstr>Tab.8</vt:lpstr>
      <vt:lpstr>Tabellenteil_Tab.1</vt:lpstr>
      <vt:lpstr>Tabellenteil_Tab.2</vt:lpstr>
      <vt:lpstr>Tabellenteil_Tab.3</vt:lpstr>
      <vt:lpstr>Tabellenteil_Tab.4</vt:lpstr>
      <vt:lpstr>Tabellenteil_Tab.5</vt:lpstr>
      <vt:lpstr>Tabellenteil_Tab.6</vt:lpstr>
      <vt:lpstr>Tabellenteil_Tab.7</vt:lpstr>
      <vt:lpstr>Tabellenteil_Tab.8</vt:lpstr>
      <vt:lpstr>Technischer_Teil_Tab.1</vt:lpstr>
      <vt:lpstr>Technischer_Teil_Tab.2</vt:lpstr>
      <vt:lpstr>Technischer_Teil_Tab.3</vt:lpstr>
      <vt:lpstr>Tab.4!Druckbereich</vt:lpstr>
      <vt:lpstr>Tabellenteil_Tab.2!Druckbereich</vt:lpstr>
      <vt:lpstr>Tabellenteil_Tab.3!Druckbereich</vt:lpstr>
      <vt:lpstr>Tabellenteil_Tab.4!Druckbereich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Zahlungsströme zwischen den Gebietskörperschaften - Tabellen 2016</dc:title>
  <cp:lastModifiedBy>Leicher</cp:lastModifiedBy>
  <cp:lastPrinted>2016-01-25T10:12:14Z</cp:lastPrinted>
  <dcterms:created xsi:type="dcterms:W3CDTF">2016-01-25T09:42:03Z</dcterms:created>
  <dcterms:modified xsi:type="dcterms:W3CDTF">2016-01-25T10:22:33Z</dcterms:modified>
</cp:coreProperties>
</file>