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05" windowWidth="28275" windowHeight="12300"/>
  </bookViews>
  <sheets>
    <sheet name="Tabelle1" sheetId="1" r:id="rId1"/>
    <sheet name="Tabellenteil_Tab.1" sheetId="2" r:id="rId2"/>
    <sheet name="Tabellenteil_Tab.1a" sheetId="3" r:id="rId3"/>
    <sheet name="Tabellenteil_Tab.1b" sheetId="4" r:id="rId4"/>
    <sheet name="Tabellenteil_Tab.2a" sheetId="5" r:id="rId5"/>
    <sheet name="Tabellenteil_Tab.2b" sheetId="6" r:id="rId6"/>
    <sheet name="Tabellenteil_Tab.3a" sheetId="7" r:id="rId7"/>
    <sheet name="Tabellenteil_Tab.3b" sheetId="8" r:id="rId8"/>
  </sheets>
  <externalReferences>
    <externalReference r:id="rId9"/>
    <externalReference r:id="rId10"/>
    <externalReference r:id="rId11"/>
    <externalReference r:id="rId12"/>
    <externalReference r:id="rId13"/>
  </externalReferences>
  <calcPr calcId="145621"/>
</workbook>
</file>

<file path=xl/calcChain.xml><?xml version="1.0" encoding="utf-8"?>
<calcChain xmlns="http://schemas.openxmlformats.org/spreadsheetml/2006/main">
  <c r="D11" i="8" l="1"/>
  <c r="D15" i="8"/>
  <c r="D18" i="8"/>
  <c r="D21" i="8"/>
  <c r="D30" i="8"/>
  <c r="D45" i="8"/>
  <c r="D66" i="8"/>
  <c r="D73" i="8"/>
  <c r="D81" i="8"/>
  <c r="D101" i="8"/>
  <c r="D102" i="8"/>
  <c r="D207" i="8" s="1"/>
  <c r="D209" i="8" s="1"/>
  <c r="D109" i="8"/>
  <c r="D116" i="8"/>
  <c r="D120" i="8" s="1"/>
  <c r="D119" i="8"/>
  <c r="D133" i="8"/>
  <c r="D147" i="8"/>
  <c r="D152" i="8"/>
  <c r="D153" i="8"/>
  <c r="D173" i="8"/>
  <c r="D182" i="8"/>
  <c r="D206" i="8" s="1"/>
  <c r="D198" i="8"/>
  <c r="D205" i="8"/>
  <c r="D16" i="7"/>
  <c r="D17" i="7" s="1"/>
  <c r="D22" i="7"/>
  <c r="D23" i="7" s="1"/>
  <c r="D32" i="7"/>
  <c r="D36" i="7" s="1"/>
  <c r="D35" i="7"/>
  <c r="D44" i="7"/>
  <c r="D45" i="7"/>
  <c r="D8" i="6"/>
  <c r="D13" i="6" s="1"/>
  <c r="D12" i="6"/>
  <c r="D17" i="6"/>
  <c r="D22" i="6" s="1"/>
  <c r="D21" i="6"/>
  <c r="D27" i="6"/>
  <c r="D34" i="6" s="1"/>
  <c r="D30" i="6"/>
  <c r="D33" i="6"/>
  <c r="D38" i="6"/>
  <c r="D45" i="6" s="1"/>
  <c r="D41" i="6"/>
  <c r="D44" i="6"/>
  <c r="D9" i="5"/>
  <c r="D10" i="5" s="1"/>
  <c r="D22" i="5" s="1"/>
  <c r="D14" i="5"/>
  <c r="D15" i="5"/>
  <c r="D20" i="5"/>
  <c r="D21" i="5" s="1"/>
  <c r="D39" i="4"/>
  <c r="D40" i="4" s="1"/>
  <c r="D88" i="4" s="1"/>
  <c r="D44" i="4"/>
  <c r="D47" i="4"/>
  <c r="D48" i="4"/>
  <c r="D54" i="4"/>
  <c r="D55" i="4"/>
  <c r="D59" i="4"/>
  <c r="D66" i="4"/>
  <c r="D87" i="4" s="1"/>
  <c r="D86" i="4"/>
  <c r="D32" i="3"/>
  <c r="D33" i="3" s="1"/>
  <c r="D37" i="3"/>
  <c r="D41" i="3" s="1"/>
  <c r="D40" i="3"/>
  <c r="D45" i="3"/>
  <c r="D46" i="3"/>
  <c r="D53" i="3"/>
  <c r="D56" i="3"/>
  <c r="D60" i="3" s="1"/>
  <c r="D59" i="3"/>
  <c r="C27" i="1"/>
  <c r="D46" i="7" l="1"/>
  <c r="D46" i="6"/>
  <c r="D61" i="3"/>
</calcChain>
</file>

<file path=xl/sharedStrings.xml><?xml version="1.0" encoding="utf-8"?>
<sst xmlns="http://schemas.openxmlformats.org/spreadsheetml/2006/main" count="573" uniqueCount="452">
  <si>
    <t>Quelle: BMF</t>
  </si>
  <si>
    <t>Gesamtsumme</t>
  </si>
  <si>
    <t>Umwelt</t>
  </si>
  <si>
    <t>Land-, Forst- und Wasserwirtschaft</t>
  </si>
  <si>
    <t>Verkehr, Innovation und Technologie</t>
  </si>
  <si>
    <t>Wirtschaft</t>
  </si>
  <si>
    <t xml:space="preserve">Verkehr, Innovation und Technologie (Forschung) </t>
  </si>
  <si>
    <t>Wissenschaft und Forschung</t>
  </si>
  <si>
    <t>Unterricht</t>
  </si>
  <si>
    <t>Familie und Jugend</t>
  </si>
  <si>
    <t>Gesundheit</t>
  </si>
  <si>
    <t>Soziales und Konsumentenschutz</t>
  </si>
  <si>
    <t>Finanzverwaltung</t>
  </si>
  <si>
    <t>Militärische Angelegenheiten und Sport</t>
  </si>
  <si>
    <t>Justiz</t>
  </si>
  <si>
    <t>Äußeres</t>
  </si>
  <si>
    <t>Inneres</t>
  </si>
  <si>
    <t>Bundeskanzleramt</t>
  </si>
  <si>
    <t>Rechnungshof</t>
  </si>
  <si>
    <t>Volksanwaltschaft</t>
  </si>
  <si>
    <t>Verwaltungsgerichtshof</t>
  </si>
  <si>
    <t>Bundesgesetzgebung</t>
  </si>
  <si>
    <t>BVA 2012</t>
  </si>
  <si>
    <t>Bezeichnung</t>
  </si>
  <si>
    <t>Untergliederung</t>
  </si>
  <si>
    <t>in Mio. €</t>
  </si>
  <si>
    <t>Aufteilung der Beiträge an internationale Organisationen nach Untergliederungen</t>
  </si>
  <si>
    <t>Internationales Komitee vom Roten Kreuz - IKRK</t>
  </si>
  <si>
    <t>Organisation der UN für industrielle Entwicklung - UNIDO</t>
  </si>
  <si>
    <t>Organisation der UN für Erziehung, Wissenschaft und Kultur - UNESCO</t>
  </si>
  <si>
    <t>Internationale Atomenergiebehörde - IAEO</t>
  </si>
  <si>
    <t>OECD-Mitgliedsbeitrag</t>
  </si>
  <si>
    <t>Beitrag zum Europarat</t>
  </si>
  <si>
    <t>Kostenbeiträge zu OSZE-Institutionen</t>
  </si>
  <si>
    <t>Entwicklungsprogramm der UN - UNDP</t>
  </si>
  <si>
    <t>Europäische Organisation für kernphysische Forschung - CERN</t>
  </si>
  <si>
    <t>Beitrag zur Welthandelsorganisation - WTO</t>
  </si>
  <si>
    <t>Beitrag zum ordentlichen Haushalt der UN</t>
  </si>
  <si>
    <t>Europäische Weltraumagentur - ESA</t>
  </si>
  <si>
    <t>Beiträge zu friedenserhaltenden Operationen der UN - FEOs</t>
  </si>
  <si>
    <t>BVA 2011</t>
  </si>
  <si>
    <t>Erfolg 2010</t>
  </si>
  <si>
    <t>Erfolg 2009</t>
  </si>
  <si>
    <t>Erfolg 2008</t>
  </si>
  <si>
    <t>Erfolg 2007</t>
  </si>
  <si>
    <t>Erfolg 2006</t>
  </si>
  <si>
    <t>Entwicklung ausgewählter Beiträge an internationale Organisationen</t>
  </si>
  <si>
    <t>Gesamtsumme 1a)</t>
  </si>
  <si>
    <t>Summe Rubrik 4</t>
  </si>
  <si>
    <t>Summe 1/43007</t>
  </si>
  <si>
    <t>Europäisches Meß- und Auswertungsprogramm für den weiträumi-
gen Transport von Luftschadstoffen im Rahmen der Europäischen
Wirtschaftskommission der Vereinten Nationen (UN-ECE/EMEP)</t>
  </si>
  <si>
    <t>1/43007</t>
  </si>
  <si>
    <t>Summe 1/42007</t>
  </si>
  <si>
    <t>Ernährungs- und Landwirtschaftsorganisation der UN (FAO)</t>
  </si>
  <si>
    <t>1/42007</t>
  </si>
  <si>
    <t>Summe 1/41...</t>
  </si>
  <si>
    <t>Weltorganisation für geistiges Eigentum (WIPO)</t>
  </si>
  <si>
    <t>1/41807</t>
  </si>
  <si>
    <t>Internationale Seeschifffahrtsorganisation (IMO)</t>
  </si>
  <si>
    <t>Wirtschaftskommission für Europa Transeuropäische 
Eisenbahn (ECE/TER)</t>
  </si>
  <si>
    <t>Internationale Zivilluftfahrtorganisation (ICAO)</t>
  </si>
  <si>
    <t>1/41007</t>
  </si>
  <si>
    <t>Rubrik 4: Wirtschaft, Infrastruktur und Umwelt</t>
  </si>
  <si>
    <t>Summe Rubrik 3</t>
  </si>
  <si>
    <t>Summe 1/31187</t>
  </si>
  <si>
    <t>Weltorganisation für Meteorologie (WMO)</t>
  </si>
  <si>
    <t>1/31187</t>
  </si>
  <si>
    <t>Rubrik 3: Bildung, Forschung, Kunst und Kultur</t>
  </si>
  <si>
    <t>Summe Rubrik 2</t>
  </si>
  <si>
    <t>Summe 1/24007</t>
  </si>
  <si>
    <t>Weltgesundheitsorganisation (WHO)</t>
  </si>
  <si>
    <t>1/24007</t>
  </si>
  <si>
    <t>Summe 1/21007</t>
  </si>
  <si>
    <t>Internationale Arbeitsorganisation (IAO/ILO)</t>
  </si>
  <si>
    <t>1/21007</t>
  </si>
  <si>
    <t>Rubrik 2: Arbeit, Soziales, Gesundheit und Familie</t>
  </si>
  <si>
    <t>Summe Rubrik 0,1</t>
  </si>
  <si>
    <t>Summe 1/12037</t>
  </si>
  <si>
    <t>Unterst. VN-Mission d. Afr. Union in Somalia (UNSOA)</t>
  </si>
  <si>
    <t>Internationale Agentur für Erneuerbare Energien (IRENA)</t>
  </si>
  <si>
    <t>UN Komponente im Tschad (MINURCAT)</t>
  </si>
  <si>
    <t>Hybridmission in Darfur (UNAMID)</t>
  </si>
  <si>
    <t>Mission der UN zur Stabilisierung der Demokratischen Republik
Kongo (MONUC)</t>
  </si>
  <si>
    <t>Integrierte Mission der Vereinten Nationen in Timor-Leste (UNMIT)</t>
  </si>
  <si>
    <t>Interimsverwaltung der UN im Kosovo (UNMIK)</t>
  </si>
  <si>
    <t>Internationaler Strafgerichtshof bei den UN (ICC)</t>
  </si>
  <si>
    <t>Internationales Ruandatribunal</t>
  </si>
  <si>
    <t>Internationales Jugoslawientribunal</t>
  </si>
  <si>
    <t>Mission der UN in Äthiopien und Eritrea (UNMEE)</t>
  </si>
  <si>
    <t>Mission der UN in Liberia (UNMIL)</t>
  </si>
  <si>
    <t>Beobachtermission der UN in Georgien (UNOMIG)</t>
  </si>
  <si>
    <t>Friedenssicherheitstruppe der UN auf Zypern (UNFICYP)</t>
  </si>
  <si>
    <t>UN-Stabilisation Mission in Haiti (MINUSTAH)</t>
  </si>
  <si>
    <t>Mission der UN im Sudan (UNMIS)</t>
  </si>
  <si>
    <r>
      <t>Operation der UN in C</t>
    </r>
    <r>
      <rPr>
        <sz val="10"/>
        <rFont val="Arial"/>
        <family val="2"/>
      </rPr>
      <t>ô</t>
    </r>
    <r>
      <rPr>
        <sz val="10"/>
        <rFont val="Palatino Linotype"/>
        <family val="1"/>
      </rPr>
      <t>te d´Ivoire (UNOCI)</t>
    </r>
  </si>
  <si>
    <t>Mission der UN für die Durchführung einer Volksabstimmung 
in der Westsahara (MINURSO)</t>
  </si>
  <si>
    <t>UN-Nahostkontingent (UNIFIL)</t>
  </si>
  <si>
    <t>UN-Nahostkontingent (UNDOF)</t>
  </si>
  <si>
    <t>Organisation der UN für Erziehung, Wissenschaft und Kultur 
(UNESCO)</t>
  </si>
  <si>
    <t>Organisation der UN für Industrielle Entwicklung (UNIDO)</t>
  </si>
  <si>
    <t>Beitrag zum Budget der Vereinten Nationen (UNO)</t>
  </si>
  <si>
    <t>Internationale Atomenergie-Organisation (IAEO)</t>
  </si>
  <si>
    <t>Beitrag zur Wüstenkonvention</t>
  </si>
  <si>
    <t>1/12037</t>
  </si>
  <si>
    <t>Rubrik 0, 1: Recht und Sicherheit</t>
  </si>
  <si>
    <t>Name der Organisation (Institution) und Kurzbezeichnung</t>
  </si>
  <si>
    <t>Ugl.</t>
  </si>
  <si>
    <t>VA-
Post</t>
  </si>
  <si>
    <t>VA-
Ansatz</t>
  </si>
  <si>
    <t>1. UN und deren Spezialorganisationen
a) Aus der UN-Mitgliedschaft resultierende Pflichtbeiträge</t>
  </si>
  <si>
    <t>Gesamtsumme 1 b)</t>
  </si>
  <si>
    <t>Summe 1/43…</t>
  </si>
  <si>
    <t>UNECE Genf</t>
  </si>
  <si>
    <t>International Transaction (ITL)</t>
  </si>
  <si>
    <t>Europäisches Netzwerk für die Anwendung und Durchsetzung
des Umweltrechts (IMPEL)</t>
  </si>
  <si>
    <t>Bonner Konvention</t>
  </si>
  <si>
    <t>Stockholmer Konvention (POP)</t>
  </si>
  <si>
    <t>Rotterdammer Konvention (PIC)</t>
  </si>
  <si>
    <t>Kyoto Protokoll</t>
  </si>
  <si>
    <t>Walfangkonvention</t>
  </si>
  <si>
    <t>UNFCCC United Nations Framework on Climate Change
(Klimarahmenkonvention der Vereinten Nationen)</t>
  </si>
  <si>
    <t>Cartagena-Protokoll (Biologische Sicherheit)</t>
  </si>
  <si>
    <t>Basler Übereink. über die Kontrolle der grenzüberschreitenden
Verbringung gefährlicher Abfälle und ihrer Entsorgung</t>
  </si>
  <si>
    <t>Konvention über die biologische Vielfalt</t>
  </si>
  <si>
    <t>Alpenkonvention</t>
  </si>
  <si>
    <t>Treuhandfonds der Wiener Übereinkunft zum Schutz der
Ozonschicht</t>
  </si>
  <si>
    <t>Treuhandfonds des Montrealer Protokolls über Stoffe, die zu 
einem Abbau der Ozonschicht führen</t>
  </si>
  <si>
    <t>Multilateraler Fonds des Montrealer Protokolls über Stoffe, die zu 
einem Abbau der Ozonschicht führen</t>
  </si>
  <si>
    <t>1/43108</t>
  </si>
  <si>
    <t>Umweltfonds der UN (UNEP)</t>
  </si>
  <si>
    <t>Karpatenkonvention</t>
  </si>
  <si>
    <t>1/43106</t>
  </si>
  <si>
    <t>Summe 1/42...</t>
  </si>
  <si>
    <t>Ernährungs- und Landwirtschaftsorganisation der UN (FAO) 
pflanzengenetische Ressourcen</t>
  </si>
  <si>
    <t>Ernährungs- und Landwirtschaftsorganisation der UN (FAO) 
Forstliche Projekte</t>
  </si>
  <si>
    <t>Ernährungs- und Landwirtschaftsorganisation der UN (FAO) 
Welternährungsprogramm</t>
  </si>
  <si>
    <t>1/42058</t>
  </si>
  <si>
    <t>Europäisches Kooperationsprogramm für pflanzengenetische
Ressourcen (ECPGR/IPGRI)</t>
  </si>
  <si>
    <t>Konvention über weitreichende, grenzüberschreitende 
Luftverunreinigungen (UN-ECE)</t>
  </si>
  <si>
    <t>1/42008</t>
  </si>
  <si>
    <t>Summe 1/40158</t>
  </si>
  <si>
    <t>Welthandelsorganisation (WTO)</t>
  </si>
  <si>
    <t>1/40158</t>
  </si>
  <si>
    <t>Summe 1/30…</t>
  </si>
  <si>
    <t>UNESCO-Fonds zum Schutz des kulturellen Erbes der Welt</t>
  </si>
  <si>
    <t>Internationales Zentrum für Konservierung und Restaurierung 
(ICCROM)</t>
  </si>
  <si>
    <t>ICOMOS Dokumentationszentrum</t>
  </si>
  <si>
    <t>1/30118</t>
  </si>
  <si>
    <t>Summe 1/24008</t>
  </si>
  <si>
    <t>Framework Convention on Tabacco Control (WHO)</t>
  </si>
  <si>
    <t>1/24008</t>
  </si>
  <si>
    <t>Summe 1/21008</t>
  </si>
  <si>
    <t>Europäisches Zentrum für Wohlfahrtspolitik und Sozialforschung</t>
  </si>
  <si>
    <t>1/21008</t>
  </si>
  <si>
    <t>Summe 1/12036</t>
  </si>
  <si>
    <t>UN Office for Disarmament Affairs (UNODA)</t>
  </si>
  <si>
    <t>Hochkommissär der UN für die Flüchtlinge (Exekutivkomitee des 
Hochkommissär-Programms) (UNHCR)</t>
  </si>
  <si>
    <t>UN-Programm zur Weiterverbreitung und Achtung des 
Völkerrechts</t>
  </si>
  <si>
    <t>Fonds der UN für Strafrechtspflege und Verbrechensverhütung 
(UNCPCJ)</t>
  </si>
  <si>
    <t>UN-Kambodscha, Khmer Rouge Tribunal (UNAKRT)</t>
  </si>
  <si>
    <t>Drogenkontrollprogramm der UN (UNDCP)</t>
  </si>
  <si>
    <t>Kapitalentwicklungsfonds der UN (UNCDF)</t>
  </si>
  <si>
    <t>UN-Zentrum für das menschliche Siedlungswesen 
(UNCHS/HABITAT)</t>
  </si>
  <si>
    <t>Minenassistenzservice der Vereinten Nationen (UNMAS)</t>
  </si>
  <si>
    <t>Treuhandfonds der UN zur Beilegung von Streitigkeiten durch den 
Internationalen Gerichtshof</t>
  </si>
  <si>
    <t>Zentraler Katastrophenreaktionsfonds (CERF)</t>
  </si>
  <si>
    <t>Fonds zur Stärkung von OCHA</t>
  </si>
  <si>
    <t>Karibische Gemeinschaft (CARICOM)</t>
  </si>
  <si>
    <t>Freiwilliger Fonds der UN für beratende Dienste und technische 
Hilfe auf dem Gebiet der Menschenrechte (UNFASTA)</t>
  </si>
  <si>
    <t>Junior Professional Officer Programm (JPO)</t>
  </si>
  <si>
    <t>Erweitertes Weltraumprogramm der UN</t>
  </si>
  <si>
    <t>Freiwilliger Fonds der UN für Opfer von Folterungen</t>
  </si>
  <si>
    <t>Fonds zur Entwicklung des Unterrichtes in den Menschenrechten</t>
  </si>
  <si>
    <t>Internationale Friedensakademie (IPAC)</t>
  </si>
  <si>
    <t>Entsendung von UN-Hilfsexperten</t>
  </si>
  <si>
    <t>Intern. Forschungs- und Trainingsinst. für die Weiterbildung 
von Frauen</t>
  </si>
  <si>
    <t>United Nations Entity for Gender Equality and the Empowerment
of Women (UN WOMEN)</t>
  </si>
  <si>
    <t>UN-Sonderprogramm für benachteiligte Entwicklungsländer</t>
  </si>
  <si>
    <t>Freiwilligenprogramm der UN (UNV)</t>
  </si>
  <si>
    <t>Hilfswerk der UN für Palästinaflüchtlinge im Nahen Osten 
(UNRWA)</t>
  </si>
  <si>
    <t>Internationaler Kinderhilfsfonds der UN (UNICEF)</t>
  </si>
  <si>
    <t>UN-Programm zur Bekämpfung der AIDS-Pandemie (UNAIDS)</t>
  </si>
  <si>
    <t>Fonds der UN für industrielle Entwicklung (UNIDF)</t>
  </si>
  <si>
    <t>Fonds der UN für Bevölkerungsfragen (UNFPA)</t>
  </si>
  <si>
    <t>Institut der UN für Schulung und Forschung (UNITAR)</t>
  </si>
  <si>
    <t>Entwicklungsprogramm der UN (UNDP)</t>
  </si>
  <si>
    <t>Beitrag zur Weltabrüstungskampagne</t>
  </si>
  <si>
    <t>1/12036</t>
  </si>
  <si>
    <t>Ugl</t>
  </si>
  <si>
    <t>1. UN und deren Spezialorganisationen
b) Freiwillige Beitragszahlungen</t>
  </si>
  <si>
    <t>Gesamtsumme 2a)</t>
  </si>
  <si>
    <t>Summe 1/41…</t>
  </si>
  <si>
    <t>Internationale Fernmeldeunion (UIT / ITU)</t>
  </si>
  <si>
    <t>1/41027</t>
  </si>
  <si>
    <t>Europäische Konferenz der Verkehrsminister (CEMT)</t>
  </si>
  <si>
    <t>Summe 1/34377</t>
  </si>
  <si>
    <t>OECD Internationale Energieagentur</t>
  </si>
  <si>
    <t>1/34377</t>
  </si>
  <si>
    <t>Summe 1/10007</t>
  </si>
  <si>
    <t>OECD Energieagentur-Mitgliedsbeitrag</t>
  </si>
  <si>
    <t>Organisation für Wirtschaftliche Zusammenarbeit und 
Entwicklung (OECD)-Mitgliedsbeitrag</t>
  </si>
  <si>
    <t>1/10007</t>
  </si>
  <si>
    <t>Rubrik 0,1: Recht und Sicherheit</t>
  </si>
  <si>
    <t>2. OECD und deren Spezialorganisationen
a) Aus der OECD-Mitgliedschaft resultierende Pflichtbeiträge</t>
  </si>
  <si>
    <t>Gesamtsumme 2b)</t>
  </si>
  <si>
    <t>Summe 1/43108</t>
  </si>
  <si>
    <t>Chemikalienprogramm</t>
  </si>
  <si>
    <t>Summe 1/42008</t>
  </si>
  <si>
    <t>OECD-Agrocodes- und -schemata</t>
  </si>
  <si>
    <t>OECD-Tourismuskomitee</t>
  </si>
  <si>
    <t>Summe 1/34338</t>
  </si>
  <si>
    <t>OECD-Energieagentur</t>
  </si>
  <si>
    <t>1/34338</t>
  </si>
  <si>
    <t>Summe 1/31188</t>
  </si>
  <si>
    <t>OECD Global Science Forum</t>
  </si>
  <si>
    <t>1/31188</t>
  </si>
  <si>
    <t>Summe 1/30...</t>
  </si>
  <si>
    <t>Europäische Gesellschaft für Ausbildungsstätten der 
Sozialpädagogik</t>
  </si>
  <si>
    <t>1/30918</t>
  </si>
  <si>
    <t>OECD-Schulbauprogramm (EB)</t>
  </si>
  <si>
    <t>1/30008</t>
  </si>
  <si>
    <t>OECD-Biological Resource Management</t>
  </si>
  <si>
    <t>OECD-Group on Health</t>
  </si>
  <si>
    <t>Local Economic and Employment Development-
Programm (OECD LEED)</t>
  </si>
  <si>
    <t>Summe 1/15008</t>
  </si>
  <si>
    <t>OECD fiscal network</t>
  </si>
  <si>
    <t>OECD FTA (Forum on Tax Administration)</t>
  </si>
  <si>
    <t>1/15008</t>
  </si>
  <si>
    <t>Summe 1/10008</t>
  </si>
  <si>
    <t>OECD-Beiträge zu Sonderprojekten</t>
  </si>
  <si>
    <t>1/10008</t>
  </si>
  <si>
    <t>2. OECD und deren Spezialorganisationen
b) Freiwillige Beitragszahlungen</t>
  </si>
  <si>
    <t>Gesamtsumme 3 a)</t>
  </si>
  <si>
    <t>Summe 1/41007</t>
  </si>
  <si>
    <t>Transeuropäisches Nord-Süd-Autobahnprojekt (TEM)</t>
  </si>
  <si>
    <t>Welt-Straßenverband (AIPCR/PIARC)</t>
  </si>
  <si>
    <t>Zwischenstaatliche Organisation für den internationalen
Eisenbahnverkehr (OTIF)</t>
  </si>
  <si>
    <t>Joint Aviation Authorities (JAA)</t>
  </si>
  <si>
    <t>Europäische Zivilluftfahrtskonferenz (ECAC)</t>
  </si>
  <si>
    <t>Europäische Weltraumagentur (ESA)</t>
  </si>
  <si>
    <t>Europäische Konferenz für Molekularbiologie und Europäisches 
Labor für Molekularbiologie (EBMC und EMBL)</t>
  </si>
  <si>
    <t>Europäisches Zentrum für mittelfristige Wettervorhersage (EZMW)</t>
  </si>
  <si>
    <t>Europäische Organisation für astronomische Forschung in der 
südlichen Hemisphäre (ESO)</t>
  </si>
  <si>
    <t>Europäische Organisation für kernphysische Forschung (CERN)</t>
  </si>
  <si>
    <t>Europäisches Hochschulinstitut Florenz (EHI)</t>
  </si>
  <si>
    <t>1/31117</t>
  </si>
  <si>
    <t>Internationales Tierseuchenamt (OIE)</t>
  </si>
  <si>
    <t>Europäische Kommission zur Bekämpfung der Maul- u. Klauenseuche</t>
  </si>
  <si>
    <t>Internationale Ermittlungskommission</t>
  </si>
  <si>
    <t>Europäisches Jugendwerk des Europarates</t>
  </si>
  <si>
    <t>Europarat und Kulturfonds des Europarates</t>
  </si>
  <si>
    <t>Chemiewaffen-Kontrollorganisation (OPCW)</t>
  </si>
  <si>
    <t>Donaukommission</t>
  </si>
  <si>
    <t>Ständiger Schiedshof</t>
  </si>
  <si>
    <t>Österreichisch-Französisches Zentrum (ÖFZ)</t>
  </si>
  <si>
    <t>Atomteststoppvertrag-Kontrollorganisation (CTBTOPrepCom)</t>
  </si>
  <si>
    <t>Wassenaar Arrangement</t>
  </si>
  <si>
    <t>3. Sonstige Organisationen (Institutionen)
a) Aus den diversen Mitgliedschaften resultierende Pflichtbeiträge</t>
  </si>
  <si>
    <t>Gesamtsumme 1) bis 3)</t>
  </si>
  <si>
    <t>Gesamtsumme 3b)</t>
  </si>
  <si>
    <t>Europarc</t>
  </si>
  <si>
    <t>Wetlands International</t>
  </si>
  <si>
    <t>Internationale Vereinigung zur Erhaltung der Natur (IUCN)</t>
  </si>
  <si>
    <t>Ramsar Übereink. Über Feuchtgebiete, insbes. als Lebensraum
für Wasser- und Watvögel von internat. Bedeutung</t>
  </si>
  <si>
    <t>Übereinkommen über den internationalen Handel mit 
gefährdeten Arten freilebender Tiere und Pflanzen (CITES)</t>
  </si>
  <si>
    <t>International Union of Forest Research (IUFRO)</t>
  </si>
  <si>
    <t>International Union for the protection of new varieties of plants 
(UPOV)</t>
  </si>
  <si>
    <t>International Plant Genetic Resources Institute (IPGRI)</t>
  </si>
  <si>
    <t>Europäische Vereinigung für Tierproduktion (EVT)</t>
  </si>
  <si>
    <t>Internationaler Jagdrat zur Erhaltung des Wildes (CIC)</t>
  </si>
  <si>
    <t>Panta Rhei</t>
  </si>
  <si>
    <t>European Agricultural Research Initiative (EURAGRI)</t>
  </si>
  <si>
    <t>Internationale Gartenbauwissenschaftliche Gesellschaft (ISHS)</t>
  </si>
  <si>
    <t>International Association for Hydraulic Research (IAHR)</t>
  </si>
  <si>
    <t>Internationale Kommission für Be- und Entwässerungen (ICID)</t>
  </si>
  <si>
    <t>Internationale Organisation für Rebe und Wein (OIV)</t>
  </si>
  <si>
    <t>Pflanzenschutzorganisation für Europa und den Mittelmeerraum (EPPO)</t>
  </si>
  <si>
    <t>Internationale Kommission zum Schutz der Donau (IKSD)</t>
  </si>
  <si>
    <t>Österreichisches Nationalkomitee für Große Talsperren (ATCOLD)</t>
  </si>
  <si>
    <t>Euro Controle Route (ECR)</t>
  </si>
  <si>
    <t>Internationale Vereinigung für die technische Prüfung von 
Kraftfahrzeugen (CITA)</t>
  </si>
  <si>
    <t>1/41508</t>
  </si>
  <si>
    <t>Europäische Organisation zur Koordinierung der Implementierung 
von Straßentransporttelematik (ERTICO)</t>
  </si>
  <si>
    <t>1/41248</t>
  </si>
  <si>
    <t>Europäisches Institut für Telekommunikationsstandards (ETSI)</t>
  </si>
  <si>
    <t>1/41028</t>
  </si>
  <si>
    <t>Internationale Kommission für Führerprüfungen (CIECA)</t>
  </si>
  <si>
    <t>World Association for Waterborne Transport Infrastructure
(AIPCN/PIANC)</t>
  </si>
  <si>
    <t>Internationale Organisation für das Seilbahnwesen (OITAF)</t>
  </si>
  <si>
    <t>1/41008</t>
  </si>
  <si>
    <t>Internationale Meeresbodenbehörde (ISBA)</t>
  </si>
  <si>
    <t>Seerechtsübereinkommen der Vereinten Nationen (ITLOS)</t>
  </si>
  <si>
    <t>Europäische Energiecharta (Ech)</t>
  </si>
  <si>
    <t>Ständige Internationale Kommission für den Beschluss von 
Handfeuerwaffen (CIP)</t>
  </si>
  <si>
    <t>Internationales Institut für Kältetechnik (IIF)</t>
  </si>
  <si>
    <t>Europäische Akkreditierungsorganisation für Zertifizierungsstellen 
(EAC)</t>
  </si>
  <si>
    <t>Europäische Vereinigung der Akkreditierungsstellen für 
Zertifizierungsstellen (EAL)</t>
  </si>
  <si>
    <t>Internationale Organisation für das gesetzliche Messwesen (OIML)</t>
  </si>
  <si>
    <t>Internationales Büro für Maße und Gewichte (BIPM)</t>
  </si>
  <si>
    <t>Internationale Union für Geodäsie und Geophysik (UGGI)</t>
  </si>
  <si>
    <t>Internationales Büro für das Ausstellungswesen (BIE)</t>
  </si>
  <si>
    <t>Welt-Fremdenverkehrsorganisation (WTO)</t>
  </si>
  <si>
    <t>Internationale Organisation für tropische Hölzer (ITTO)</t>
  </si>
  <si>
    <t>WTO, Doha Development Agenda Global Trust Fund</t>
  </si>
  <si>
    <t>Weltenergierat (WER)</t>
  </si>
  <si>
    <t>Internationale elektrotechnische Kommission (IEC)</t>
  </si>
  <si>
    <t>Europäisches Komitee für elektrotechnische Normung (CENELEC)</t>
  </si>
  <si>
    <t>Summe 1/34...</t>
  </si>
  <si>
    <t>Europäische Organisation f. d. Nutzung von Meteorologischen 
Satelliten (EUMETSAT)</t>
  </si>
  <si>
    <t>1/34378</t>
  </si>
  <si>
    <t>Europäische Zusammenarbeit auf dem Gebiet der wissenschaftlichen 
und technischen Forschung (COST)</t>
  </si>
  <si>
    <t>Summe 1/31...</t>
  </si>
  <si>
    <t>Mitgliedsbeiträge an Institutionen im Ausland: International 
Network for Quality Assurance in Higher Education (INQAAHE); 
European Association for Quality Assurance in Higher 
Education (ENQA); European Consortium for Accreditation 
(ECA); Central and Eastern European Network (CEEN)</t>
  </si>
  <si>
    <t>1/31268</t>
  </si>
  <si>
    <t>Mitgliedsbeiträge an Institutionen im Ausland: International 
Network for Quality Assurance in Higher Education (INQAAHE); 
European Association for Quality Assurance in Higher Education 
(ENQA); European Consortium for Accreditation (ECA); Central 
and Eastern European Network (CEEN)</t>
  </si>
  <si>
    <t>1/31608</t>
  </si>
  <si>
    <t>European Association for International Education (EAIE);
Commission for the Geological Map of the World (CGMW);
Tropical Biology Association (TBA); International Seismological
Centre (ISC); International Union of Geological Science (IUGS);
Diversitas; United Nations University (IHDP)</t>
  </si>
  <si>
    <t>International Agency for Research on Cancer (IARC)</t>
  </si>
  <si>
    <t>Institut Max von Laue - Paul Langewin - Projekt S18</t>
  </si>
  <si>
    <t>1/31186</t>
  </si>
  <si>
    <t>Synchrotron Light Source ELETTRA</t>
  </si>
  <si>
    <t>Institut Max von Laue - Paul Langewin (ILL)</t>
  </si>
  <si>
    <t>Joint European Torus (JET/EFDA)</t>
  </si>
  <si>
    <t>European Synchrotron Radiation Facility (ESRF)</t>
  </si>
  <si>
    <t>International Institute for Applied Systems Analysis (IIASA)</t>
  </si>
  <si>
    <t>1/31178</t>
  </si>
  <si>
    <t>CEEPUS-Programm</t>
  </si>
  <si>
    <t>1/31106</t>
  </si>
  <si>
    <t>Arbeitsgemeinschaft für Hochschuldidaktik e.V. Hamburg (AHD) - 
Deutsche Gesellschaft für Evaluation (DeGEval)</t>
  </si>
  <si>
    <t>1/31008</t>
  </si>
  <si>
    <t>EUPEA European Physical Education Association</t>
  </si>
  <si>
    <t>INTERSKI International</t>
  </si>
  <si>
    <t>1/30938</t>
  </si>
  <si>
    <t>European University Association (EUA)</t>
  </si>
  <si>
    <t>1/30908</t>
  </si>
  <si>
    <t>Internationale Schulsport-Föderation (ISF)</t>
  </si>
  <si>
    <t>1/30418</t>
  </si>
  <si>
    <t>Internationaler Verband der Schulaufsicht (SICI)</t>
  </si>
  <si>
    <t>European Agency for Development in Special Needs</t>
  </si>
  <si>
    <t>Projekt Europa</t>
  </si>
  <si>
    <t>Europarat / Europäisches Fremdsprachenzentrum (CoE/ECML)</t>
  </si>
  <si>
    <t>1/30208</t>
  </si>
  <si>
    <t>Task Force for International Cooperation on Holocaust Education</t>
  </si>
  <si>
    <t>European Schoolnet (EUN)</t>
  </si>
  <si>
    <t>Summe 1/25418</t>
  </si>
  <si>
    <t>Jugendkarte Euro 26 Mitgliedsbeitrag (Council of Europe);
ERYCA Mitgliedsbeitrag (European Youth Informationen an 
Counselling Agency); ECYC Mitgliedsbeitrag (European 
Confederation of Youth Club Organisations)</t>
  </si>
  <si>
    <t>1/25418</t>
  </si>
  <si>
    <t>Pompidou-Gruppe des Europarates</t>
  </si>
  <si>
    <t>Europäische Pharmakopöe Kommission</t>
  </si>
  <si>
    <t>European Health Telematics Association (EHTEL)</t>
  </si>
  <si>
    <t>Internationale Krankenhaus Vereinigung (IHF)</t>
  </si>
  <si>
    <t>Ausschuss der Krankenhäuser der Europäischen Gemeinschaft 
(HOPE)</t>
  </si>
  <si>
    <t>Internationale Vereinigung für Soziale Sicherheit (IVSS)</t>
  </si>
  <si>
    <t>Europarat-Teilabkommen für Soziales und öffentl. Gesundheit</t>
  </si>
  <si>
    <t>Internationale Vereinigung der Arbeitsinspektion</t>
  </si>
  <si>
    <t>Europäisches Netzwerk Aus- und Weiterbildung in Sicherheit
 und Gesundheitsschutz (ENETOSH)</t>
  </si>
  <si>
    <t>European Customs Sports Association</t>
  </si>
  <si>
    <t>The european Money and finance forum</t>
  </si>
  <si>
    <t>Hightext Verlag</t>
  </si>
  <si>
    <t>International Association of Assay and Office (IAAO)</t>
  </si>
  <si>
    <t>Deutschsprachige SAP Anwendergruppe (DSAG)</t>
  </si>
  <si>
    <t>Guide Share Europe (GSE)</t>
  </si>
  <si>
    <t>Sicus Anwenderverein von Siemens und Futji</t>
  </si>
  <si>
    <t>Nationaler Delcredere Dienst (ONDD)</t>
  </si>
  <si>
    <t>Sekretariat der Aktionsgruppe gegen Geldwäsche (FATF)</t>
  </si>
  <si>
    <t>Brussels European and Global Economic Laboratory (BRUEGEL)</t>
  </si>
  <si>
    <t>Suerf-Beatrix Krones Executive OeNB</t>
  </si>
  <si>
    <t>Pharmaceutical Inspection Convention (PIC)</t>
  </si>
  <si>
    <t>Intra-European Organisation of Tax Administration (IOTA)</t>
  </si>
  <si>
    <t>Weltzollorganisation (WCO)</t>
  </si>
  <si>
    <t>Ständiger Ausschuss gem. Übereink. betr. d. Prüfung 
und Bezeichnung von Edelmetallgegenständen</t>
  </si>
  <si>
    <t>Corporate Executive Board/Arlington, Virginia (CLC)</t>
  </si>
  <si>
    <t>International Fiscal Association (IFA), Vienne</t>
  </si>
  <si>
    <t>A-SIT Zentrum für sichere Informationstechnologie - Austria</t>
  </si>
  <si>
    <t>Summe 1/14...</t>
  </si>
  <si>
    <t>Europäisches Organisation f. d. Nutzung von Meteorologischen 
Satelliten (EUMETSAT)</t>
  </si>
  <si>
    <t>Attachevereinigung BERN/CH</t>
  </si>
  <si>
    <t>Comité International de Medicine</t>
  </si>
  <si>
    <t>Internationaler Militärsportverband (CISM)</t>
  </si>
  <si>
    <t>1/14108</t>
  </si>
  <si>
    <t>CER und RUSI</t>
  </si>
  <si>
    <t>Europäische Verteidigungsagentur</t>
  </si>
  <si>
    <t>1/14008</t>
  </si>
  <si>
    <t>Summe 1/13008</t>
  </si>
  <si>
    <t>European Commerce Registers Forum (ECRF)</t>
  </si>
  <si>
    <t>European Judicial Training Network</t>
  </si>
  <si>
    <t>Europäisches Landinformations-System (EULIS)</t>
  </si>
  <si>
    <t>Internationales Institut für die Vereinheitlichung des 
Privatrechtes (UNIDROIT)</t>
  </si>
  <si>
    <t>Haager Konferenz für internationales Privatrecht (DIP)</t>
  </si>
  <si>
    <t>1/13008</t>
  </si>
  <si>
    <t>Summe 1/12...</t>
  </si>
  <si>
    <t>Internationale Agentur für erneuerbare Energie (IRENA)</t>
  </si>
  <si>
    <t>UNEP Wien; Projekt für regionale Umwelt-Kompetenzzentren 
für den südosteuropäischen Raum</t>
  </si>
  <si>
    <t>Fonds der UNFCCC (Klimawandel)</t>
  </si>
  <si>
    <t>ICC Koalition</t>
  </si>
  <si>
    <t>World Conservation Union (IUCN)</t>
  </si>
  <si>
    <t>Freiwilligen Programm der WHO</t>
  </si>
  <si>
    <t xml:space="preserve">Euromed Partnerschaft: österr. Beitrag für die Anna Lindh 
Foundation </t>
  </si>
  <si>
    <t>Internationales Sondergericht für den Libanon</t>
  </si>
  <si>
    <t xml:space="preserve">Sondergerichtshof für Sierra Leone (SCSL) </t>
  </si>
  <si>
    <t>Internationales Komitee vom Roten Kreuz (IKRK)</t>
  </si>
  <si>
    <t>Beitrag zum Budget des EUREKA-Sekretariates</t>
  </si>
  <si>
    <t>Beiträge zu GSVP</t>
  </si>
  <si>
    <t>Beiträge zur Zentraleuropäischen Initiative</t>
  </si>
  <si>
    <t>Multilateral Organizat, Performance Assessment Network (MOPAN)</t>
  </si>
  <si>
    <t>OSZE-Übereinkommen über Vergleichs- und Schiedsverfahren</t>
  </si>
  <si>
    <t>Junior Experts in Delegation Programm der EK</t>
  </si>
  <si>
    <t>Europäisches Jugendzentrum des Europarates (EYC)</t>
  </si>
  <si>
    <t>Donauschutzkommission/IKSD im Donauraum (Klimawandel)</t>
  </si>
  <si>
    <t>Summe 1/11...</t>
  </si>
  <si>
    <t>Beitrag an die EGMONT-Gruppe</t>
  </si>
  <si>
    <t>European Network of Forensic Science Institutes (ENFSI)</t>
  </si>
  <si>
    <t>Colpofer Collaboration des Polices Ferroviaires</t>
  </si>
  <si>
    <t>Beitrag an die Interpol</t>
  </si>
  <si>
    <t>1/11728</t>
  </si>
  <si>
    <t>General Directors Immigration Services Conference (GDISC)</t>
  </si>
  <si>
    <t>Internationale Organisation für Migration (IOM)</t>
  </si>
  <si>
    <t>International Center for Migration Policy Development (ICMPD)</t>
  </si>
  <si>
    <t>1/11508</t>
  </si>
  <si>
    <t>EU-Institut für Sicherheitsstudien (ISS)</t>
  </si>
  <si>
    <t>Terrestrial Trunked Radio - Memorandum of Understanding 
(TETRA-MoU)</t>
  </si>
  <si>
    <t>EU-Satellitenzentrum (SatCen)</t>
  </si>
  <si>
    <t>Schengener Übereinkommen 1985 und 1990</t>
  </si>
  <si>
    <t>Internationale Kommission für das Zivilstandswesen (CIEC)</t>
  </si>
  <si>
    <t>European Healthcare Fraud and Corruption Network (EHFCN)</t>
  </si>
  <si>
    <t>1/11008</t>
  </si>
  <si>
    <t>Summe 1/10...</t>
  </si>
  <si>
    <t>Internationaler Archivrat</t>
  </si>
  <si>
    <t>1/10108</t>
  </si>
  <si>
    <t>European network of equality bodies (Equinet)</t>
  </si>
  <si>
    <t>1/10018</t>
  </si>
  <si>
    <t>EU Satellitenzentrum (SatCen)</t>
  </si>
  <si>
    <t>International Council for IT (ICA)</t>
  </si>
  <si>
    <t>Europäisches Institut für öffentliche Verwaltung (EIPA)</t>
  </si>
  <si>
    <t>Internationales verwaltungswissenschaftliches Institut (IIAS)</t>
  </si>
  <si>
    <t>Summe 1/06008</t>
  </si>
  <si>
    <t>Europäische Organisation der Obersten Rechnungskontrollbehörden 
(EUROSAI)</t>
  </si>
  <si>
    <t>1/06008</t>
  </si>
  <si>
    <t>Summe 1/05008</t>
  </si>
  <si>
    <t>International Ombudsman Institute (IOI)</t>
  </si>
  <si>
    <t>1/05008</t>
  </si>
  <si>
    <t>Summe 1/04008</t>
  </si>
  <si>
    <t>Association of the Councils of State and Supreme Administrative Jurisdictions of the European Union i.n.p.a</t>
  </si>
  <si>
    <t>Internationale Vereinigung der Obersten Verwaltungsgerichte 
(IASAJ)</t>
  </si>
  <si>
    <t>1/04008</t>
  </si>
  <si>
    <t>Summe 1/02...</t>
  </si>
  <si>
    <t>Internationale Vereinigung der ParlamentsstenographInnen (IPRS)</t>
  </si>
  <si>
    <t>1/02408</t>
  </si>
  <si>
    <t>Parlamentarische Versammlung der OSZE</t>
  </si>
  <si>
    <t>Interparlamentarische Union (IPU)</t>
  </si>
  <si>
    <t>1/02308</t>
  </si>
  <si>
    <t>3. Sonstige Organisationen (Institutionen)
b) Freiwillige Beitragzahlungen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</si>
</sst>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0"/>
    <numFmt numFmtId="166" formatCode="#,##0.000"/>
    <numFmt numFmtId="167" formatCode="000"/>
  </numFmts>
  <fonts count="11" x14ac:knownFonts="1">
    <font>
      <sz val="10"/>
      <name val="Arial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Palatino Linotype"/>
      <family val="1"/>
    </font>
    <font>
      <b/>
      <sz val="10"/>
      <color rgb="FFFF0000"/>
      <name val="Palatino Linotype"/>
      <family val="1"/>
    </font>
    <font>
      <sz val="10"/>
      <color rgb="FFFF0000"/>
      <name val="Palatino Linotype"/>
      <family val="1"/>
    </font>
    <font>
      <sz val="10"/>
      <color indexed="10"/>
      <name val="Palatino Linotype"/>
      <family val="1"/>
    </font>
    <font>
      <b/>
      <sz val="10"/>
      <name val="Palatino Linotype"/>
      <family val="1"/>
    </font>
    <font>
      <b/>
      <sz val="10"/>
      <color indexed="10"/>
      <name val="Palatino Linotype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1" fillId="0" borderId="0" xfId="0" applyFont="1"/>
    <xf numFmtId="164" fontId="2" fillId="0" borderId="0" xfId="0" applyNumberFormat="1" applyFont="1" applyFill="1"/>
    <xf numFmtId="0" fontId="2" fillId="0" borderId="0" xfId="0" applyFont="1" applyFill="1"/>
    <xf numFmtId="0" fontId="1" fillId="0" borderId="0" xfId="0" applyFont="1" applyFill="1"/>
    <xf numFmtId="165" fontId="0" fillId="0" borderId="0" xfId="0" applyNumberFormat="1" applyFill="1" applyAlignment="1">
      <alignment horizontal="center"/>
    </xf>
    <xf numFmtId="164" fontId="0" fillId="0" borderId="0" xfId="0" applyNumberFormat="1" applyFill="1"/>
    <xf numFmtId="0" fontId="0" fillId="0" borderId="0" xfId="0" applyFill="1"/>
    <xf numFmtId="165" fontId="0" fillId="0" borderId="0" xfId="0" applyNumberForma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0" fillId="0" borderId="0" xfId="0" applyAlignment="1"/>
    <xf numFmtId="0" fontId="0" fillId="0" borderId="0" xfId="0" applyFill="1" applyAlignment="1"/>
    <xf numFmtId="0" fontId="4" fillId="0" borderId="0" xfId="0" applyFont="1" applyFill="1" applyAlignment="1"/>
    <xf numFmtId="0" fontId="0" fillId="0" borderId="0" xfId="0" applyAlignment="1">
      <alignment horizontal="center"/>
    </xf>
    <xf numFmtId="2" fontId="0" fillId="0" borderId="0" xfId="0" applyNumberForma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5" fillId="0" borderId="0" xfId="0" applyFont="1" applyAlignment="1"/>
    <xf numFmtId="0" fontId="6" fillId="0" borderId="1" xfId="0" applyFont="1" applyBorder="1"/>
    <xf numFmtId="166" fontId="6" fillId="0" borderId="1" xfId="0" applyNumberFormat="1" applyFont="1" applyBorder="1"/>
    <xf numFmtId="0" fontId="5" fillId="0" borderId="1" xfId="0" applyFont="1" applyBorder="1"/>
    <xf numFmtId="0" fontId="5" fillId="0" borderId="1" xfId="0" applyFont="1" applyBorder="1" applyAlignment="1"/>
    <xf numFmtId="0" fontId="6" fillId="0" borderId="0" xfId="0" applyFont="1"/>
    <xf numFmtId="166" fontId="6" fillId="0" borderId="0" xfId="0" applyNumberFormat="1" applyFont="1"/>
    <xf numFmtId="0" fontId="5" fillId="0" borderId="0" xfId="0" applyFont="1" applyAlignment="1"/>
    <xf numFmtId="0" fontId="7" fillId="0" borderId="0" xfId="0" applyFont="1"/>
    <xf numFmtId="166" fontId="7" fillId="0" borderId="0" xfId="0" applyNumberFormat="1" applyFont="1"/>
    <xf numFmtId="0" fontId="5" fillId="0" borderId="0" xfId="0" applyFont="1" applyAlignment="1">
      <alignment vertical="top" wrapText="1"/>
    </xf>
    <xf numFmtId="166" fontId="5" fillId="0" borderId="0" xfId="0" applyNumberFormat="1" applyFont="1" applyAlignment="1">
      <alignment vertical="top" wrapText="1"/>
    </xf>
    <xf numFmtId="167" fontId="5" fillId="0" borderId="0" xfId="0" applyNumberFormat="1" applyFont="1" applyAlignment="1">
      <alignment vertical="top" wrapText="1"/>
    </xf>
    <xf numFmtId="0" fontId="8" fillId="0" borderId="0" xfId="0" applyFont="1" applyAlignment="1">
      <alignment horizontal="center"/>
    </xf>
    <xf numFmtId="0" fontId="8" fillId="0" borderId="0" xfId="0" applyFont="1"/>
    <xf numFmtId="0" fontId="8" fillId="0" borderId="1" xfId="0" applyFont="1" applyBorder="1"/>
    <xf numFmtId="166" fontId="8" fillId="0" borderId="1" xfId="0" applyNumberFormat="1" applyFont="1" applyBorder="1"/>
    <xf numFmtId="167" fontId="5" fillId="0" borderId="1" xfId="0" applyNumberFormat="1" applyFont="1" applyBorder="1" applyAlignment="1"/>
    <xf numFmtId="0" fontId="8" fillId="0" borderId="1" xfId="0" applyFont="1" applyBorder="1" applyAlignment="1"/>
    <xf numFmtId="166" fontId="5" fillId="0" borderId="0" xfId="0" applyNumberFormat="1" applyFont="1"/>
    <xf numFmtId="167" fontId="5" fillId="0" borderId="0" xfId="0" applyNumberFormat="1" applyFont="1" applyAlignment="1"/>
    <xf numFmtId="0" fontId="8" fillId="0" borderId="0" xfId="0" applyFont="1" applyAlignment="1"/>
    <xf numFmtId="164" fontId="7" fillId="0" borderId="1" xfId="0" applyNumberFormat="1" applyFont="1" applyBorder="1" applyAlignment="1">
      <alignment vertical="top"/>
    </xf>
    <xf numFmtId="167" fontId="8" fillId="0" borderId="1" xfId="0" applyNumberFormat="1" applyFont="1" applyBorder="1" applyAlignment="1"/>
    <xf numFmtId="164" fontId="5" fillId="0" borderId="0" xfId="0" applyNumberFormat="1" applyFont="1" applyAlignment="1">
      <alignment vertical="top"/>
    </xf>
    <xf numFmtId="0" fontId="9" fillId="0" borderId="0" xfId="0" applyFont="1" applyAlignment="1"/>
    <xf numFmtId="0" fontId="9" fillId="0" borderId="0" xfId="0" applyFont="1" applyAlignment="1"/>
    <xf numFmtId="0" fontId="10" fillId="0" borderId="1" xfId="0" applyFont="1" applyBorder="1"/>
    <xf numFmtId="166" fontId="10" fillId="0" borderId="1" xfId="0" applyNumberFormat="1" applyFont="1" applyBorder="1"/>
    <xf numFmtId="166" fontId="8" fillId="0" borderId="0" xfId="0" applyNumberFormat="1" applyFont="1"/>
    <xf numFmtId="0" fontId="8" fillId="0" borderId="0" xfId="0" applyFont="1" applyAlignment="1"/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 applyAlignment="1">
      <alignment horizontal="left"/>
    </xf>
    <xf numFmtId="0" fontId="8" fillId="0" borderId="0" xfId="0" applyFont="1" applyAlignment="1">
      <alignment vertical="top" wrapText="1"/>
    </xf>
    <xf numFmtId="0" fontId="5" fillId="0" borderId="0" xfId="0" applyFont="1" applyFill="1" applyAlignment="1"/>
    <xf numFmtId="0" fontId="5" fillId="0" borderId="0" xfId="0" applyNumberFormat="1" applyFont="1" applyAlignment="1"/>
    <xf numFmtId="0" fontId="5" fillId="0" borderId="0" xfId="0" applyFont="1" applyAlignment="1">
      <alignment horizontal="left"/>
    </xf>
    <xf numFmtId="0" fontId="9" fillId="0" borderId="0" xfId="0" applyFont="1"/>
    <xf numFmtId="0" fontId="9" fillId="0" borderId="2" xfId="0" applyFont="1" applyBorder="1" applyAlignment="1"/>
    <xf numFmtId="0" fontId="9" fillId="0" borderId="2" xfId="0" applyFont="1" applyBorder="1" applyAlignment="1">
      <alignment vertical="center" wrapText="1"/>
    </xf>
    <xf numFmtId="0" fontId="9" fillId="0" borderId="0" xfId="0" applyFont="1"/>
    <xf numFmtId="0" fontId="9" fillId="0" borderId="0" xfId="0" applyFont="1" applyAlignment="1">
      <alignment wrapText="1"/>
    </xf>
    <xf numFmtId="164" fontId="6" fillId="0" borderId="1" xfId="0" applyNumberFormat="1" applyFont="1" applyBorder="1" applyAlignment="1">
      <alignment vertical="top"/>
    </xf>
    <xf numFmtId="0" fontId="10" fillId="0" borderId="0" xfId="0" applyFont="1"/>
    <xf numFmtId="164" fontId="6" fillId="0" borderId="0" xfId="0" applyNumberFormat="1" applyFont="1" applyAlignment="1">
      <alignment vertical="top"/>
    </xf>
    <xf numFmtId="164" fontId="7" fillId="0" borderId="0" xfId="0" applyNumberFormat="1" applyFont="1" applyAlignment="1">
      <alignment vertical="top"/>
    </xf>
    <xf numFmtId="0" fontId="5" fillId="0" borderId="0" xfId="0" applyFont="1" applyFill="1"/>
    <xf numFmtId="0" fontId="5" fillId="0" borderId="0" xfId="0" applyFont="1" applyAlignment="1">
      <alignment wrapText="1"/>
    </xf>
    <xf numFmtId="0" fontId="5" fillId="0" borderId="0" xfId="0" applyFont="1" applyFill="1" applyAlignment="1">
      <alignment wrapText="1"/>
    </xf>
    <xf numFmtId="166" fontId="5" fillId="0" borderId="0" xfId="0" applyNumberFormat="1" applyFont="1" applyAlignment="1">
      <alignment vertical="top"/>
    </xf>
    <xf numFmtId="167" fontId="5" fillId="0" borderId="0" xfId="0" applyNumberFormat="1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/>
    <xf numFmtId="164" fontId="8" fillId="0" borderId="1" xfId="0" applyNumberFormat="1" applyFont="1" applyBorder="1"/>
    <xf numFmtId="164" fontId="5" fillId="0" borderId="0" xfId="0" applyNumberFormat="1" applyFont="1" applyAlignment="1">
      <alignment vertical="top" wrapText="1"/>
    </xf>
    <xf numFmtId="0" fontId="5" fillId="0" borderId="0" xfId="0" applyFont="1" applyAlignment="1">
      <alignment horizontal="center"/>
    </xf>
    <xf numFmtId="164" fontId="10" fillId="0" borderId="1" xfId="0" applyNumberFormat="1" applyFont="1" applyBorder="1" applyAlignment="1"/>
    <xf numFmtId="0" fontId="5" fillId="0" borderId="1" xfId="0" applyFont="1" applyBorder="1" applyAlignment="1">
      <alignment horizontal="center"/>
    </xf>
    <xf numFmtId="164" fontId="8" fillId="0" borderId="0" xfId="0" applyNumberFormat="1" applyFont="1"/>
    <xf numFmtId="17" fontId="5" fillId="0" borderId="0" xfId="0" applyNumberFormat="1" applyFont="1" applyAlignment="1">
      <alignment vertical="top" wrapText="1"/>
    </xf>
    <xf numFmtId="17" fontId="5" fillId="0" borderId="0" xfId="0" applyNumberFormat="1" applyFont="1" applyAlignment="1">
      <alignment vertical="top"/>
    </xf>
    <xf numFmtId="167" fontId="9" fillId="0" borderId="0" xfId="0" applyNumberFormat="1" applyFont="1" applyAlignment="1"/>
    <xf numFmtId="164" fontId="10" fillId="0" borderId="1" xfId="0" applyNumberFormat="1" applyFont="1" applyBorder="1"/>
    <xf numFmtId="0" fontId="9" fillId="0" borderId="3" xfId="0" applyFont="1" applyBorder="1" applyAlignment="1"/>
    <xf numFmtId="167" fontId="9" fillId="0" borderId="3" xfId="0" applyNumberFormat="1" applyFont="1" applyBorder="1" applyAlignment="1"/>
    <xf numFmtId="0" fontId="9" fillId="0" borderId="3" xfId="0" applyFont="1" applyBorder="1" applyAlignment="1">
      <alignment vertical="center" wrapText="1"/>
    </xf>
    <xf numFmtId="164" fontId="6" fillId="0" borderId="0" xfId="0" applyNumberFormat="1" applyFont="1"/>
    <xf numFmtId="164" fontId="7" fillId="0" borderId="0" xfId="0" applyNumberFormat="1" applyFont="1"/>
    <xf numFmtId="167" fontId="5" fillId="0" borderId="0" xfId="0" applyNumberFormat="1" applyFont="1"/>
    <xf numFmtId="164" fontId="6" fillId="0" borderId="1" xfId="0" applyNumberFormat="1" applyFont="1" applyBorder="1"/>
    <xf numFmtId="167" fontId="5" fillId="0" borderId="1" xfId="0" applyNumberFormat="1" applyFont="1" applyBorder="1"/>
    <xf numFmtId="167" fontId="10" fillId="0" borderId="1" xfId="0" applyNumberFormat="1" applyFont="1" applyBorder="1"/>
    <xf numFmtId="167" fontId="8" fillId="0" borderId="0" xfId="0" applyNumberFormat="1" applyFont="1"/>
    <xf numFmtId="0" fontId="9" fillId="0" borderId="3" xfId="0" applyFont="1" applyBorder="1"/>
    <xf numFmtId="0" fontId="3" fillId="0" borderId="0" xfId="0" applyFont="1" applyAlignment="1"/>
    <xf numFmtId="167" fontId="8" fillId="0" borderId="1" xfId="0" applyNumberFormat="1" applyFont="1" applyBorder="1"/>
    <xf numFmtId="0" fontId="9" fillId="0" borderId="0" xfId="0" applyFont="1" applyAlignment="1">
      <alignment horizontal="center"/>
    </xf>
    <xf numFmtId="0" fontId="7" fillId="0" borderId="1" xfId="0" applyFont="1" applyBorder="1" applyAlignment="1"/>
    <xf numFmtId="167" fontId="9" fillId="0" borderId="1" xfId="0" applyNumberFormat="1" applyFont="1" applyBorder="1" applyAlignment="1"/>
    <xf numFmtId="0" fontId="9" fillId="0" borderId="1" xfId="0" applyFont="1" applyBorder="1" applyAlignment="1"/>
    <xf numFmtId="0" fontId="8" fillId="0" borderId="0" xfId="0" applyFont="1" applyBorder="1"/>
    <xf numFmtId="167" fontId="10" fillId="0" borderId="1" xfId="0" applyNumberFormat="1" applyFont="1" applyBorder="1" applyAlignment="1"/>
    <xf numFmtId="164" fontId="5" fillId="0" borderId="0" xfId="0" applyNumberFormat="1" applyFont="1" applyFill="1"/>
    <xf numFmtId="167" fontId="5" fillId="0" borderId="0" xfId="0" applyNumberFormat="1" applyFont="1" applyFill="1"/>
    <xf numFmtId="164" fontId="8" fillId="0" borderId="1" xfId="0" applyNumberFormat="1" applyFont="1" applyBorder="1" applyAlignment="1"/>
    <xf numFmtId="166" fontId="10" fillId="0" borderId="1" xfId="0" applyNumberFormat="1" applyFont="1" applyBorder="1" applyAlignment="1"/>
    <xf numFmtId="166" fontId="5" fillId="0" borderId="0" xfId="0" applyNumberFormat="1" applyFont="1" applyAlignment="1"/>
    <xf numFmtId="167" fontId="8" fillId="0" borderId="0" xfId="0" applyNumberFormat="1" applyFont="1" applyAlignment="1"/>
    <xf numFmtId="0" fontId="9" fillId="0" borderId="2" xfId="0" applyFont="1" applyBorder="1"/>
    <xf numFmtId="0" fontId="9" fillId="0" borderId="2" xfId="0" applyFont="1" applyBorder="1" applyAlignment="1">
      <alignment wrapText="1"/>
    </xf>
    <xf numFmtId="0" fontId="5" fillId="0" borderId="1" xfId="0" applyFont="1" applyBorder="1" applyAlignment="1">
      <alignment horizontal="right"/>
    </xf>
    <xf numFmtId="166" fontId="5" fillId="0" borderId="0" xfId="0" applyNumberFormat="1" applyFont="1" applyFill="1"/>
    <xf numFmtId="0" fontId="5" fillId="0" borderId="0" xfId="0" applyFont="1" applyFill="1" applyAlignment="1">
      <alignment vertical="top" wrapText="1"/>
    </xf>
    <xf numFmtId="166" fontId="5" fillId="0" borderId="0" xfId="0" applyNumberFormat="1" applyFont="1" applyFill="1" applyAlignment="1">
      <alignment vertical="top" wrapText="1"/>
    </xf>
    <xf numFmtId="0" fontId="9" fillId="0" borderId="0" xfId="0" applyFont="1" applyAlignment="1">
      <alignment horizontal="left"/>
    </xf>
    <xf numFmtId="167" fontId="9" fillId="0" borderId="1" xfId="0" applyNumberFormat="1" applyFont="1" applyBorder="1"/>
    <xf numFmtId="0" fontId="8" fillId="0" borderId="1" xfId="0" applyFont="1" applyBorder="1" applyAlignment="1">
      <alignment horizontal="right"/>
    </xf>
    <xf numFmtId="0" fontId="8" fillId="0" borderId="0" xfId="0" applyFont="1" applyAlignment="1">
      <alignment horizontal="right"/>
    </xf>
    <xf numFmtId="0" fontId="5" fillId="0" borderId="0" xfId="0" applyFont="1" applyAlignment="1">
      <alignment horizontal="right" vertical="top" wrapText="1"/>
    </xf>
    <xf numFmtId="0" fontId="8" fillId="0" borderId="0" xfId="0" applyFont="1" applyAlignment="1">
      <alignment horizontal="center"/>
    </xf>
    <xf numFmtId="167" fontId="5" fillId="0" borderId="0" xfId="0" applyNumberFormat="1" applyFont="1" applyAlignment="1">
      <alignment horizontal="right"/>
    </xf>
    <xf numFmtId="166" fontId="5" fillId="0" borderId="0" xfId="0" applyNumberFormat="1" applyFont="1" applyAlignment="1">
      <alignment horizontal="right"/>
    </xf>
    <xf numFmtId="166" fontId="6" fillId="0" borderId="1" xfId="0" applyNumberFormat="1" applyFont="1" applyBorder="1" applyAlignment="1"/>
    <xf numFmtId="0" fontId="7" fillId="0" borderId="0" xfId="0" applyFont="1" applyAlignment="1"/>
    <xf numFmtId="0" fontId="5" fillId="0" borderId="0" xfId="0" applyFont="1" applyAlignment="1">
      <alignment horizontal="center" vertical="top"/>
    </xf>
    <xf numFmtId="167" fontId="5" fillId="0" borderId="0" xfId="0" applyNumberFormat="1" applyFont="1" applyFill="1" applyAlignment="1">
      <alignment vertical="top" wrapText="1"/>
    </xf>
    <xf numFmtId="0" fontId="8" fillId="0" borderId="1" xfId="0" applyFont="1" applyFill="1" applyBorder="1"/>
    <xf numFmtId="164" fontId="8" fillId="0" borderId="1" xfId="0" applyNumberFormat="1" applyFont="1" applyFill="1" applyBorder="1"/>
    <xf numFmtId="167" fontId="8" fillId="0" borderId="1" xfId="0" applyNumberFormat="1" applyFont="1" applyFill="1" applyBorder="1"/>
    <xf numFmtId="0" fontId="9" fillId="0" borderId="0" xfId="0" applyFont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11_Beitraege_internationale_Org\TABELLENTEIL_2012_Tab_BIO_1a_seitenbreit_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11_Beitraege_internationale_Org\TABELLENTEIL_2012_Tab_BIO_1b_seitenbreit_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11_Beitraege_internationale_Org\TABELLENTEIL_2012_Tab_BIO_2a_seitenbreit_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11_Beitraege_internationale_Org\TABELLENTEIL_2012_Tab_BIO_2b_seitenbreit_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Budget\Budgetpublikationen\BVA2012\1_Allgemein\01_Arbeitsbehelf\11_Beitraege_internationale_Org\TABELLENTEIL_2012_Tab_BIO_3a_seitenbreit_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1a"/>
    </sheetNames>
    <sheetDataSet>
      <sheetData sheetId="0">
        <row r="63">
          <cell r="D63">
            <v>76.685000000000016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1b"/>
    </sheetNames>
    <sheetDataSet>
      <sheetData sheetId="0">
        <row r="90">
          <cell r="D90">
            <v>17.828999999999997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2a"/>
    </sheetNames>
    <sheetDataSet>
      <sheetData sheetId="0">
        <row r="24">
          <cell r="D24">
            <v>3.6059999999999999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2b"/>
    </sheetNames>
    <sheetDataSet>
      <sheetData sheetId="0">
        <row r="48">
          <cell r="D48">
            <v>0.21700000000000003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 3a"/>
    </sheetNames>
    <sheetDataSet>
      <sheetData sheetId="0">
        <row r="48">
          <cell r="D48">
            <v>50.178000000000004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>
      <selection sqref="A1:IV1"/>
    </sheetView>
  </sheetViews>
  <sheetFormatPr baseColWidth="10" defaultRowHeight="12.75" x14ac:dyDescent="0.2"/>
  <cols>
    <col min="1" max="1" width="15.42578125" customWidth="1"/>
    <col min="2" max="2" width="38" bestFit="1" customWidth="1"/>
  </cols>
  <sheetData>
    <row r="1" spans="1:3" s="16" customFormat="1" x14ac:dyDescent="0.2">
      <c r="A1" s="18" t="s">
        <v>26</v>
      </c>
      <c r="B1" s="17"/>
      <c r="C1" s="17"/>
    </row>
    <row r="2" spans="1:3" s="2" customFormat="1" x14ac:dyDescent="0.2">
      <c r="A2" s="3" t="s">
        <v>25</v>
      </c>
      <c r="B2" s="3"/>
      <c r="C2" s="3"/>
    </row>
    <row r="3" spans="1:3" s="1" customFormat="1" x14ac:dyDescent="0.2"/>
    <row r="4" spans="1:3" s="10" customFormat="1" x14ac:dyDescent="0.2">
      <c r="A4" s="15" t="s">
        <v>24</v>
      </c>
      <c r="B4" s="14" t="s">
        <v>23</v>
      </c>
      <c r="C4" s="13" t="s">
        <v>22</v>
      </c>
    </row>
    <row r="5" spans="1:3" s="12" customFormat="1" x14ac:dyDescent="0.2"/>
    <row r="6" spans="1:3" x14ac:dyDescent="0.2">
      <c r="A6" s="11">
        <v>2</v>
      </c>
      <c r="B6" s="10" t="s">
        <v>21</v>
      </c>
      <c r="C6" s="9">
        <v>0.17199999999999999</v>
      </c>
    </row>
    <row r="7" spans="1:3" x14ac:dyDescent="0.2">
      <c r="A7" s="11">
        <v>4</v>
      </c>
      <c r="B7" s="10" t="s">
        <v>20</v>
      </c>
      <c r="C7" s="9">
        <v>4.0000000000000001E-3</v>
      </c>
    </row>
    <row r="8" spans="1:3" x14ac:dyDescent="0.2">
      <c r="A8" s="11">
        <v>5</v>
      </c>
      <c r="B8" s="10" t="s">
        <v>19</v>
      </c>
      <c r="C8" s="9">
        <v>2E-3</v>
      </c>
    </row>
    <row r="9" spans="1:3" x14ac:dyDescent="0.2">
      <c r="A9" s="11">
        <v>6</v>
      </c>
      <c r="B9" s="10" t="s">
        <v>18</v>
      </c>
      <c r="C9" s="9">
        <v>1E-3</v>
      </c>
    </row>
    <row r="10" spans="1:3" x14ac:dyDescent="0.2">
      <c r="A10" s="11">
        <v>10</v>
      </c>
      <c r="B10" s="10" t="s">
        <v>17</v>
      </c>
      <c r="C10" s="9">
        <v>3.25</v>
      </c>
    </row>
    <row r="11" spans="1:3" x14ac:dyDescent="0.2">
      <c r="A11" s="11">
        <v>11</v>
      </c>
      <c r="B11" s="10" t="s">
        <v>16</v>
      </c>
      <c r="C11" s="9">
        <v>2.3679999999999999</v>
      </c>
    </row>
    <row r="12" spans="1:3" x14ac:dyDescent="0.2">
      <c r="A12" s="11">
        <v>12</v>
      </c>
      <c r="B12" s="10" t="s">
        <v>15</v>
      </c>
      <c r="C12" s="9">
        <v>92.84</v>
      </c>
    </row>
    <row r="13" spans="1:3" x14ac:dyDescent="0.2">
      <c r="A13" s="11">
        <v>13</v>
      </c>
      <c r="B13" s="10" t="s">
        <v>14</v>
      </c>
      <c r="C13" s="9">
        <v>9.5000000000000001E-2</v>
      </c>
    </row>
    <row r="14" spans="1:3" x14ac:dyDescent="0.2">
      <c r="A14" s="11">
        <v>14</v>
      </c>
      <c r="B14" s="10" t="s">
        <v>13</v>
      </c>
      <c r="C14" s="9">
        <v>1.33</v>
      </c>
    </row>
    <row r="15" spans="1:3" x14ac:dyDescent="0.2">
      <c r="A15" s="11">
        <v>15</v>
      </c>
      <c r="B15" s="10" t="s">
        <v>12</v>
      </c>
      <c r="C15" s="9">
        <v>1.18</v>
      </c>
    </row>
    <row r="16" spans="1:3" x14ac:dyDescent="0.2">
      <c r="A16" s="11">
        <v>21</v>
      </c>
      <c r="B16" s="10" t="s">
        <v>11</v>
      </c>
      <c r="C16" s="9">
        <v>2.84</v>
      </c>
    </row>
    <row r="17" spans="1:3" x14ac:dyDescent="0.2">
      <c r="A17" s="11">
        <v>24</v>
      </c>
      <c r="B17" s="10" t="s">
        <v>10</v>
      </c>
      <c r="C17" s="9">
        <v>3.9319999999999999</v>
      </c>
    </row>
    <row r="18" spans="1:3" x14ac:dyDescent="0.2">
      <c r="A18" s="11">
        <v>25</v>
      </c>
      <c r="B18" s="10" t="s">
        <v>9</v>
      </c>
      <c r="C18" s="9">
        <v>1.0999999999999999E-2</v>
      </c>
    </row>
    <row r="19" spans="1:3" x14ac:dyDescent="0.2">
      <c r="A19" s="11">
        <v>30</v>
      </c>
      <c r="B19" s="10" t="s">
        <v>8</v>
      </c>
      <c r="C19" s="9">
        <v>0.23400000000000001</v>
      </c>
    </row>
    <row r="20" spans="1:3" x14ac:dyDescent="0.2">
      <c r="A20" s="11">
        <v>31</v>
      </c>
      <c r="B20" s="10" t="s">
        <v>7</v>
      </c>
      <c r="C20" s="9">
        <v>32.314999999999998</v>
      </c>
    </row>
    <row r="21" spans="1:3" x14ac:dyDescent="0.2">
      <c r="A21" s="11">
        <v>34</v>
      </c>
      <c r="B21" s="10" t="s">
        <v>6</v>
      </c>
      <c r="C21" s="9">
        <v>59.113</v>
      </c>
    </row>
    <row r="22" spans="1:3" x14ac:dyDescent="0.2">
      <c r="A22" s="11">
        <v>40</v>
      </c>
      <c r="B22" s="10" t="s">
        <v>5</v>
      </c>
      <c r="C22" s="9">
        <v>2.7010000000000001</v>
      </c>
    </row>
    <row r="23" spans="1:3" x14ac:dyDescent="0.2">
      <c r="A23" s="11">
        <v>41</v>
      </c>
      <c r="B23" s="10" t="s">
        <v>4</v>
      </c>
      <c r="C23" s="9">
        <v>1.4039999999999999</v>
      </c>
    </row>
    <row r="24" spans="1:3" x14ac:dyDescent="0.2">
      <c r="A24" s="11">
        <v>42</v>
      </c>
      <c r="B24" s="10" t="s">
        <v>3</v>
      </c>
      <c r="C24" s="9">
        <v>3.7149999999999999</v>
      </c>
    </row>
    <row r="25" spans="1:3" x14ac:dyDescent="0.2">
      <c r="A25" s="11">
        <v>43</v>
      </c>
      <c r="B25" s="10" t="s">
        <v>2</v>
      </c>
      <c r="C25" s="9">
        <v>2.6269999999999998</v>
      </c>
    </row>
    <row r="26" spans="1:3" s="8" customFormat="1" x14ac:dyDescent="0.2"/>
    <row r="27" spans="1:3" s="4" customFormat="1" x14ac:dyDescent="0.2">
      <c r="A27" s="7"/>
      <c r="B27" s="6" t="s">
        <v>1</v>
      </c>
      <c r="C27" s="5">
        <f>SUM(C6:C25)</f>
        <v>210.13400000000001</v>
      </c>
    </row>
    <row r="29" spans="1:3" s="2" customFormat="1" x14ac:dyDescent="0.2">
      <c r="A29" s="3" t="s">
        <v>0</v>
      </c>
      <c r="B29" s="3"/>
      <c r="C29" s="3"/>
    </row>
    <row r="30" spans="1:3" s="1" customFormat="1" x14ac:dyDescent="0.2"/>
  </sheetData>
  <mergeCells count="7">
    <mergeCell ref="A26:XFD26"/>
    <mergeCell ref="A1:XFD1"/>
    <mergeCell ref="A2:XFD2"/>
    <mergeCell ref="A30:XFD30"/>
    <mergeCell ref="A29:XFD29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zoomScaleNormal="100" workbookViewId="0">
      <selection sqref="A1:IV1"/>
    </sheetView>
  </sheetViews>
  <sheetFormatPr baseColWidth="10" defaultRowHeight="12.75" x14ac:dyDescent="0.2"/>
  <cols>
    <col min="1" max="1" width="60.28515625" customWidth="1"/>
    <col min="2" max="2" width="10.7109375" customWidth="1"/>
    <col min="3" max="3" width="10.42578125" customWidth="1"/>
    <col min="4" max="4" width="10" customWidth="1"/>
    <col min="5" max="5" width="10.28515625" customWidth="1"/>
    <col min="6" max="6" width="10" customWidth="1"/>
    <col min="7" max="7" width="9.5703125" customWidth="1"/>
    <col min="8" max="8" width="9.7109375" customWidth="1"/>
  </cols>
  <sheetData>
    <row r="1" spans="1:8" s="2" customFormat="1" x14ac:dyDescent="0.2">
      <c r="A1" s="2" t="s">
        <v>46</v>
      </c>
    </row>
    <row r="2" spans="1:8" s="2" customFormat="1" x14ac:dyDescent="0.2">
      <c r="A2" s="2" t="s">
        <v>25</v>
      </c>
    </row>
    <row r="3" spans="1:8" s="19" customFormat="1" x14ac:dyDescent="0.2"/>
    <row r="4" spans="1:8" x14ac:dyDescent="0.2">
      <c r="A4" t="s">
        <v>23</v>
      </c>
      <c r="B4" t="s">
        <v>45</v>
      </c>
      <c r="C4" t="s">
        <v>44</v>
      </c>
      <c r="D4" t="s">
        <v>43</v>
      </c>
      <c r="E4" t="s">
        <v>42</v>
      </c>
      <c r="F4" t="s">
        <v>41</v>
      </c>
      <c r="G4" t="s">
        <v>40</v>
      </c>
      <c r="H4" t="s">
        <v>22</v>
      </c>
    </row>
    <row r="5" spans="1:8" s="2" customFormat="1" x14ac:dyDescent="0.2"/>
    <row r="6" spans="1:8" x14ac:dyDescent="0.2">
      <c r="A6" t="s">
        <v>39</v>
      </c>
      <c r="B6" s="20">
        <v>20.545000000000002</v>
      </c>
      <c r="C6" s="20">
        <v>38.755000000000003</v>
      </c>
      <c r="D6" s="20">
        <v>44.19</v>
      </c>
      <c r="E6" s="20">
        <v>32.18</v>
      </c>
      <c r="F6" s="20">
        <v>59.398000000000003</v>
      </c>
      <c r="G6" s="20">
        <v>44.06</v>
      </c>
      <c r="H6" s="20">
        <v>41.198</v>
      </c>
    </row>
    <row r="7" spans="1:8" x14ac:dyDescent="0.2">
      <c r="A7" t="s">
        <v>38</v>
      </c>
      <c r="B7" s="20">
        <v>34.209000000000003</v>
      </c>
      <c r="C7" s="20">
        <v>33.555</v>
      </c>
      <c r="D7" s="20">
        <v>33.49</v>
      </c>
      <c r="E7" s="20">
        <v>47.96</v>
      </c>
      <c r="F7" s="20">
        <v>50.881999999999998</v>
      </c>
      <c r="G7" s="20">
        <v>57.194000000000003</v>
      </c>
      <c r="H7" s="20">
        <v>53.593000000000004</v>
      </c>
    </row>
    <row r="8" spans="1:8" x14ac:dyDescent="0.2">
      <c r="A8" t="s">
        <v>37</v>
      </c>
      <c r="B8" s="20">
        <v>13.068</v>
      </c>
      <c r="C8" s="20">
        <v>16.545000000000002</v>
      </c>
      <c r="D8" s="20">
        <v>13.250999999999999</v>
      </c>
      <c r="E8" s="20">
        <v>19.117999999999999</v>
      </c>
      <c r="F8" s="20">
        <v>14.906000000000001</v>
      </c>
      <c r="G8" s="20">
        <v>15.725</v>
      </c>
      <c r="H8" s="20">
        <v>15.725</v>
      </c>
    </row>
    <row r="9" spans="1:8" x14ac:dyDescent="0.2">
      <c r="A9" t="s">
        <v>36</v>
      </c>
      <c r="B9" s="20">
        <v>1.5489999999999999</v>
      </c>
      <c r="C9" s="20">
        <v>1.5580000000000001</v>
      </c>
      <c r="D9" s="20">
        <v>1.53</v>
      </c>
      <c r="E9" s="20">
        <v>1.67</v>
      </c>
      <c r="F9" s="20">
        <v>1.7</v>
      </c>
      <c r="G9" s="20">
        <v>1.7</v>
      </c>
      <c r="H9" s="20">
        <v>1.7</v>
      </c>
    </row>
    <row r="10" spans="1:8" x14ac:dyDescent="0.2">
      <c r="A10" t="s">
        <v>35</v>
      </c>
      <c r="B10">
        <v>13.93</v>
      </c>
      <c r="C10" s="20">
        <v>13.569000000000001</v>
      </c>
      <c r="D10" s="20">
        <v>14.616</v>
      </c>
      <c r="E10" s="20">
        <v>16.395</v>
      </c>
      <c r="F10" s="20">
        <v>17.919</v>
      </c>
      <c r="G10" s="20">
        <v>16.893000000000001</v>
      </c>
      <c r="H10" s="20">
        <v>16.558</v>
      </c>
    </row>
    <row r="11" spans="1:8" x14ac:dyDescent="0.2">
      <c r="A11" t="s">
        <v>34</v>
      </c>
      <c r="B11" s="20">
        <v>6.6840000000000002</v>
      </c>
      <c r="C11" s="20">
        <v>9.0630000000000006</v>
      </c>
      <c r="D11" s="20">
        <v>8.5630000000000006</v>
      </c>
      <c r="E11" s="20">
        <v>6.5510000000000002</v>
      </c>
      <c r="F11" s="20">
        <v>6.4729999999999999</v>
      </c>
      <c r="G11" s="20">
        <v>5.2919999999999998</v>
      </c>
      <c r="H11" s="20">
        <v>4</v>
      </c>
    </row>
    <row r="12" spans="1:8" x14ac:dyDescent="0.2">
      <c r="A12" t="s">
        <v>33</v>
      </c>
      <c r="B12" s="20">
        <v>4.5540000000000003</v>
      </c>
      <c r="C12" s="20">
        <v>4.8470000000000004</v>
      </c>
      <c r="D12" s="20">
        <v>4.8259999999999996</v>
      </c>
      <c r="E12" s="20">
        <v>4.3369999999999997</v>
      </c>
      <c r="F12" s="20">
        <v>4.0389999999999997</v>
      </c>
      <c r="G12" s="20">
        <v>4.3079999999999998</v>
      </c>
      <c r="H12" s="20">
        <v>3.95</v>
      </c>
    </row>
    <row r="13" spans="1:8" x14ac:dyDescent="0.2">
      <c r="A13" t="s">
        <v>32</v>
      </c>
      <c r="B13" s="20">
        <v>4.2149999999999999</v>
      </c>
      <c r="C13">
        <v>4.3499999999999996</v>
      </c>
      <c r="D13" s="20">
        <v>4.3780000000000001</v>
      </c>
      <c r="E13" s="20">
        <v>4.4989999999999997</v>
      </c>
      <c r="F13" s="20">
        <v>4.5179999999999998</v>
      </c>
      <c r="G13" s="20">
        <v>4.6870000000000003</v>
      </c>
      <c r="H13" s="20">
        <v>4.6870000000000003</v>
      </c>
    </row>
    <row r="14" spans="1:8" x14ac:dyDescent="0.2">
      <c r="A14" t="s">
        <v>31</v>
      </c>
      <c r="B14" s="20">
        <v>3.3650000000000002</v>
      </c>
      <c r="C14">
        <v>3.33</v>
      </c>
      <c r="D14" s="20">
        <v>3.1339999999999999</v>
      </c>
      <c r="E14" s="20">
        <v>3.145</v>
      </c>
      <c r="F14" s="20">
        <v>2.8809999999999998</v>
      </c>
      <c r="G14" s="20">
        <v>2.88</v>
      </c>
      <c r="H14" s="20">
        <v>3.0449999999999999</v>
      </c>
    </row>
    <row r="15" spans="1:8" x14ac:dyDescent="0.2">
      <c r="A15" t="s">
        <v>30</v>
      </c>
      <c r="B15">
        <v>2.78</v>
      </c>
      <c r="C15" s="20">
        <v>2.7309999999999999</v>
      </c>
      <c r="D15" s="20">
        <v>2.7360000000000002</v>
      </c>
      <c r="E15" s="20">
        <v>3.036</v>
      </c>
      <c r="F15" s="20">
        <v>3.0470000000000002</v>
      </c>
      <c r="G15" s="20">
        <v>3.2519999999999998</v>
      </c>
      <c r="H15" s="20">
        <v>3.2519999999999998</v>
      </c>
    </row>
    <row r="16" spans="1:8" x14ac:dyDescent="0.2">
      <c r="A16" t="s">
        <v>29</v>
      </c>
      <c r="B16" s="20">
        <v>2.2519999999999998</v>
      </c>
      <c r="C16" s="20">
        <v>2.1379999999999999</v>
      </c>
      <c r="D16" s="20">
        <v>3.34</v>
      </c>
      <c r="E16" s="20">
        <v>0.91300000000000003</v>
      </c>
      <c r="F16" s="20">
        <v>2.2629999999999999</v>
      </c>
      <c r="G16" s="20">
        <v>2.3460000000000001</v>
      </c>
      <c r="H16" s="20">
        <v>2.3460000000000001</v>
      </c>
    </row>
    <row r="17" spans="1:8" x14ac:dyDescent="0.2">
      <c r="A17" t="s">
        <v>28</v>
      </c>
      <c r="B17">
        <v>0.97</v>
      </c>
      <c r="C17" s="20">
        <v>0.92400000000000004</v>
      </c>
      <c r="D17" s="20">
        <v>0.85599999999999998</v>
      </c>
      <c r="E17" s="20">
        <v>0.93500000000000005</v>
      </c>
      <c r="F17" s="20">
        <v>0.69899999999999995</v>
      </c>
      <c r="G17" s="20">
        <v>0.94</v>
      </c>
      <c r="H17" s="20">
        <v>0.94</v>
      </c>
    </row>
    <row r="18" spans="1:8" x14ac:dyDescent="0.2">
      <c r="A18" t="s">
        <v>27</v>
      </c>
      <c r="B18" s="20">
        <v>0.55500000000000005</v>
      </c>
      <c r="C18">
        <v>0.65</v>
      </c>
      <c r="D18" s="20">
        <v>0.65</v>
      </c>
      <c r="E18" s="20">
        <v>0.65</v>
      </c>
      <c r="F18" s="20">
        <v>0.65</v>
      </c>
      <c r="G18" s="20">
        <v>0.65</v>
      </c>
      <c r="H18" s="20">
        <v>0.65</v>
      </c>
    </row>
    <row r="20" spans="1:8" s="2" customFormat="1" x14ac:dyDescent="0.2">
      <c r="A20" s="2" t="s">
        <v>0</v>
      </c>
    </row>
    <row r="21" spans="1:8" s="19" customFormat="1" x14ac:dyDescent="0.2"/>
  </sheetData>
  <mergeCells count="6">
    <mergeCell ref="A1:XFD1"/>
    <mergeCell ref="A2:XFD2"/>
    <mergeCell ref="A21:XFD21"/>
    <mergeCell ref="A20:XFD20"/>
    <mergeCell ref="A3:XFD3"/>
    <mergeCell ref="A5:XFD5"/>
  </mergeCells>
  <pageMargins left="0.70866141732283472" right="0.70866141732283472" top="0.78740157480314965" bottom="0.78740157480314965" header="0.31496062992125984" footer="0.31496062992125984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4"/>
  <sheetViews>
    <sheetView zoomScaleNormal="100" workbookViewId="0">
      <selection sqref="A1:IV1"/>
    </sheetView>
  </sheetViews>
  <sheetFormatPr baseColWidth="10" defaultRowHeight="15" x14ac:dyDescent="0.3"/>
  <cols>
    <col min="1" max="1" width="7.5703125" style="21" bestFit="1" customWidth="1"/>
    <col min="2" max="2" width="5" style="22" bestFit="1" customWidth="1"/>
    <col min="3" max="3" width="4.42578125" style="21" bestFit="1" customWidth="1"/>
    <col min="4" max="4" width="9.5703125" style="21" bestFit="1" customWidth="1"/>
    <col min="5" max="5" width="58.28515625" style="21" bestFit="1" customWidth="1"/>
    <col min="6" max="16384" width="11.42578125" style="21"/>
  </cols>
  <sheetData>
    <row r="1" spans="1:5" s="64" customFormat="1" ht="31.15" customHeight="1" x14ac:dyDescent="0.3">
      <c r="A1" s="65" t="s">
        <v>109</v>
      </c>
    </row>
    <row r="2" spans="1:5" s="24" customFormat="1" x14ac:dyDescent="0.3">
      <c r="A2" s="24" t="s">
        <v>25</v>
      </c>
    </row>
    <row r="3" spans="1:5" s="23" customFormat="1" x14ac:dyDescent="0.3"/>
    <row r="4" spans="1:5" s="61" customFormat="1" ht="30" x14ac:dyDescent="0.3">
      <c r="A4" s="63" t="s">
        <v>108</v>
      </c>
      <c r="B4" s="63" t="s">
        <v>107</v>
      </c>
      <c r="C4" s="62" t="s">
        <v>106</v>
      </c>
      <c r="D4" s="62" t="s">
        <v>22</v>
      </c>
      <c r="E4" s="62" t="s">
        <v>105</v>
      </c>
    </row>
    <row r="5" spans="1:5" s="2" customFormat="1" x14ac:dyDescent="0.3">
      <c r="A5" s="60"/>
    </row>
    <row r="6" spans="1:5" s="49" customFormat="1" x14ac:dyDescent="0.3">
      <c r="A6" s="50" t="s">
        <v>104</v>
      </c>
      <c r="B6" s="50"/>
      <c r="C6" s="50"/>
      <c r="D6" s="50"/>
      <c r="E6" s="50"/>
    </row>
    <row r="7" spans="1:5" s="38" customFormat="1" x14ac:dyDescent="0.3">
      <c r="A7" s="21" t="s">
        <v>103</v>
      </c>
      <c r="B7" s="31">
        <v>7810</v>
      </c>
      <c r="C7" s="44">
        <v>4</v>
      </c>
      <c r="D7" s="43">
        <v>7.0000000000000007E-2</v>
      </c>
      <c r="E7" s="21" t="s">
        <v>102</v>
      </c>
    </row>
    <row r="8" spans="1:5" s="38" customFormat="1" x14ac:dyDescent="0.3">
      <c r="A8" s="21"/>
      <c r="B8" s="59">
        <v>7840</v>
      </c>
      <c r="C8" s="44">
        <v>0</v>
      </c>
      <c r="D8" s="43">
        <v>3.2519999999999998</v>
      </c>
      <c r="E8" s="21" t="s">
        <v>101</v>
      </c>
    </row>
    <row r="9" spans="1:5" s="38" customFormat="1" x14ac:dyDescent="0.3">
      <c r="A9" s="21"/>
      <c r="B9" s="31">
        <v>7840</v>
      </c>
      <c r="C9" s="44">
        <v>1</v>
      </c>
      <c r="D9" s="43">
        <v>15.725</v>
      </c>
      <c r="E9" s="21" t="s">
        <v>100</v>
      </c>
    </row>
    <row r="10" spans="1:5" s="38" customFormat="1" x14ac:dyDescent="0.3">
      <c r="A10" s="21"/>
      <c r="B10" s="31">
        <v>7840</v>
      </c>
      <c r="C10" s="44">
        <v>2</v>
      </c>
      <c r="D10" s="43">
        <v>0.94</v>
      </c>
      <c r="E10" s="21" t="s">
        <v>99</v>
      </c>
    </row>
    <row r="11" spans="1:5" s="57" customFormat="1" ht="30" customHeight="1" x14ac:dyDescent="0.2">
      <c r="A11" s="34"/>
      <c r="B11" s="34">
        <v>7840</v>
      </c>
      <c r="C11" s="36">
        <v>3</v>
      </c>
      <c r="D11" s="35">
        <v>2.3460000000000001</v>
      </c>
      <c r="E11" s="34" t="s">
        <v>98</v>
      </c>
    </row>
    <row r="12" spans="1:5" s="38" customFormat="1" x14ac:dyDescent="0.3">
      <c r="A12" s="21"/>
      <c r="B12" s="31">
        <v>7840</v>
      </c>
      <c r="C12" s="44">
        <v>4</v>
      </c>
      <c r="D12" s="43">
        <v>0.315</v>
      </c>
      <c r="E12" s="21" t="s">
        <v>97</v>
      </c>
    </row>
    <row r="13" spans="1:5" s="38" customFormat="1" x14ac:dyDescent="0.3">
      <c r="A13" s="21"/>
      <c r="B13" s="31">
        <v>7840</v>
      </c>
      <c r="C13" s="44">
        <v>5</v>
      </c>
      <c r="D13" s="43">
        <v>4.8380000000000001</v>
      </c>
      <c r="E13" s="21" t="s">
        <v>96</v>
      </c>
    </row>
    <row r="14" spans="1:5" s="57" customFormat="1" ht="30" x14ac:dyDescent="0.2">
      <c r="A14" s="34"/>
      <c r="B14" s="34">
        <v>7840</v>
      </c>
      <c r="C14" s="36">
        <v>6</v>
      </c>
      <c r="D14" s="35">
        <v>0.21</v>
      </c>
      <c r="E14" s="34" t="s">
        <v>95</v>
      </c>
    </row>
    <row r="15" spans="1:5" s="38" customFormat="1" x14ac:dyDescent="0.3">
      <c r="A15" s="21"/>
      <c r="B15" s="31">
        <v>7840</v>
      </c>
      <c r="C15" s="44">
        <v>8</v>
      </c>
      <c r="D15" s="43">
        <v>3.6280000000000001</v>
      </c>
      <c r="E15" s="21" t="s">
        <v>94</v>
      </c>
    </row>
    <row r="16" spans="1:5" s="38" customFormat="1" x14ac:dyDescent="0.3">
      <c r="A16" s="21"/>
      <c r="B16" s="31">
        <v>7840</v>
      </c>
      <c r="C16" s="44">
        <v>10</v>
      </c>
      <c r="D16" s="43">
        <v>7.2610000000000001</v>
      </c>
      <c r="E16" s="21" t="s">
        <v>93</v>
      </c>
    </row>
    <row r="17" spans="1:5" s="38" customFormat="1" x14ac:dyDescent="0.3">
      <c r="A17" s="21"/>
      <c r="B17" s="31">
        <v>7840</v>
      </c>
      <c r="C17" s="44">
        <v>11</v>
      </c>
      <c r="D17" s="43">
        <v>5.3650000000000002</v>
      </c>
      <c r="E17" s="21" t="s">
        <v>92</v>
      </c>
    </row>
    <row r="18" spans="1:5" s="38" customFormat="1" x14ac:dyDescent="0.3">
      <c r="A18" s="21"/>
      <c r="B18" s="31">
        <v>7840</v>
      </c>
      <c r="C18" s="44">
        <v>12</v>
      </c>
      <c r="D18" s="43">
        <v>0.21</v>
      </c>
      <c r="E18" s="21" t="s">
        <v>91</v>
      </c>
    </row>
    <row r="19" spans="1:5" s="38" customFormat="1" x14ac:dyDescent="0.3">
      <c r="A19" s="21"/>
      <c r="B19" s="31">
        <v>7840</v>
      </c>
      <c r="C19" s="44">
        <v>13</v>
      </c>
      <c r="D19" s="43">
        <v>0.105</v>
      </c>
      <c r="E19" s="21" t="s">
        <v>90</v>
      </c>
    </row>
    <row r="20" spans="1:5" s="38" customFormat="1" x14ac:dyDescent="0.3">
      <c r="A20" s="21"/>
      <c r="B20" s="31">
        <v>7840</v>
      </c>
      <c r="C20" s="44">
        <v>14</v>
      </c>
      <c r="D20" s="43">
        <v>3.7869999999999999</v>
      </c>
      <c r="E20" s="21" t="s">
        <v>89</v>
      </c>
    </row>
    <row r="21" spans="1:5" s="38" customFormat="1" x14ac:dyDescent="0.3">
      <c r="A21" s="21"/>
      <c r="B21" s="31">
        <v>7840</v>
      </c>
      <c r="C21" s="44">
        <v>15</v>
      </c>
      <c r="D21" s="43">
        <v>1E-3</v>
      </c>
      <c r="E21" s="21" t="s">
        <v>88</v>
      </c>
    </row>
    <row r="22" spans="1:5" s="38" customFormat="1" x14ac:dyDescent="0.3">
      <c r="A22" s="21"/>
      <c r="B22" s="31">
        <v>7840</v>
      </c>
      <c r="C22" s="44">
        <v>16</v>
      </c>
      <c r="D22" s="43">
        <v>0.999</v>
      </c>
      <c r="E22" s="21" t="s">
        <v>87</v>
      </c>
    </row>
    <row r="23" spans="1:5" s="38" customFormat="1" x14ac:dyDescent="0.3">
      <c r="A23" s="21"/>
      <c r="B23" s="31">
        <v>7840</v>
      </c>
      <c r="C23" s="44">
        <v>17</v>
      </c>
      <c r="D23" s="43">
        <v>0.81</v>
      </c>
      <c r="E23" s="21" t="s">
        <v>86</v>
      </c>
    </row>
    <row r="24" spans="1:5" s="38" customFormat="1" x14ac:dyDescent="0.3">
      <c r="A24" s="21"/>
      <c r="B24" s="58">
        <v>7840</v>
      </c>
      <c r="C24" s="44">
        <v>19</v>
      </c>
      <c r="D24" s="43">
        <v>1.2</v>
      </c>
      <c r="E24" s="21" t="s">
        <v>85</v>
      </c>
    </row>
    <row r="25" spans="1:5" s="38" customFormat="1" x14ac:dyDescent="0.3">
      <c r="A25" s="21"/>
      <c r="B25" s="31">
        <v>7840</v>
      </c>
      <c r="C25" s="44">
        <v>22</v>
      </c>
      <c r="D25" s="43">
        <v>0.158</v>
      </c>
      <c r="E25" s="21" t="s">
        <v>84</v>
      </c>
    </row>
    <row r="26" spans="1:5" s="38" customFormat="1" x14ac:dyDescent="0.3">
      <c r="A26" s="21"/>
      <c r="B26" s="31">
        <v>7840</v>
      </c>
      <c r="C26" s="44">
        <v>23</v>
      </c>
      <c r="D26" s="43">
        <v>1.052</v>
      </c>
      <c r="E26" s="21" t="s">
        <v>83</v>
      </c>
    </row>
    <row r="27" spans="1:5" s="57" customFormat="1" ht="30" customHeight="1" x14ac:dyDescent="0.2">
      <c r="A27" s="34"/>
      <c r="B27" s="34">
        <v>7840</v>
      </c>
      <c r="C27" s="36">
        <v>24</v>
      </c>
      <c r="D27" s="35">
        <v>8.4139999999999997</v>
      </c>
      <c r="E27" s="34" t="s">
        <v>82</v>
      </c>
    </row>
    <row r="28" spans="1:5" s="38" customFormat="1" x14ac:dyDescent="0.3">
      <c r="A28" s="21"/>
      <c r="B28" s="31">
        <v>7840</v>
      </c>
      <c r="C28" s="44">
        <v>25</v>
      </c>
      <c r="D28" s="43">
        <v>4.8179999999999996</v>
      </c>
      <c r="E28" s="21" t="s">
        <v>81</v>
      </c>
    </row>
    <row r="29" spans="1:5" s="38" customFormat="1" x14ac:dyDescent="0.3">
      <c r="A29" s="21"/>
      <c r="B29" s="31">
        <v>7840</v>
      </c>
      <c r="C29" s="44">
        <v>26</v>
      </c>
      <c r="D29" s="43">
        <v>3.5999999999999997E-2</v>
      </c>
      <c r="E29" s="21" t="s">
        <v>80</v>
      </c>
    </row>
    <row r="30" spans="1:5" s="38" customFormat="1" x14ac:dyDescent="0.3">
      <c r="A30" s="21"/>
      <c r="B30" s="31">
        <v>7840</v>
      </c>
      <c r="C30" s="44">
        <v>27</v>
      </c>
      <c r="D30" s="43">
        <v>1E-3</v>
      </c>
      <c r="E30" s="21" t="s">
        <v>79</v>
      </c>
    </row>
    <row r="31" spans="1:5" s="38" customFormat="1" x14ac:dyDescent="0.3">
      <c r="A31" s="21"/>
      <c r="B31" s="31">
        <v>7840</v>
      </c>
      <c r="C31" s="44">
        <v>28</v>
      </c>
      <c r="D31" s="43">
        <v>1</v>
      </c>
      <c r="E31" s="21" t="s">
        <v>78</v>
      </c>
    </row>
    <row r="32" spans="1:5" s="38" customFormat="1" x14ac:dyDescent="0.3">
      <c r="B32" s="54"/>
      <c r="C32" s="56"/>
      <c r="D32" s="53">
        <f>SUM(D7:D31)</f>
        <v>66.541000000000025</v>
      </c>
      <c r="E32" s="38" t="s">
        <v>77</v>
      </c>
    </row>
    <row r="33" spans="1:5" s="38" customFormat="1" x14ac:dyDescent="0.3">
      <c r="A33" s="39"/>
      <c r="B33" s="42"/>
      <c r="C33" s="55"/>
      <c r="D33" s="52">
        <f>SUM(D32)</f>
        <v>66.541000000000025</v>
      </c>
      <c r="E33" s="51" t="s">
        <v>76</v>
      </c>
    </row>
    <row r="34" spans="1:5" s="37" customFormat="1" x14ac:dyDescent="0.3"/>
    <row r="35" spans="1:5" s="49" customFormat="1" x14ac:dyDescent="0.3">
      <c r="A35" s="49" t="s">
        <v>75</v>
      </c>
    </row>
    <row r="36" spans="1:5" s="49" customFormat="1" x14ac:dyDescent="0.3">
      <c r="A36" s="21" t="s">
        <v>74</v>
      </c>
      <c r="B36" s="31">
        <v>7800</v>
      </c>
      <c r="C36" s="44">
        <v>240</v>
      </c>
      <c r="D36" s="43">
        <v>2.2000000000000002</v>
      </c>
      <c r="E36" s="21" t="s">
        <v>73</v>
      </c>
    </row>
    <row r="37" spans="1:5" s="49" customFormat="1" x14ac:dyDescent="0.3">
      <c r="A37" s="39"/>
      <c r="B37" s="42"/>
      <c r="C37" s="41"/>
      <c r="D37" s="40">
        <f>SUM(D36)</f>
        <v>2.2000000000000002</v>
      </c>
      <c r="E37" s="39" t="s">
        <v>72</v>
      </c>
    </row>
    <row r="38" spans="1:5" s="37" customFormat="1" x14ac:dyDescent="0.3"/>
    <row r="39" spans="1:5" x14ac:dyDescent="0.3">
      <c r="A39" s="21" t="s">
        <v>71</v>
      </c>
      <c r="B39" s="31">
        <v>7800</v>
      </c>
      <c r="C39" s="44">
        <v>42</v>
      </c>
      <c r="D39" s="43">
        <v>3.62</v>
      </c>
      <c r="E39" s="21" t="s">
        <v>70</v>
      </c>
    </row>
    <row r="40" spans="1:5" s="38" customFormat="1" x14ac:dyDescent="0.3">
      <c r="B40" s="54"/>
      <c r="C40" s="44"/>
      <c r="D40" s="53">
        <f>SUM(D39)</f>
        <v>3.62</v>
      </c>
      <c r="E40" s="38" t="s">
        <v>69</v>
      </c>
    </row>
    <row r="41" spans="1:5" s="38" customFormat="1" x14ac:dyDescent="0.3">
      <c r="A41" s="39"/>
      <c r="B41" s="42"/>
      <c r="C41" s="41"/>
      <c r="D41" s="52">
        <f>SUM(D37+D40)</f>
        <v>5.82</v>
      </c>
      <c r="E41" s="51" t="s">
        <v>68</v>
      </c>
    </row>
    <row r="42" spans="1:5" s="50" customFormat="1" x14ac:dyDescent="0.3"/>
    <row r="43" spans="1:5" s="49" customFormat="1" x14ac:dyDescent="0.3">
      <c r="A43" s="49" t="s">
        <v>67</v>
      </c>
    </row>
    <row r="44" spans="1:5" x14ac:dyDescent="0.3">
      <c r="A44" s="21" t="s">
        <v>66</v>
      </c>
      <c r="B44" s="31">
        <v>7800</v>
      </c>
      <c r="C44" s="44">
        <v>65</v>
      </c>
      <c r="D44" s="43">
        <v>0.52</v>
      </c>
      <c r="E44" s="21" t="s">
        <v>65</v>
      </c>
    </row>
    <row r="45" spans="1:5" s="38" customFormat="1" x14ac:dyDescent="0.3">
      <c r="B45" s="54"/>
      <c r="C45" s="44"/>
      <c r="D45" s="53">
        <f>SUM(D44)</f>
        <v>0.52</v>
      </c>
      <c r="E45" s="38" t="s">
        <v>64</v>
      </c>
    </row>
    <row r="46" spans="1:5" s="38" customFormat="1" x14ac:dyDescent="0.3">
      <c r="A46" s="39"/>
      <c r="B46" s="42"/>
      <c r="C46" s="41"/>
      <c r="D46" s="52">
        <f>SUM(D45)</f>
        <v>0.52</v>
      </c>
      <c r="E46" s="51" t="s">
        <v>63</v>
      </c>
    </row>
    <row r="47" spans="1:5" s="50" customFormat="1" x14ac:dyDescent="0.3"/>
    <row r="48" spans="1:5" s="49" customFormat="1" x14ac:dyDescent="0.3">
      <c r="A48" s="49" t="s">
        <v>62</v>
      </c>
    </row>
    <row r="49" spans="1:5" x14ac:dyDescent="0.3">
      <c r="A49" s="21" t="s">
        <v>61</v>
      </c>
      <c r="B49" s="31">
        <v>7800</v>
      </c>
      <c r="C49" s="44">
        <v>200</v>
      </c>
      <c r="D49" s="48">
        <v>0.37</v>
      </c>
      <c r="E49" s="21" t="s">
        <v>60</v>
      </c>
    </row>
    <row r="50" spans="1:5" s="34" customFormat="1" ht="30" customHeight="1" x14ac:dyDescent="0.2">
      <c r="C50" s="36"/>
      <c r="D50" s="35">
        <v>8.9999999999999993E-3</v>
      </c>
      <c r="E50" s="34" t="s">
        <v>59</v>
      </c>
    </row>
    <row r="51" spans="1:5" x14ac:dyDescent="0.3">
      <c r="B51" s="31"/>
      <c r="C51" s="44"/>
      <c r="D51" s="43">
        <v>0.03</v>
      </c>
      <c r="E51" s="21" t="s">
        <v>58</v>
      </c>
    </row>
    <row r="52" spans="1:5" x14ac:dyDescent="0.3">
      <c r="A52" s="21" t="s">
        <v>57</v>
      </c>
      <c r="B52" s="31">
        <v>7800</v>
      </c>
      <c r="C52" s="44">
        <v>200</v>
      </c>
      <c r="D52" s="48">
        <v>0.23</v>
      </c>
      <c r="E52" s="21" t="s">
        <v>56</v>
      </c>
    </row>
    <row r="53" spans="1:5" s="38" customFormat="1" x14ac:dyDescent="0.3">
      <c r="A53" s="39"/>
      <c r="B53" s="42"/>
      <c r="C53" s="47"/>
      <c r="D53" s="46">
        <f>SUM(D49:D52)</f>
        <v>0.63900000000000001</v>
      </c>
      <c r="E53" s="39" t="s">
        <v>55</v>
      </c>
    </row>
    <row r="54" spans="1:5" s="45" customFormat="1" x14ac:dyDescent="0.3"/>
    <row r="55" spans="1:5" x14ac:dyDescent="0.3">
      <c r="A55" s="21" t="s">
        <v>54</v>
      </c>
      <c r="B55" s="31">
        <v>7800</v>
      </c>
      <c r="C55" s="44">
        <v>80</v>
      </c>
      <c r="D55" s="43">
        <v>3.13</v>
      </c>
      <c r="E55" s="21" t="s">
        <v>53</v>
      </c>
    </row>
    <row r="56" spans="1:5" s="38" customFormat="1" x14ac:dyDescent="0.3">
      <c r="A56" s="39"/>
      <c r="B56" s="42"/>
      <c r="C56" s="41"/>
      <c r="D56" s="40">
        <f>SUM(D55)</f>
        <v>3.13</v>
      </c>
      <c r="E56" s="39" t="s">
        <v>52</v>
      </c>
    </row>
    <row r="57" spans="1:5" s="37" customFormat="1" x14ac:dyDescent="0.3"/>
    <row r="58" spans="1:5" s="34" customFormat="1" ht="75" x14ac:dyDescent="0.2">
      <c r="A58" s="34" t="s">
        <v>51</v>
      </c>
      <c r="B58" s="34">
        <v>7800</v>
      </c>
      <c r="C58" s="36">
        <v>90</v>
      </c>
      <c r="D58" s="35">
        <v>3.5000000000000003E-2</v>
      </c>
      <c r="E58" s="34" t="s">
        <v>50</v>
      </c>
    </row>
    <row r="59" spans="1:5" x14ac:dyDescent="0.3">
      <c r="B59" s="31"/>
      <c r="D59" s="33">
        <f>SUM(D58)</f>
        <v>3.5000000000000003E-2</v>
      </c>
      <c r="E59" s="32" t="s">
        <v>49</v>
      </c>
    </row>
    <row r="60" spans="1:5" x14ac:dyDescent="0.3">
      <c r="B60" s="31"/>
      <c r="D60" s="30">
        <f>SUM(D53+D56+D59)</f>
        <v>3.8040000000000003</v>
      </c>
      <c r="E60" s="29" t="s">
        <v>48</v>
      </c>
    </row>
    <row r="61" spans="1:5" x14ac:dyDescent="0.3">
      <c r="A61" s="27"/>
      <c r="B61" s="28"/>
      <c r="C61" s="27"/>
      <c r="D61" s="26">
        <f>SUM(D33+D41+D46+D60)</f>
        <v>76.685000000000016</v>
      </c>
      <c r="E61" s="25" t="s">
        <v>47</v>
      </c>
    </row>
    <row r="63" spans="1:5" s="24" customFormat="1" x14ac:dyDescent="0.3">
      <c r="A63" s="24" t="s">
        <v>0</v>
      </c>
    </row>
    <row r="64" spans="1:5" s="23" customFormat="1" x14ac:dyDescent="0.3"/>
  </sheetData>
  <mergeCells count="13">
    <mergeCell ref="A1:XFD1"/>
    <mergeCell ref="A2:XFD2"/>
    <mergeCell ref="A64:XFD64"/>
    <mergeCell ref="A63:XFD63"/>
    <mergeCell ref="A3:XFD3"/>
    <mergeCell ref="A5:XFD5"/>
    <mergeCell ref="A57:XFD57"/>
    <mergeCell ref="A6:E6"/>
    <mergeCell ref="A34:XFD34"/>
    <mergeCell ref="A38:XFD38"/>
    <mergeCell ref="A42:XFD42"/>
    <mergeCell ref="A47:XFD47"/>
    <mergeCell ref="A54:XFD54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1"/>
  <sheetViews>
    <sheetView zoomScaleNormal="100" workbookViewId="0">
      <selection sqref="A1:IV1"/>
    </sheetView>
  </sheetViews>
  <sheetFormatPr baseColWidth="10" defaultRowHeight="15" x14ac:dyDescent="0.3"/>
  <cols>
    <col min="1" max="1" width="7.42578125" style="21" bestFit="1" customWidth="1"/>
    <col min="2" max="2" width="5" style="21" customWidth="1"/>
    <col min="3" max="3" width="5" style="44" customWidth="1"/>
    <col min="4" max="4" width="9.5703125" style="21" bestFit="1" customWidth="1"/>
    <col min="5" max="5" width="57.5703125" style="21" customWidth="1"/>
    <col min="6" max="16384" width="11.42578125" style="21"/>
  </cols>
  <sheetData>
    <row r="1" spans="1:5" s="50" customFormat="1" ht="32.450000000000003" customHeight="1" x14ac:dyDescent="0.3">
      <c r="A1" s="65" t="s">
        <v>189</v>
      </c>
    </row>
    <row r="2" spans="1:5" s="24" customFormat="1" x14ac:dyDescent="0.3">
      <c r="A2" s="24" t="s">
        <v>25</v>
      </c>
    </row>
    <row r="3" spans="1:5" s="23" customFormat="1" x14ac:dyDescent="0.3"/>
    <row r="4" spans="1:5" s="61" customFormat="1" ht="30" customHeight="1" x14ac:dyDescent="0.3">
      <c r="A4" s="89" t="s">
        <v>108</v>
      </c>
      <c r="B4" s="89" t="s">
        <v>107</v>
      </c>
      <c r="C4" s="88" t="s">
        <v>188</v>
      </c>
      <c r="D4" s="87" t="s">
        <v>22</v>
      </c>
      <c r="E4" s="87" t="s">
        <v>105</v>
      </c>
    </row>
    <row r="5" spans="1:5" s="24" customFormat="1" x14ac:dyDescent="0.3"/>
    <row r="6" spans="1:5" s="49" customFormat="1" x14ac:dyDescent="0.3">
      <c r="A6" s="49" t="s">
        <v>104</v>
      </c>
    </row>
    <row r="7" spans="1:5" s="38" customFormat="1" x14ac:dyDescent="0.3">
      <c r="A7" s="21" t="s">
        <v>187</v>
      </c>
      <c r="B7" s="31">
        <v>7660</v>
      </c>
      <c r="C7" s="44">
        <v>300</v>
      </c>
      <c r="D7" s="76">
        <v>1E-3</v>
      </c>
      <c r="E7" s="21" t="s">
        <v>186</v>
      </c>
    </row>
    <row r="8" spans="1:5" s="38" customFormat="1" x14ac:dyDescent="0.3">
      <c r="A8" s="21"/>
      <c r="B8" s="31">
        <v>7840</v>
      </c>
      <c r="C8" s="44">
        <v>29</v>
      </c>
      <c r="D8" s="76">
        <v>4</v>
      </c>
      <c r="E8" s="21" t="s">
        <v>185</v>
      </c>
    </row>
    <row r="9" spans="1:5" s="38" customFormat="1" x14ac:dyDescent="0.3">
      <c r="A9" s="21"/>
      <c r="B9" s="31">
        <v>7840</v>
      </c>
      <c r="C9" s="44">
        <v>30</v>
      </c>
      <c r="D9" s="76">
        <v>0.02</v>
      </c>
      <c r="E9" s="21" t="s">
        <v>184</v>
      </c>
    </row>
    <row r="10" spans="1:5" s="38" customFormat="1" x14ac:dyDescent="0.3">
      <c r="A10" s="21"/>
      <c r="B10" s="31">
        <v>7840</v>
      </c>
      <c r="C10" s="44">
        <v>31</v>
      </c>
      <c r="D10" s="76">
        <v>1E-3</v>
      </c>
      <c r="E10" s="21" t="s">
        <v>183</v>
      </c>
    </row>
    <row r="11" spans="1:5" s="38" customFormat="1" x14ac:dyDescent="0.3">
      <c r="A11" s="21"/>
      <c r="B11" s="31">
        <v>7840</v>
      </c>
      <c r="C11" s="44">
        <v>32</v>
      </c>
      <c r="D11" s="76">
        <v>1.333</v>
      </c>
      <c r="E11" s="21" t="s">
        <v>182</v>
      </c>
    </row>
    <row r="12" spans="1:5" s="38" customFormat="1" x14ac:dyDescent="0.3">
      <c r="A12" s="21"/>
      <c r="B12" s="31">
        <v>7840</v>
      </c>
      <c r="C12" s="44">
        <v>33</v>
      </c>
      <c r="D12" s="76">
        <v>0.1</v>
      </c>
      <c r="E12" s="21" t="s">
        <v>181</v>
      </c>
    </row>
    <row r="13" spans="1:5" s="38" customFormat="1" x14ac:dyDescent="0.3">
      <c r="A13" s="21"/>
      <c r="B13" s="31">
        <v>7840</v>
      </c>
      <c r="C13" s="44">
        <v>34</v>
      </c>
      <c r="D13" s="76">
        <v>2.2440000000000002</v>
      </c>
      <c r="E13" s="21" t="s">
        <v>180</v>
      </c>
    </row>
    <row r="14" spans="1:5" s="57" customFormat="1" ht="30" x14ac:dyDescent="0.2">
      <c r="A14" s="34"/>
      <c r="B14" s="34">
        <v>7840</v>
      </c>
      <c r="C14" s="36">
        <v>35</v>
      </c>
      <c r="D14" s="78">
        <v>0.74</v>
      </c>
      <c r="E14" s="34" t="s">
        <v>179</v>
      </c>
    </row>
    <row r="15" spans="1:5" s="38" customFormat="1" x14ac:dyDescent="0.3">
      <c r="A15" s="21"/>
      <c r="B15" s="31">
        <v>7840</v>
      </c>
      <c r="C15" s="44">
        <v>36</v>
      </c>
      <c r="D15" s="76">
        <v>1E-3</v>
      </c>
      <c r="E15" s="21" t="s">
        <v>178</v>
      </c>
    </row>
    <row r="16" spans="1:5" s="38" customFormat="1" x14ac:dyDescent="0.3">
      <c r="A16" s="21"/>
      <c r="B16" s="31">
        <v>7840</v>
      </c>
      <c r="C16" s="44">
        <v>37</v>
      </c>
      <c r="D16" s="76">
        <v>1E-3</v>
      </c>
      <c r="E16" s="21" t="s">
        <v>177</v>
      </c>
    </row>
    <row r="17" spans="1:5" s="38" customFormat="1" ht="45" x14ac:dyDescent="0.3">
      <c r="A17" s="21"/>
      <c r="B17" s="75">
        <v>7840</v>
      </c>
      <c r="C17" s="74">
        <v>38</v>
      </c>
      <c r="D17" s="48">
        <v>0.6</v>
      </c>
      <c r="E17" s="71" t="s">
        <v>176</v>
      </c>
    </row>
    <row r="18" spans="1:5" s="57" customFormat="1" ht="30" x14ac:dyDescent="0.2">
      <c r="A18" s="34"/>
      <c r="B18" s="75">
        <v>7840</v>
      </c>
      <c r="C18" s="36">
        <v>39</v>
      </c>
      <c r="D18" s="78">
        <v>1E-3</v>
      </c>
      <c r="E18" s="34" t="s">
        <v>175</v>
      </c>
    </row>
    <row r="19" spans="1:5" s="38" customFormat="1" x14ac:dyDescent="0.3">
      <c r="A19" s="21"/>
      <c r="B19" s="31">
        <v>7840</v>
      </c>
      <c r="C19" s="44">
        <v>40</v>
      </c>
      <c r="D19" s="76">
        <v>1E-3</v>
      </c>
      <c r="E19" s="21" t="s">
        <v>174</v>
      </c>
    </row>
    <row r="20" spans="1:5" s="38" customFormat="1" x14ac:dyDescent="0.3">
      <c r="A20" s="21"/>
      <c r="B20" s="31">
        <v>7840</v>
      </c>
      <c r="C20" s="44">
        <v>41</v>
      </c>
      <c r="D20" s="76">
        <v>3.5999999999999997E-2</v>
      </c>
      <c r="E20" s="21" t="s">
        <v>173</v>
      </c>
    </row>
    <row r="21" spans="1:5" s="57" customFormat="1" ht="30" x14ac:dyDescent="0.3">
      <c r="A21" s="34"/>
      <c r="B21" s="31">
        <v>7840</v>
      </c>
      <c r="C21" s="36">
        <v>42</v>
      </c>
      <c r="D21" s="78">
        <v>1E-3</v>
      </c>
      <c r="E21" s="34" t="s">
        <v>172</v>
      </c>
    </row>
    <row r="22" spans="1:5" s="38" customFormat="1" x14ac:dyDescent="0.3">
      <c r="A22" s="21"/>
      <c r="B22" s="31">
        <v>7840</v>
      </c>
      <c r="C22" s="44">
        <v>43</v>
      </c>
      <c r="D22" s="76">
        <v>0.17499999999999999</v>
      </c>
      <c r="E22" s="21" t="s">
        <v>171</v>
      </c>
    </row>
    <row r="23" spans="1:5" s="38" customFormat="1" x14ac:dyDescent="0.3">
      <c r="A23" s="21"/>
      <c r="B23" s="31">
        <v>7840</v>
      </c>
      <c r="C23" s="44">
        <v>44</v>
      </c>
      <c r="D23" s="76">
        <v>5.5E-2</v>
      </c>
      <c r="E23" s="21" t="s">
        <v>170</v>
      </c>
    </row>
    <row r="24" spans="1:5" s="38" customFormat="1" x14ac:dyDescent="0.3">
      <c r="A24" s="21"/>
      <c r="B24" s="31">
        <v>7840</v>
      </c>
      <c r="C24" s="44">
        <v>45</v>
      </c>
      <c r="D24" s="76">
        <v>0.73</v>
      </c>
      <c r="E24" s="21" t="s">
        <v>169</v>
      </c>
    </row>
    <row r="25" spans="1:5" s="57" customFormat="1" ht="30" x14ac:dyDescent="0.2">
      <c r="A25" s="34"/>
      <c r="B25" s="75">
        <v>7840</v>
      </c>
      <c r="C25" s="36">
        <v>46</v>
      </c>
      <c r="D25" s="78">
        <v>0.19500000000000001</v>
      </c>
      <c r="E25" s="34" t="s">
        <v>168</v>
      </c>
    </row>
    <row r="26" spans="1:5" s="38" customFormat="1" x14ac:dyDescent="0.3">
      <c r="A26" s="21"/>
      <c r="B26" s="31">
        <v>7840</v>
      </c>
      <c r="C26" s="44">
        <v>47</v>
      </c>
      <c r="D26" s="76">
        <v>1E-3</v>
      </c>
      <c r="E26" s="21" t="s">
        <v>167</v>
      </c>
    </row>
    <row r="27" spans="1:5" s="38" customFormat="1" x14ac:dyDescent="0.3">
      <c r="A27" s="21"/>
      <c r="B27" s="31">
        <v>7840</v>
      </c>
      <c r="C27" s="44">
        <v>48</v>
      </c>
      <c r="D27" s="76">
        <v>0.11</v>
      </c>
      <c r="E27" s="21" t="s">
        <v>166</v>
      </c>
    </row>
    <row r="28" spans="1:5" s="38" customFormat="1" x14ac:dyDescent="0.3">
      <c r="A28" s="21"/>
      <c r="B28" s="31">
        <v>7840</v>
      </c>
      <c r="C28" s="44">
        <v>49</v>
      </c>
      <c r="D28" s="76">
        <v>0.2</v>
      </c>
      <c r="E28" s="21" t="s">
        <v>165</v>
      </c>
    </row>
    <row r="29" spans="1:5" s="57" customFormat="1" ht="30" customHeight="1" x14ac:dyDescent="0.2">
      <c r="A29" s="34"/>
      <c r="B29" s="75">
        <v>7840</v>
      </c>
      <c r="C29" s="36">
        <v>50</v>
      </c>
      <c r="D29" s="78">
        <v>1E-3</v>
      </c>
      <c r="E29" s="34" t="s">
        <v>164</v>
      </c>
    </row>
    <row r="30" spans="1:5" s="38" customFormat="1" x14ac:dyDescent="0.3">
      <c r="A30" s="21"/>
      <c r="B30" s="31">
        <v>7840</v>
      </c>
      <c r="C30" s="44">
        <v>51</v>
      </c>
      <c r="D30" s="76">
        <v>0.17499999999999999</v>
      </c>
      <c r="E30" s="21" t="s">
        <v>163</v>
      </c>
    </row>
    <row r="31" spans="1:5" s="57" customFormat="1" ht="30" x14ac:dyDescent="0.2">
      <c r="A31" s="34"/>
      <c r="B31" s="75">
        <v>7840</v>
      </c>
      <c r="C31" s="36">
        <v>52</v>
      </c>
      <c r="D31" s="78">
        <v>7.0000000000000007E-2</v>
      </c>
      <c r="E31" s="34" t="s">
        <v>162</v>
      </c>
    </row>
    <row r="32" spans="1:5" s="38" customFormat="1" x14ac:dyDescent="0.3">
      <c r="A32" s="21"/>
      <c r="B32" s="31">
        <v>7840</v>
      </c>
      <c r="C32" s="44">
        <v>53</v>
      </c>
      <c r="D32" s="76">
        <v>0.75</v>
      </c>
      <c r="E32" s="21" t="s">
        <v>161</v>
      </c>
    </row>
    <row r="33" spans="1:5" s="38" customFormat="1" x14ac:dyDescent="0.3">
      <c r="A33" s="21"/>
      <c r="B33" s="31">
        <v>7840</v>
      </c>
      <c r="C33" s="44">
        <v>56</v>
      </c>
      <c r="D33" s="76">
        <v>0.5</v>
      </c>
      <c r="E33" s="21" t="s">
        <v>160</v>
      </c>
    </row>
    <row r="34" spans="1:5" s="38" customFormat="1" x14ac:dyDescent="0.3">
      <c r="A34" s="21"/>
      <c r="B34" s="31">
        <v>7840</v>
      </c>
      <c r="C34" s="44">
        <v>58</v>
      </c>
      <c r="D34" s="76">
        <v>0.03</v>
      </c>
      <c r="E34" s="21" t="s">
        <v>159</v>
      </c>
    </row>
    <row r="35" spans="1:5" s="57" customFormat="1" ht="30" customHeight="1" x14ac:dyDescent="0.2">
      <c r="A35" s="34"/>
      <c r="B35" s="75">
        <v>7840</v>
      </c>
      <c r="C35" s="36">
        <v>59</v>
      </c>
      <c r="D35" s="78">
        <v>7.0000000000000007E-2</v>
      </c>
      <c r="E35" s="34" t="s">
        <v>158</v>
      </c>
    </row>
    <row r="36" spans="1:5" s="57" customFormat="1" ht="30" customHeight="1" x14ac:dyDescent="0.2">
      <c r="A36" s="34"/>
      <c r="B36" s="75">
        <v>7840</v>
      </c>
      <c r="C36" s="36">
        <v>60</v>
      </c>
      <c r="D36" s="78">
        <v>0.03</v>
      </c>
      <c r="E36" s="34" t="s">
        <v>157</v>
      </c>
    </row>
    <row r="37" spans="1:5" s="57" customFormat="1" ht="30" customHeight="1" x14ac:dyDescent="0.2">
      <c r="A37" s="34"/>
      <c r="B37" s="75">
        <v>7840</v>
      </c>
      <c r="C37" s="36">
        <v>61</v>
      </c>
      <c r="D37" s="78">
        <v>0.59</v>
      </c>
      <c r="E37" s="34" t="s">
        <v>156</v>
      </c>
    </row>
    <row r="38" spans="1:5" s="57" customFormat="1" x14ac:dyDescent="0.2">
      <c r="A38" s="34"/>
      <c r="B38" s="75">
        <v>7840</v>
      </c>
      <c r="C38" s="36">
        <v>71</v>
      </c>
      <c r="D38" s="78">
        <v>0.15</v>
      </c>
      <c r="E38" s="34" t="s">
        <v>155</v>
      </c>
    </row>
    <row r="39" spans="1:5" s="38" customFormat="1" x14ac:dyDescent="0.3">
      <c r="B39" s="54"/>
      <c r="C39" s="44"/>
      <c r="D39" s="82">
        <f>SUM(D7:D38)</f>
        <v>12.911999999999995</v>
      </c>
      <c r="E39" s="38" t="s">
        <v>154</v>
      </c>
    </row>
    <row r="40" spans="1:5" s="38" customFormat="1" x14ac:dyDescent="0.3">
      <c r="A40" s="39"/>
      <c r="B40" s="42"/>
      <c r="C40" s="41"/>
      <c r="D40" s="86">
        <f>SUM(D39)</f>
        <v>12.911999999999995</v>
      </c>
      <c r="E40" s="51" t="s">
        <v>76</v>
      </c>
    </row>
    <row r="41" spans="1:5" s="23" customFormat="1" x14ac:dyDescent="0.3"/>
    <row r="42" spans="1:5" s="49" customFormat="1" x14ac:dyDescent="0.3">
      <c r="A42" s="49" t="s">
        <v>75</v>
      </c>
    </row>
    <row r="43" spans="1:5" s="49" customFormat="1" x14ac:dyDescent="0.3">
      <c r="A43" s="21" t="s">
        <v>153</v>
      </c>
      <c r="B43" s="31">
        <v>7262</v>
      </c>
      <c r="C43" s="44">
        <v>0.61899999999999999</v>
      </c>
      <c r="D43" s="76">
        <v>0.61899999999999999</v>
      </c>
      <c r="E43" s="21" t="s">
        <v>152</v>
      </c>
    </row>
    <row r="44" spans="1:5" s="49" customFormat="1" x14ac:dyDescent="0.3">
      <c r="A44" s="27"/>
      <c r="B44" s="28"/>
      <c r="C44" s="41"/>
      <c r="D44" s="77">
        <f>SUM(D43)</f>
        <v>0.61899999999999999</v>
      </c>
      <c r="E44" s="39" t="s">
        <v>151</v>
      </c>
    </row>
    <row r="45" spans="1:5" s="23" customFormat="1" x14ac:dyDescent="0.3"/>
    <row r="46" spans="1:5" s="49" customFormat="1" x14ac:dyDescent="0.3">
      <c r="A46" s="21" t="s">
        <v>150</v>
      </c>
      <c r="B46" s="31">
        <v>7800</v>
      </c>
      <c r="C46" s="44">
        <v>3.2000000000000001E-2</v>
      </c>
      <c r="D46" s="76">
        <v>3.6999999999999998E-2</v>
      </c>
      <c r="E46" s="21" t="s">
        <v>149</v>
      </c>
    </row>
    <row r="47" spans="1:5" s="49" customFormat="1" x14ac:dyDescent="0.3">
      <c r="A47" s="21"/>
      <c r="B47" s="31"/>
      <c r="C47" s="44"/>
      <c r="D47" s="82">
        <f>SUM(D46)</f>
        <v>3.6999999999999998E-2</v>
      </c>
      <c r="E47" s="38" t="s">
        <v>148</v>
      </c>
    </row>
    <row r="48" spans="1:5" s="49" customFormat="1" x14ac:dyDescent="0.3">
      <c r="A48" s="27"/>
      <c r="B48" s="28"/>
      <c r="C48" s="41"/>
      <c r="D48" s="86">
        <f>SUM(D44+D47)</f>
        <v>0.65600000000000003</v>
      </c>
      <c r="E48" s="51" t="s">
        <v>68</v>
      </c>
    </row>
    <row r="49" spans="1:5" s="23" customFormat="1" x14ac:dyDescent="0.3"/>
    <row r="50" spans="1:5" s="49" customFormat="1" x14ac:dyDescent="0.3">
      <c r="A50" s="49" t="s">
        <v>67</v>
      </c>
      <c r="C50" s="85"/>
    </row>
    <row r="51" spans="1:5" s="75" customFormat="1" x14ac:dyDescent="0.2">
      <c r="A51" s="84" t="s">
        <v>147</v>
      </c>
      <c r="B51" s="75">
        <v>7800</v>
      </c>
      <c r="C51" s="74">
        <v>72</v>
      </c>
      <c r="D51" s="48">
        <v>1.4999999999999999E-2</v>
      </c>
      <c r="E51" s="75" t="s">
        <v>146</v>
      </c>
    </row>
    <row r="52" spans="1:5" s="34" customFormat="1" ht="30" x14ac:dyDescent="0.2">
      <c r="A52" s="83"/>
      <c r="B52" s="34">
        <v>7800</v>
      </c>
      <c r="C52" s="36">
        <v>73</v>
      </c>
      <c r="D52" s="78">
        <v>2.9000000000000001E-2</v>
      </c>
      <c r="E52" s="34" t="s">
        <v>145</v>
      </c>
    </row>
    <row r="53" spans="1:5" x14ac:dyDescent="0.3">
      <c r="B53" s="31">
        <v>7800</v>
      </c>
      <c r="C53" s="44">
        <v>74</v>
      </c>
      <c r="D53" s="76">
        <v>2.9000000000000001E-2</v>
      </c>
      <c r="E53" s="21" t="s">
        <v>144</v>
      </c>
    </row>
    <row r="54" spans="1:5" s="38" customFormat="1" x14ac:dyDescent="0.3">
      <c r="B54" s="54"/>
      <c r="C54" s="44"/>
      <c r="D54" s="82">
        <f>SUM(D51:D53)</f>
        <v>7.2999999999999995E-2</v>
      </c>
      <c r="E54" s="38" t="s">
        <v>143</v>
      </c>
    </row>
    <row r="55" spans="1:5" s="79" customFormat="1" x14ac:dyDescent="0.3">
      <c r="A55" s="81"/>
      <c r="B55" s="28"/>
      <c r="C55" s="41"/>
      <c r="D55" s="80">
        <f>SUM(D54)</f>
        <v>7.2999999999999995E-2</v>
      </c>
      <c r="E55" s="51" t="s">
        <v>63</v>
      </c>
    </row>
    <row r="56" spans="1:5" s="23" customFormat="1" x14ac:dyDescent="0.3"/>
    <row r="57" spans="1:5" s="49" customFormat="1" x14ac:dyDescent="0.3">
      <c r="A57" s="49" t="s">
        <v>62</v>
      </c>
    </row>
    <row r="58" spans="1:5" x14ac:dyDescent="0.3">
      <c r="A58" s="21" t="s">
        <v>142</v>
      </c>
      <c r="B58" s="31">
        <v>7800</v>
      </c>
      <c r="C58" s="44">
        <v>120</v>
      </c>
      <c r="D58" s="43">
        <v>1.7</v>
      </c>
      <c r="E58" s="21" t="s">
        <v>141</v>
      </c>
    </row>
    <row r="59" spans="1:5" s="38" customFormat="1" x14ac:dyDescent="0.3">
      <c r="A59" s="39"/>
      <c r="B59" s="42"/>
      <c r="C59" s="41"/>
      <c r="D59" s="40">
        <f>SUM(D58)</f>
        <v>1.7</v>
      </c>
      <c r="E59" s="39" t="s">
        <v>140</v>
      </c>
    </row>
    <row r="60" spans="1:5" s="45" customFormat="1" x14ac:dyDescent="0.3"/>
    <row r="61" spans="1:5" s="34" customFormat="1" ht="30" x14ac:dyDescent="0.2">
      <c r="A61" s="34" t="s">
        <v>139</v>
      </c>
      <c r="B61" s="34">
        <v>7800</v>
      </c>
      <c r="C61" s="36">
        <v>100</v>
      </c>
      <c r="D61" s="48">
        <v>2E-3</v>
      </c>
      <c r="E61" s="34" t="s">
        <v>138</v>
      </c>
    </row>
    <row r="62" spans="1:5" s="34" customFormat="1" ht="30" x14ac:dyDescent="0.2">
      <c r="B62" s="34">
        <v>7800</v>
      </c>
      <c r="C62" s="36">
        <v>100</v>
      </c>
      <c r="D62" s="48">
        <v>1.7999999999999999E-2</v>
      </c>
      <c r="E62" s="34" t="s">
        <v>137</v>
      </c>
    </row>
    <row r="63" spans="1:5" s="34" customFormat="1" ht="30" x14ac:dyDescent="0.2">
      <c r="A63" s="34" t="s">
        <v>136</v>
      </c>
      <c r="B63" s="34">
        <v>7800</v>
      </c>
      <c r="C63" s="36">
        <v>81</v>
      </c>
      <c r="D63" s="78">
        <v>0.21299999999999999</v>
      </c>
      <c r="E63" s="34" t="s">
        <v>135</v>
      </c>
    </row>
    <row r="64" spans="1:5" s="34" customFormat="1" ht="30" x14ac:dyDescent="0.2">
      <c r="B64" s="34">
        <v>7800</v>
      </c>
      <c r="C64" s="36">
        <v>82</v>
      </c>
      <c r="D64" s="78">
        <v>6.3E-2</v>
      </c>
      <c r="E64" s="34" t="s">
        <v>134</v>
      </c>
    </row>
    <row r="65" spans="1:5" s="34" customFormat="1" ht="30" x14ac:dyDescent="0.2">
      <c r="B65" s="34">
        <v>7800</v>
      </c>
      <c r="C65" s="36">
        <v>83</v>
      </c>
      <c r="D65" s="78">
        <v>2.4E-2</v>
      </c>
      <c r="E65" s="34" t="s">
        <v>133</v>
      </c>
    </row>
    <row r="66" spans="1:5" s="38" customFormat="1" x14ac:dyDescent="0.3">
      <c r="A66" s="39"/>
      <c r="B66" s="42"/>
      <c r="C66" s="41"/>
      <c r="D66" s="77">
        <f>SUM(D61:D65)</f>
        <v>0.32</v>
      </c>
      <c r="E66" s="39" t="s">
        <v>132</v>
      </c>
    </row>
    <row r="67" spans="1:5" s="23" customFormat="1" x14ac:dyDescent="0.3"/>
    <row r="68" spans="1:5" x14ac:dyDescent="0.3">
      <c r="A68" s="21" t="s">
        <v>131</v>
      </c>
      <c r="B68" s="31">
        <v>7800</v>
      </c>
      <c r="C68" s="44">
        <v>5.5E-2</v>
      </c>
      <c r="D68" s="48">
        <v>5.0000000000000001E-3</v>
      </c>
      <c r="E68" s="21" t="s">
        <v>130</v>
      </c>
    </row>
    <row r="69" spans="1:5" x14ac:dyDescent="0.3">
      <c r="B69" s="31">
        <v>7800</v>
      </c>
      <c r="C69" s="44">
        <v>91</v>
      </c>
      <c r="D69" s="76">
        <v>0.4</v>
      </c>
      <c r="E69" s="21" t="s">
        <v>129</v>
      </c>
    </row>
    <row r="70" spans="1:5" ht="45" x14ac:dyDescent="0.3">
      <c r="A70" s="34" t="s">
        <v>128</v>
      </c>
      <c r="B70" s="75">
        <v>7800</v>
      </c>
      <c r="C70" s="74">
        <v>0</v>
      </c>
      <c r="D70" s="48">
        <v>0.94299999999999995</v>
      </c>
      <c r="E70" s="34" t="s">
        <v>127</v>
      </c>
    </row>
    <row r="71" spans="1:5" ht="30" x14ac:dyDescent="0.3">
      <c r="B71" s="31"/>
      <c r="D71" s="73">
        <v>0.03</v>
      </c>
      <c r="E71" s="71" t="s">
        <v>126</v>
      </c>
    </row>
    <row r="72" spans="1:5" ht="30" x14ac:dyDescent="0.3">
      <c r="B72" s="31"/>
      <c r="D72" s="73">
        <v>4.0000000000000001E-3</v>
      </c>
      <c r="E72" s="71" t="s">
        <v>125</v>
      </c>
    </row>
    <row r="73" spans="1:5" x14ac:dyDescent="0.3">
      <c r="B73" s="31"/>
      <c r="D73" s="73">
        <v>0.214</v>
      </c>
      <c r="E73" s="71" t="s">
        <v>124</v>
      </c>
    </row>
    <row r="74" spans="1:5" x14ac:dyDescent="0.3">
      <c r="B74" s="31"/>
      <c r="D74" s="73">
        <v>8.7999999999999995E-2</v>
      </c>
      <c r="E74" s="21" t="s">
        <v>123</v>
      </c>
    </row>
    <row r="75" spans="1:5" ht="30" x14ac:dyDescent="0.3">
      <c r="B75" s="31"/>
      <c r="D75" s="73">
        <v>3.5000000000000003E-2</v>
      </c>
      <c r="E75" s="71" t="s">
        <v>122</v>
      </c>
    </row>
    <row r="76" spans="1:5" x14ac:dyDescent="0.3">
      <c r="B76" s="31"/>
      <c r="D76" s="73">
        <v>2.8000000000000001E-2</v>
      </c>
      <c r="E76" s="21" t="s">
        <v>121</v>
      </c>
    </row>
    <row r="77" spans="1:5" ht="30" x14ac:dyDescent="0.3">
      <c r="B77" s="31"/>
      <c r="D77" s="73">
        <v>0.107</v>
      </c>
      <c r="E77" s="71" t="s">
        <v>120</v>
      </c>
    </row>
    <row r="78" spans="1:5" x14ac:dyDescent="0.3">
      <c r="B78" s="31"/>
      <c r="D78" s="73">
        <v>2.8000000000000001E-2</v>
      </c>
      <c r="E78" s="21" t="s">
        <v>119</v>
      </c>
    </row>
    <row r="79" spans="1:5" x14ac:dyDescent="0.3">
      <c r="B79" s="31"/>
      <c r="D79" s="73">
        <v>8.5999999999999993E-2</v>
      </c>
      <c r="E79" s="21" t="s">
        <v>118</v>
      </c>
    </row>
    <row r="80" spans="1:5" x14ac:dyDescent="0.3">
      <c r="B80" s="31"/>
      <c r="D80" s="73">
        <v>2.1000000000000001E-2</v>
      </c>
      <c r="E80" s="21" t="s">
        <v>117</v>
      </c>
    </row>
    <row r="81" spans="1:5" x14ac:dyDescent="0.3">
      <c r="B81" s="31"/>
      <c r="D81" s="73">
        <v>4.4999999999999998E-2</v>
      </c>
      <c r="E81" s="21" t="s">
        <v>116</v>
      </c>
    </row>
    <row r="82" spans="1:5" x14ac:dyDescent="0.3">
      <c r="B82" s="31"/>
      <c r="D82" s="73">
        <v>5.1999999999999998E-2</v>
      </c>
      <c r="E82" s="21" t="s">
        <v>115</v>
      </c>
    </row>
    <row r="83" spans="1:5" ht="30" x14ac:dyDescent="0.3">
      <c r="B83" s="31"/>
      <c r="D83" s="73">
        <v>5.0000000000000001E-3</v>
      </c>
      <c r="E83" s="72" t="s">
        <v>114</v>
      </c>
    </row>
    <row r="84" spans="1:5" x14ac:dyDescent="0.3">
      <c r="B84" s="31"/>
      <c r="D84" s="48">
        <v>4.4999999999999998E-2</v>
      </c>
      <c r="E84" s="71" t="s">
        <v>113</v>
      </c>
    </row>
    <row r="85" spans="1:5" x14ac:dyDescent="0.3">
      <c r="B85" s="31"/>
      <c r="D85" s="48">
        <v>3.2000000000000001E-2</v>
      </c>
      <c r="E85" s="70" t="s">
        <v>112</v>
      </c>
    </row>
    <row r="86" spans="1:5" x14ac:dyDescent="0.3">
      <c r="B86" s="31"/>
      <c r="D86" s="69">
        <f>SUM(D68:D85)</f>
        <v>2.1679999999999997</v>
      </c>
      <c r="E86" s="32" t="s">
        <v>111</v>
      </c>
    </row>
    <row r="87" spans="1:5" x14ac:dyDescent="0.3">
      <c r="B87" s="31"/>
      <c r="D87" s="68">
        <f>SUM(D59+D66+D86)</f>
        <v>4.1879999999999997</v>
      </c>
      <c r="E87" s="67" t="s">
        <v>48</v>
      </c>
    </row>
    <row r="88" spans="1:5" x14ac:dyDescent="0.3">
      <c r="A88" s="27"/>
      <c r="B88" s="28"/>
      <c r="C88" s="41"/>
      <c r="D88" s="66">
        <f>SUM(D40+D48+D55+D87)</f>
        <v>17.828999999999997</v>
      </c>
      <c r="E88" s="25" t="s">
        <v>110</v>
      </c>
    </row>
    <row r="90" spans="1:5" s="24" customFormat="1" x14ac:dyDescent="0.3">
      <c r="A90" s="24" t="s">
        <v>0</v>
      </c>
    </row>
    <row r="91" spans="1:5" s="23" customFormat="1" x14ac:dyDescent="0.3"/>
  </sheetData>
  <mergeCells count="12">
    <mergeCell ref="A1:XFD1"/>
    <mergeCell ref="A2:XFD2"/>
    <mergeCell ref="A91:XFD91"/>
    <mergeCell ref="A90:XFD90"/>
    <mergeCell ref="A3:XFD3"/>
    <mergeCell ref="A5:XFD5"/>
    <mergeCell ref="A41:XFD41"/>
    <mergeCell ref="A45:XFD45"/>
    <mergeCell ref="A49:XFD49"/>
    <mergeCell ref="A56:XFD56"/>
    <mergeCell ref="A60:XFD60"/>
    <mergeCell ref="A67:XFD67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"/>
  <sheetViews>
    <sheetView zoomScaleNormal="100" workbookViewId="0">
      <selection sqref="A1:IV1"/>
    </sheetView>
  </sheetViews>
  <sheetFormatPr baseColWidth="10" defaultRowHeight="15" x14ac:dyDescent="0.3"/>
  <cols>
    <col min="1" max="1" width="7.42578125" style="21" bestFit="1" customWidth="1"/>
    <col min="2" max="2" width="5" style="21" bestFit="1" customWidth="1"/>
    <col min="3" max="3" width="4" style="21" bestFit="1" customWidth="1"/>
    <col min="4" max="4" width="9.85546875" style="21" bestFit="1" customWidth="1"/>
    <col min="5" max="5" width="53.7109375" style="21" customWidth="1"/>
    <col min="6" max="16384" width="11.42578125" style="21"/>
  </cols>
  <sheetData>
    <row r="1" spans="1:5" s="98" customFormat="1" ht="36.6" customHeight="1" x14ac:dyDescent="0.3">
      <c r="A1" s="65" t="s">
        <v>203</v>
      </c>
    </row>
    <row r="2" spans="1:5" s="24" customFormat="1" x14ac:dyDescent="0.3">
      <c r="A2" s="24" t="s">
        <v>25</v>
      </c>
    </row>
    <row r="3" spans="1:5" s="23" customFormat="1" x14ac:dyDescent="0.3"/>
    <row r="4" spans="1:5" s="61" customFormat="1" ht="30" customHeight="1" x14ac:dyDescent="0.3">
      <c r="A4" s="89" t="s">
        <v>108</v>
      </c>
      <c r="B4" s="89" t="s">
        <v>107</v>
      </c>
      <c r="C4" s="97" t="s">
        <v>188</v>
      </c>
      <c r="D4" s="87" t="s">
        <v>22</v>
      </c>
      <c r="E4" s="87" t="s">
        <v>105</v>
      </c>
    </row>
    <row r="5" spans="1:5" s="60" customFormat="1" x14ac:dyDescent="0.3"/>
    <row r="6" spans="1:5" s="49" customFormat="1" x14ac:dyDescent="0.3">
      <c r="A6" s="49" t="s">
        <v>202</v>
      </c>
    </row>
    <row r="7" spans="1:5" s="34" customFormat="1" ht="30" x14ac:dyDescent="0.2">
      <c r="A7" s="34" t="s">
        <v>201</v>
      </c>
      <c r="B7" s="34">
        <v>7800</v>
      </c>
      <c r="C7" s="36">
        <v>101</v>
      </c>
      <c r="D7" s="35">
        <v>2.81</v>
      </c>
      <c r="E7" s="34" t="s">
        <v>200</v>
      </c>
    </row>
    <row r="8" spans="1:5" x14ac:dyDescent="0.3">
      <c r="B8" s="34">
        <v>7800</v>
      </c>
      <c r="C8" s="36">
        <v>102</v>
      </c>
      <c r="D8" s="43">
        <v>0.23499999999999999</v>
      </c>
      <c r="E8" s="21" t="s">
        <v>199</v>
      </c>
    </row>
    <row r="9" spans="1:5" s="38" customFormat="1" x14ac:dyDescent="0.3">
      <c r="B9" s="54"/>
      <c r="C9" s="96"/>
      <c r="D9" s="53">
        <f>SUM(D7:D8)</f>
        <v>3.0449999999999999</v>
      </c>
      <c r="E9" s="38" t="s">
        <v>198</v>
      </c>
    </row>
    <row r="10" spans="1:5" s="38" customFormat="1" x14ac:dyDescent="0.3">
      <c r="A10" s="39"/>
      <c r="B10" s="42"/>
      <c r="C10" s="95"/>
      <c r="D10" s="52">
        <f>SUM(D9)</f>
        <v>3.0449999999999999</v>
      </c>
      <c r="E10" s="51" t="s">
        <v>76</v>
      </c>
    </row>
    <row r="11" spans="1:5" s="23" customFormat="1" x14ac:dyDescent="0.3"/>
    <row r="12" spans="1:5" s="49" customFormat="1" x14ac:dyDescent="0.3">
      <c r="A12" s="49" t="s">
        <v>67</v>
      </c>
    </row>
    <row r="13" spans="1:5" x14ac:dyDescent="0.3">
      <c r="A13" s="21" t="s">
        <v>197</v>
      </c>
      <c r="B13" s="31">
        <v>7800</v>
      </c>
      <c r="C13" s="92">
        <v>602</v>
      </c>
      <c r="D13" s="76">
        <v>0.06</v>
      </c>
      <c r="E13" s="21" t="s">
        <v>196</v>
      </c>
    </row>
    <row r="14" spans="1:5" x14ac:dyDescent="0.3">
      <c r="B14" s="31"/>
      <c r="C14" s="92"/>
      <c r="D14" s="91">
        <f>SUM(D13)</f>
        <v>0.06</v>
      </c>
      <c r="E14" s="38" t="s">
        <v>195</v>
      </c>
    </row>
    <row r="15" spans="1:5" x14ac:dyDescent="0.3">
      <c r="A15" s="27"/>
      <c r="B15" s="28"/>
      <c r="C15" s="94"/>
      <c r="D15" s="93">
        <f>SUM(D14)</f>
        <v>0.06</v>
      </c>
      <c r="E15" s="51" t="s">
        <v>63</v>
      </c>
    </row>
    <row r="16" spans="1:5" s="23" customFormat="1" x14ac:dyDescent="0.3"/>
    <row r="17" spans="1:5" s="49" customFormat="1" x14ac:dyDescent="0.3">
      <c r="A17" s="49" t="s">
        <v>62</v>
      </c>
    </row>
    <row r="18" spans="1:5" x14ac:dyDescent="0.3">
      <c r="A18" s="21" t="s">
        <v>61</v>
      </c>
      <c r="B18" s="31">
        <v>7800</v>
      </c>
      <c r="C18" s="92">
        <v>200</v>
      </c>
      <c r="D18" s="76">
        <v>0.11</v>
      </c>
      <c r="E18" s="21" t="s">
        <v>194</v>
      </c>
    </row>
    <row r="19" spans="1:5" x14ac:dyDescent="0.3">
      <c r="A19" s="21" t="s">
        <v>193</v>
      </c>
      <c r="B19" s="31">
        <v>7800</v>
      </c>
      <c r="C19" s="92">
        <v>200</v>
      </c>
      <c r="D19" s="76">
        <v>0.39100000000000001</v>
      </c>
      <c r="E19" s="21" t="s">
        <v>192</v>
      </c>
    </row>
    <row r="20" spans="1:5" x14ac:dyDescent="0.3">
      <c r="B20" s="31"/>
      <c r="D20" s="91">
        <f>SUM(D18:D19)</f>
        <v>0.501</v>
      </c>
      <c r="E20" s="32" t="s">
        <v>191</v>
      </c>
    </row>
    <row r="21" spans="1:5" x14ac:dyDescent="0.3">
      <c r="B21" s="31"/>
      <c r="D21" s="90">
        <f>SUM(D20)</f>
        <v>0.501</v>
      </c>
      <c r="E21" s="29" t="s">
        <v>48</v>
      </c>
    </row>
    <row r="22" spans="1:5" x14ac:dyDescent="0.3">
      <c r="A22" s="27"/>
      <c r="B22" s="28"/>
      <c r="C22" s="27"/>
      <c r="D22" s="26">
        <f>SUM(D10+D15+D21)</f>
        <v>3.6059999999999999</v>
      </c>
      <c r="E22" s="25" t="s">
        <v>190</v>
      </c>
    </row>
    <row r="24" spans="1:5" s="24" customFormat="1" x14ac:dyDescent="0.3">
      <c r="A24" s="24" t="s">
        <v>0</v>
      </c>
    </row>
    <row r="25" spans="1:5" s="23" customFormat="1" x14ac:dyDescent="0.3"/>
  </sheetData>
  <mergeCells count="8">
    <mergeCell ref="A11:XFD11"/>
    <mergeCell ref="A16:XFD16"/>
    <mergeCell ref="A1:XFD1"/>
    <mergeCell ref="A2:XFD2"/>
    <mergeCell ref="A25:XFD25"/>
    <mergeCell ref="A24:XFD24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zoomScaleNormal="100" workbookViewId="0">
      <selection sqref="A1:IV1"/>
    </sheetView>
  </sheetViews>
  <sheetFormatPr baseColWidth="10" defaultRowHeight="15" x14ac:dyDescent="0.3"/>
  <cols>
    <col min="1" max="1" width="7.28515625" style="21" customWidth="1"/>
    <col min="2" max="2" width="5" style="21" bestFit="1" customWidth="1"/>
    <col min="3" max="3" width="4" style="92" bestFit="1" customWidth="1"/>
    <col min="4" max="4" width="9.5703125" style="21" bestFit="1" customWidth="1"/>
    <col min="5" max="5" width="52" style="21" bestFit="1" customWidth="1"/>
    <col min="6" max="16384" width="11.42578125" style="21"/>
  </cols>
  <sheetData>
    <row r="1" spans="1:5" s="64" customFormat="1" ht="34.9" customHeight="1" x14ac:dyDescent="0.3">
      <c r="A1" s="65" t="s">
        <v>231</v>
      </c>
    </row>
    <row r="2" spans="1:5" s="24" customFormat="1" x14ac:dyDescent="0.3">
      <c r="A2" s="24" t="s">
        <v>25</v>
      </c>
    </row>
    <row r="3" spans="1:5" s="24" customFormat="1" x14ac:dyDescent="0.3"/>
    <row r="4" spans="1:5" s="61" customFormat="1" ht="30" customHeight="1" x14ac:dyDescent="0.3">
      <c r="A4" s="89" t="s">
        <v>108</v>
      </c>
      <c r="B4" s="89" t="s">
        <v>107</v>
      </c>
      <c r="C4" s="88" t="s">
        <v>188</v>
      </c>
      <c r="D4" s="87" t="s">
        <v>22</v>
      </c>
      <c r="E4" s="87" t="s">
        <v>105</v>
      </c>
    </row>
    <row r="5" spans="1:5" s="24" customFormat="1" x14ac:dyDescent="0.3"/>
    <row r="6" spans="1:5" s="49" customFormat="1" x14ac:dyDescent="0.3">
      <c r="A6" s="49" t="s">
        <v>202</v>
      </c>
      <c r="C6" s="85"/>
    </row>
    <row r="7" spans="1:5" x14ac:dyDescent="0.3">
      <c r="A7" s="21" t="s">
        <v>230</v>
      </c>
      <c r="B7" s="31">
        <v>7800</v>
      </c>
      <c r="C7" s="92">
        <v>103</v>
      </c>
      <c r="D7" s="76">
        <v>0.01</v>
      </c>
      <c r="E7" s="21" t="s">
        <v>229</v>
      </c>
    </row>
    <row r="8" spans="1:5" s="38" customFormat="1" x14ac:dyDescent="0.3">
      <c r="A8" s="39"/>
      <c r="B8" s="42"/>
      <c r="C8" s="99"/>
      <c r="D8" s="77">
        <f>SUM(D7)</f>
        <v>0.01</v>
      </c>
      <c r="E8" s="39" t="s">
        <v>228</v>
      </c>
    </row>
    <row r="9" spans="1:5" s="37" customFormat="1" x14ac:dyDescent="0.3"/>
    <row r="10" spans="1:5" ht="14.45" customHeight="1" x14ac:dyDescent="0.3">
      <c r="A10" s="21" t="s">
        <v>227</v>
      </c>
      <c r="B10" s="31">
        <v>7260</v>
      </c>
      <c r="D10" s="76">
        <v>0.02</v>
      </c>
      <c r="E10" s="21" t="s">
        <v>226</v>
      </c>
    </row>
    <row r="11" spans="1:5" x14ac:dyDescent="0.3">
      <c r="B11" s="31">
        <v>7800</v>
      </c>
      <c r="D11" s="76">
        <v>1.7000000000000001E-2</v>
      </c>
      <c r="E11" s="21" t="s">
        <v>225</v>
      </c>
    </row>
    <row r="12" spans="1:5" s="38" customFormat="1" x14ac:dyDescent="0.3">
      <c r="B12" s="54"/>
      <c r="C12" s="96"/>
      <c r="D12" s="82">
        <f>SUM(D10:D11)</f>
        <v>3.7000000000000005E-2</v>
      </c>
      <c r="E12" s="38" t="s">
        <v>224</v>
      </c>
    </row>
    <row r="13" spans="1:5" s="38" customFormat="1" x14ac:dyDescent="0.3">
      <c r="A13" s="39"/>
      <c r="B13" s="42"/>
      <c r="C13" s="95"/>
      <c r="D13" s="86">
        <f>SUM(D8+D12)</f>
        <v>4.7000000000000007E-2</v>
      </c>
      <c r="E13" s="51" t="s">
        <v>76</v>
      </c>
    </row>
    <row r="14" spans="1:5" s="23" customFormat="1" x14ac:dyDescent="0.3"/>
    <row r="15" spans="1:5" s="49" customFormat="1" x14ac:dyDescent="0.3">
      <c r="A15" s="49" t="s">
        <v>75</v>
      </c>
      <c r="C15" s="85"/>
    </row>
    <row r="16" spans="1:5" s="49" customFormat="1" ht="30" x14ac:dyDescent="0.3">
      <c r="A16" s="75" t="s">
        <v>153</v>
      </c>
      <c r="B16" s="75">
        <v>7800</v>
      </c>
      <c r="C16" s="74"/>
      <c r="D16" s="48">
        <v>3.0000000000000001E-3</v>
      </c>
      <c r="E16" s="71" t="s">
        <v>223</v>
      </c>
    </row>
    <row r="17" spans="1:5" s="49" customFormat="1" x14ac:dyDescent="0.3">
      <c r="A17" s="103"/>
      <c r="B17" s="103"/>
      <c r="C17" s="47"/>
      <c r="D17" s="108">
        <f>SUM(D16)</f>
        <v>3.0000000000000001E-3</v>
      </c>
      <c r="E17" s="39" t="s">
        <v>151</v>
      </c>
    </row>
    <row r="18" spans="1:5" s="23" customFormat="1" x14ac:dyDescent="0.3"/>
    <row r="19" spans="1:5" x14ac:dyDescent="0.3">
      <c r="A19" s="70" t="s">
        <v>150</v>
      </c>
      <c r="B19" s="58">
        <v>7800</v>
      </c>
      <c r="C19" s="107"/>
      <c r="D19" s="106">
        <v>0.02</v>
      </c>
      <c r="E19" s="70" t="s">
        <v>222</v>
      </c>
    </row>
    <row r="20" spans="1:5" x14ac:dyDescent="0.3">
      <c r="A20" s="70"/>
      <c r="B20" s="58"/>
      <c r="C20" s="107"/>
      <c r="D20" s="106">
        <v>0.01</v>
      </c>
      <c r="E20" s="70" t="s">
        <v>221</v>
      </c>
    </row>
    <row r="21" spans="1:5" s="38" customFormat="1" x14ac:dyDescent="0.3">
      <c r="B21" s="54"/>
      <c r="C21" s="96"/>
      <c r="D21" s="82">
        <f>SUM(D19:D20)</f>
        <v>0.03</v>
      </c>
      <c r="E21" s="38" t="s">
        <v>148</v>
      </c>
    </row>
    <row r="22" spans="1:5" s="79" customFormat="1" x14ac:dyDescent="0.3">
      <c r="A22" s="81"/>
      <c r="B22" s="28"/>
      <c r="C22" s="105"/>
      <c r="D22" s="86">
        <f>SUM(D17+D21)</f>
        <v>3.3000000000000002E-2</v>
      </c>
      <c r="E22" s="51" t="s">
        <v>68</v>
      </c>
    </row>
    <row r="23" spans="1:5" s="23" customFormat="1" x14ac:dyDescent="0.3"/>
    <row r="24" spans="1:5" s="49" customFormat="1" x14ac:dyDescent="0.3">
      <c r="A24" s="49" t="s">
        <v>67</v>
      </c>
      <c r="C24" s="85"/>
    </row>
    <row r="25" spans="1:5" x14ac:dyDescent="0.3">
      <c r="A25" s="21" t="s">
        <v>220</v>
      </c>
      <c r="B25" s="31">
        <v>7800</v>
      </c>
      <c r="C25" s="92">
        <v>104</v>
      </c>
      <c r="D25" s="76">
        <v>0.03</v>
      </c>
      <c r="E25" s="21" t="s">
        <v>219</v>
      </c>
    </row>
    <row r="26" spans="1:5" s="34" customFormat="1" ht="30" x14ac:dyDescent="0.2">
      <c r="A26" s="34" t="s">
        <v>218</v>
      </c>
      <c r="B26" s="34">
        <v>7800</v>
      </c>
      <c r="C26" s="36">
        <v>100</v>
      </c>
      <c r="D26" s="78">
        <v>1E-3</v>
      </c>
      <c r="E26" s="34" t="s">
        <v>217</v>
      </c>
    </row>
    <row r="27" spans="1:5" s="38" customFormat="1" x14ac:dyDescent="0.3">
      <c r="A27" s="39"/>
      <c r="B27" s="42"/>
      <c r="C27" s="99"/>
      <c r="D27" s="77">
        <f>SUM(D25:D26)</f>
        <v>3.1E-2</v>
      </c>
      <c r="E27" s="39" t="s">
        <v>216</v>
      </c>
    </row>
    <row r="28" spans="1:5" s="23" customFormat="1" x14ac:dyDescent="0.3"/>
    <row r="29" spans="1:5" x14ac:dyDescent="0.3">
      <c r="A29" s="21" t="s">
        <v>215</v>
      </c>
      <c r="B29" s="31">
        <v>7800</v>
      </c>
      <c r="C29" s="92">
        <v>200</v>
      </c>
      <c r="D29" s="76">
        <v>6.0000000000000001E-3</v>
      </c>
      <c r="E29" s="21" t="s">
        <v>214</v>
      </c>
    </row>
    <row r="30" spans="1:5" s="38" customFormat="1" x14ac:dyDescent="0.3">
      <c r="A30" s="39"/>
      <c r="B30" s="42"/>
      <c r="C30" s="99"/>
      <c r="D30" s="77">
        <f>SUM(D29)</f>
        <v>6.0000000000000001E-3</v>
      </c>
      <c r="E30" s="39" t="s">
        <v>213</v>
      </c>
    </row>
    <row r="31" spans="1:5" s="37" customFormat="1" x14ac:dyDescent="0.3"/>
    <row r="32" spans="1:5" s="38" customFormat="1" x14ac:dyDescent="0.3">
      <c r="A32" s="21" t="s">
        <v>212</v>
      </c>
      <c r="B32" s="31">
        <v>7800</v>
      </c>
      <c r="C32" s="92">
        <v>602</v>
      </c>
      <c r="D32" s="76">
        <v>0.05</v>
      </c>
      <c r="E32" s="21" t="s">
        <v>211</v>
      </c>
    </row>
    <row r="33" spans="1:5" s="38" customFormat="1" x14ac:dyDescent="0.3">
      <c r="B33" s="31"/>
      <c r="C33" s="92"/>
      <c r="D33" s="91">
        <f>SUM(D32)</f>
        <v>0.05</v>
      </c>
      <c r="E33" s="104" t="s">
        <v>210</v>
      </c>
    </row>
    <row r="34" spans="1:5" s="38" customFormat="1" x14ac:dyDescent="0.3">
      <c r="A34" s="39"/>
      <c r="B34" s="42"/>
      <c r="C34" s="95"/>
      <c r="D34" s="86">
        <f>SUM(D27+D30+D33)</f>
        <v>8.6999999999999994E-2</v>
      </c>
      <c r="E34" s="51" t="s">
        <v>63</v>
      </c>
    </row>
    <row r="35" spans="1:5" s="23" customFormat="1" x14ac:dyDescent="0.3"/>
    <row r="36" spans="1:5" s="49" customFormat="1" x14ac:dyDescent="0.3">
      <c r="A36" s="49" t="s">
        <v>62</v>
      </c>
      <c r="C36" s="85"/>
    </row>
    <row r="37" spans="1:5" s="49" customFormat="1" x14ac:dyDescent="0.3">
      <c r="A37" s="31" t="s">
        <v>142</v>
      </c>
      <c r="B37" s="31">
        <v>7800</v>
      </c>
      <c r="C37" s="44">
        <v>100</v>
      </c>
      <c r="D37" s="31">
        <v>1.4999999999999999E-2</v>
      </c>
      <c r="E37" s="31" t="s">
        <v>209</v>
      </c>
    </row>
    <row r="38" spans="1:5" s="49" customFormat="1" x14ac:dyDescent="0.3">
      <c r="A38" s="103"/>
      <c r="B38" s="103"/>
      <c r="C38" s="102"/>
      <c r="D38" s="101">
        <f>SUM(D37)</f>
        <v>1.4999999999999999E-2</v>
      </c>
      <c r="E38" s="101" t="s">
        <v>140</v>
      </c>
    </row>
    <row r="39" spans="1:5" s="100" customFormat="1" x14ac:dyDescent="0.3"/>
    <row r="40" spans="1:5" x14ac:dyDescent="0.3">
      <c r="A40" s="21" t="s">
        <v>139</v>
      </c>
      <c r="B40" s="31">
        <v>7800</v>
      </c>
      <c r="C40" s="92">
        <v>100</v>
      </c>
      <c r="D40" s="76">
        <v>1.7999999999999999E-2</v>
      </c>
      <c r="E40" s="21" t="s">
        <v>208</v>
      </c>
    </row>
    <row r="41" spans="1:5" s="38" customFormat="1" x14ac:dyDescent="0.3">
      <c r="A41" s="39"/>
      <c r="B41" s="42"/>
      <c r="C41" s="99"/>
      <c r="D41" s="77">
        <f>SUM(D40)</f>
        <v>1.7999999999999999E-2</v>
      </c>
      <c r="E41" s="39" t="s">
        <v>207</v>
      </c>
    </row>
    <row r="42" spans="1:5" s="23" customFormat="1" x14ac:dyDescent="0.3"/>
    <row r="43" spans="1:5" x14ac:dyDescent="0.3">
      <c r="A43" s="21" t="s">
        <v>128</v>
      </c>
      <c r="B43" s="31">
        <v>7800</v>
      </c>
      <c r="D43" s="76">
        <v>1.7000000000000001E-2</v>
      </c>
      <c r="E43" s="21" t="s">
        <v>206</v>
      </c>
    </row>
    <row r="44" spans="1:5" x14ac:dyDescent="0.3">
      <c r="B44" s="31"/>
      <c r="D44" s="91">
        <f>SUM(D43)</f>
        <v>1.7000000000000001E-2</v>
      </c>
      <c r="E44" s="32" t="s">
        <v>205</v>
      </c>
    </row>
    <row r="45" spans="1:5" x14ac:dyDescent="0.3">
      <c r="B45" s="31"/>
      <c r="D45" s="90">
        <f>SUM(D38+D41+D44)</f>
        <v>0.05</v>
      </c>
      <c r="E45" s="29" t="s">
        <v>48</v>
      </c>
    </row>
    <row r="46" spans="1:5" x14ac:dyDescent="0.3">
      <c r="A46" s="27"/>
      <c r="B46" s="28"/>
      <c r="C46" s="94"/>
      <c r="D46" s="93">
        <f>SUM(D13+D22+D34+D45)</f>
        <v>0.21700000000000003</v>
      </c>
      <c r="E46" s="25" t="s">
        <v>204</v>
      </c>
    </row>
    <row r="48" spans="1:5" s="24" customFormat="1" x14ac:dyDescent="0.3">
      <c r="A48" s="24" t="s">
        <v>0</v>
      </c>
    </row>
    <row r="49" s="23" customFormat="1" x14ac:dyDescent="0.3"/>
  </sheetData>
  <mergeCells count="15">
    <mergeCell ref="A1:XFD1"/>
    <mergeCell ref="A2:XFD2"/>
    <mergeCell ref="A49:XFD49"/>
    <mergeCell ref="A48:XFD48"/>
    <mergeCell ref="A3:XFD3"/>
    <mergeCell ref="A5:XFD5"/>
    <mergeCell ref="A35:XFD35"/>
    <mergeCell ref="A39:XFD39"/>
    <mergeCell ref="A42:XFD42"/>
    <mergeCell ref="A9:XFD9"/>
    <mergeCell ref="A14:XFD14"/>
    <mergeCell ref="A18:XFD18"/>
    <mergeCell ref="A23:XFD23"/>
    <mergeCell ref="A28:XFD28"/>
    <mergeCell ref="A31:XFD31"/>
  </mergeCells>
  <pageMargins left="0.7" right="0.7" top="0.78740157499999996" bottom="0.78740157499999996" header="0.3" footer="0.3"/>
  <pageSetup paperSize="9" scale="92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zoomScaleNormal="100" workbookViewId="0">
      <selection sqref="A1:IV1"/>
    </sheetView>
  </sheetViews>
  <sheetFormatPr baseColWidth="10" defaultRowHeight="15" x14ac:dyDescent="0.3"/>
  <cols>
    <col min="1" max="1" width="7.42578125" style="21" bestFit="1" customWidth="1"/>
    <col min="2" max="2" width="5" style="21" bestFit="1" customWidth="1"/>
    <col min="3" max="3" width="4" style="21" bestFit="1" customWidth="1"/>
    <col min="4" max="4" width="9.5703125" style="21" bestFit="1" customWidth="1"/>
    <col min="5" max="5" width="60.7109375" style="21" bestFit="1" customWidth="1"/>
    <col min="6" max="16384" width="11.42578125" style="21"/>
  </cols>
  <sheetData>
    <row r="1" spans="1:5" s="64" customFormat="1" ht="34.9" customHeight="1" x14ac:dyDescent="0.3">
      <c r="A1" s="65" t="s">
        <v>257</v>
      </c>
    </row>
    <row r="2" spans="1:5" s="24" customFormat="1" x14ac:dyDescent="0.3">
      <c r="A2" s="24" t="s">
        <v>25</v>
      </c>
    </row>
    <row r="3" spans="1:5" s="23" customFormat="1" x14ac:dyDescent="0.3"/>
    <row r="4" spans="1:5" s="61" customFormat="1" ht="30" customHeight="1" x14ac:dyDescent="0.3">
      <c r="A4" s="113" t="s">
        <v>108</v>
      </c>
      <c r="B4" s="113" t="s">
        <v>107</v>
      </c>
      <c r="C4" s="112" t="s">
        <v>188</v>
      </c>
      <c r="D4" s="112" t="s">
        <v>22</v>
      </c>
      <c r="E4" s="112" t="s">
        <v>105</v>
      </c>
    </row>
    <row r="5" spans="1:5" s="2" customFormat="1" x14ac:dyDescent="0.3">
      <c r="A5" s="60"/>
    </row>
    <row r="6" spans="1:5" s="49" customFormat="1" x14ac:dyDescent="0.3">
      <c r="A6" s="50" t="s">
        <v>202</v>
      </c>
      <c r="B6" s="50"/>
      <c r="C6" s="50"/>
      <c r="D6" s="50"/>
      <c r="E6" s="50"/>
    </row>
    <row r="7" spans="1:5" x14ac:dyDescent="0.3">
      <c r="A7" s="21" t="s">
        <v>103</v>
      </c>
      <c r="B7" s="31">
        <v>7260</v>
      </c>
      <c r="C7" s="44">
        <v>31</v>
      </c>
      <c r="D7" s="43">
        <v>1.7000000000000001E-2</v>
      </c>
      <c r="E7" s="21" t="s">
        <v>256</v>
      </c>
    </row>
    <row r="8" spans="1:5" x14ac:dyDescent="0.3">
      <c r="B8" s="31">
        <v>7260</v>
      </c>
      <c r="C8" s="44">
        <v>32</v>
      </c>
      <c r="D8" s="43">
        <v>0.96599999999999997</v>
      </c>
      <c r="E8" s="21" t="s">
        <v>255</v>
      </c>
    </row>
    <row r="9" spans="1:5" x14ac:dyDescent="0.3">
      <c r="B9" s="31">
        <v>7260</v>
      </c>
      <c r="C9" s="44">
        <v>30</v>
      </c>
      <c r="D9" s="43">
        <v>0.14399999999999999</v>
      </c>
      <c r="E9" s="21" t="s">
        <v>254</v>
      </c>
    </row>
    <row r="10" spans="1:5" x14ac:dyDescent="0.3">
      <c r="B10" s="31">
        <v>7810</v>
      </c>
      <c r="C10" s="44">
        <v>1</v>
      </c>
      <c r="D10" s="43">
        <v>6.0000000000000001E-3</v>
      </c>
      <c r="E10" s="21" t="s">
        <v>253</v>
      </c>
    </row>
    <row r="11" spans="1:5" x14ac:dyDescent="0.3">
      <c r="B11" s="31">
        <v>7810</v>
      </c>
      <c r="C11" s="44">
        <v>2</v>
      </c>
      <c r="D11" s="43">
        <v>0.14499999999999999</v>
      </c>
      <c r="E11" s="21" t="s">
        <v>252</v>
      </c>
    </row>
    <row r="12" spans="1:5" x14ac:dyDescent="0.3">
      <c r="B12" s="31">
        <v>7810</v>
      </c>
      <c r="C12" s="44">
        <v>3</v>
      </c>
      <c r="D12" s="43">
        <v>0.6</v>
      </c>
      <c r="E12" s="21" t="s">
        <v>251</v>
      </c>
    </row>
    <row r="13" spans="1:5" x14ac:dyDescent="0.3">
      <c r="B13" s="31">
        <v>7810</v>
      </c>
      <c r="C13" s="44">
        <v>9</v>
      </c>
      <c r="D13" s="43">
        <v>4.6870000000000003</v>
      </c>
      <c r="E13" s="21" t="s">
        <v>250</v>
      </c>
    </row>
    <row r="14" spans="1:5" x14ac:dyDescent="0.3">
      <c r="B14" s="31">
        <v>7810</v>
      </c>
      <c r="C14" s="44">
        <v>14</v>
      </c>
      <c r="D14" s="43">
        <v>1E-3</v>
      </c>
      <c r="E14" s="21" t="s">
        <v>249</v>
      </c>
    </row>
    <row r="15" spans="1:5" x14ac:dyDescent="0.3">
      <c r="B15" s="31">
        <v>7840</v>
      </c>
      <c r="C15" s="44">
        <v>18</v>
      </c>
      <c r="D15" s="43">
        <v>4.0000000000000001E-3</v>
      </c>
      <c r="E15" s="21" t="s">
        <v>248</v>
      </c>
    </row>
    <row r="16" spans="1:5" s="38" customFormat="1" x14ac:dyDescent="0.3">
      <c r="B16" s="54"/>
      <c r="C16" s="111"/>
      <c r="D16" s="53">
        <f>SUM(D7:D15)</f>
        <v>6.57</v>
      </c>
      <c r="E16" s="38" t="s">
        <v>77</v>
      </c>
    </row>
    <row r="17" spans="1:5" s="38" customFormat="1" x14ac:dyDescent="0.3">
      <c r="A17" s="39"/>
      <c r="B17" s="42"/>
      <c r="C17" s="105"/>
      <c r="D17" s="52">
        <f>SUM(D16)</f>
        <v>6.57</v>
      </c>
      <c r="E17" s="51" t="s">
        <v>76</v>
      </c>
    </row>
    <row r="18" spans="1:5" s="23" customFormat="1" x14ac:dyDescent="0.3"/>
    <row r="19" spans="1:5" s="49" customFormat="1" x14ac:dyDescent="0.3">
      <c r="A19" s="49" t="s">
        <v>75</v>
      </c>
    </row>
    <row r="20" spans="1:5" s="31" customFormat="1" x14ac:dyDescent="0.3">
      <c r="A20" s="31" t="s">
        <v>71</v>
      </c>
      <c r="B20" s="31">
        <v>7800</v>
      </c>
      <c r="C20" s="44">
        <v>40</v>
      </c>
      <c r="D20" s="110">
        <v>1.2E-2</v>
      </c>
      <c r="E20" s="31" t="s">
        <v>247</v>
      </c>
    </row>
    <row r="21" spans="1:5" x14ac:dyDescent="0.3">
      <c r="B21" s="31">
        <v>7800</v>
      </c>
      <c r="C21" s="44">
        <v>41</v>
      </c>
      <c r="D21" s="43">
        <v>0.13</v>
      </c>
      <c r="E21" s="21" t="s">
        <v>246</v>
      </c>
    </row>
    <row r="22" spans="1:5" s="38" customFormat="1" x14ac:dyDescent="0.3">
      <c r="B22" s="54"/>
      <c r="C22" s="111"/>
      <c r="D22" s="53">
        <f>SUM(D20:D21)</f>
        <v>0.14200000000000002</v>
      </c>
      <c r="E22" s="38" t="s">
        <v>69</v>
      </c>
    </row>
    <row r="23" spans="1:5" s="79" customFormat="1" x14ac:dyDescent="0.3">
      <c r="A23" s="81"/>
      <c r="B23" s="28"/>
      <c r="C23" s="105"/>
      <c r="D23" s="109">
        <f>SUM(D22)</f>
        <v>0.14200000000000002</v>
      </c>
      <c r="E23" s="51" t="s">
        <v>68</v>
      </c>
    </row>
    <row r="24" spans="1:5" s="23" customFormat="1" x14ac:dyDescent="0.3"/>
    <row r="25" spans="1:5" s="49" customFormat="1" x14ac:dyDescent="0.3">
      <c r="A25" s="49" t="s">
        <v>67</v>
      </c>
    </row>
    <row r="26" spans="1:5" s="49" customFormat="1" x14ac:dyDescent="0.3">
      <c r="A26" s="31" t="s">
        <v>245</v>
      </c>
      <c r="B26" s="31">
        <v>7270</v>
      </c>
      <c r="C26" s="44">
        <v>32</v>
      </c>
      <c r="D26" s="31">
        <v>9.2999999999999999E-2</v>
      </c>
      <c r="E26" s="31" t="s">
        <v>244</v>
      </c>
    </row>
    <row r="27" spans="1:5" s="49" customFormat="1" x14ac:dyDescent="0.3">
      <c r="A27" s="31"/>
      <c r="B27" s="31">
        <v>7800</v>
      </c>
      <c r="C27" s="44">
        <v>200</v>
      </c>
      <c r="D27" s="110">
        <v>0.7</v>
      </c>
      <c r="E27" s="31" t="s">
        <v>244</v>
      </c>
    </row>
    <row r="28" spans="1:5" x14ac:dyDescent="0.3">
      <c r="A28" s="21" t="s">
        <v>66</v>
      </c>
      <c r="B28" s="31">
        <v>7800</v>
      </c>
      <c r="C28" s="44">
        <v>242</v>
      </c>
      <c r="D28" s="76">
        <v>16.558</v>
      </c>
      <c r="E28" s="21" t="s">
        <v>243</v>
      </c>
    </row>
    <row r="29" spans="1:5" ht="30" x14ac:dyDescent="0.3">
      <c r="B29" s="34">
        <v>7800</v>
      </c>
      <c r="C29" s="36">
        <v>62</v>
      </c>
      <c r="D29" s="78">
        <v>5.3</v>
      </c>
      <c r="E29" s="34" t="s">
        <v>242</v>
      </c>
    </row>
    <row r="30" spans="1:5" x14ac:dyDescent="0.3">
      <c r="B30" s="75">
        <v>7800</v>
      </c>
      <c r="C30" s="74">
        <v>63</v>
      </c>
      <c r="D30" s="48">
        <v>1.05</v>
      </c>
      <c r="E30" s="71" t="s">
        <v>241</v>
      </c>
    </row>
    <row r="31" spans="1:5" s="34" customFormat="1" ht="30" x14ac:dyDescent="0.2">
      <c r="B31" s="34">
        <v>7800</v>
      </c>
      <c r="C31" s="36">
        <v>64</v>
      </c>
      <c r="D31" s="78">
        <v>2.7</v>
      </c>
      <c r="E31" s="34" t="s">
        <v>240</v>
      </c>
    </row>
    <row r="32" spans="1:5" s="38" customFormat="1" x14ac:dyDescent="0.3">
      <c r="A32" s="39"/>
      <c r="B32" s="42"/>
      <c r="C32" s="47"/>
      <c r="D32" s="40">
        <f>SUM(D26:D31)</f>
        <v>26.401</v>
      </c>
      <c r="E32" s="39" t="s">
        <v>64</v>
      </c>
    </row>
    <row r="33" spans="1:5" s="37" customFormat="1" x14ac:dyDescent="0.3"/>
    <row r="34" spans="1:5" s="38" customFormat="1" x14ac:dyDescent="0.3">
      <c r="A34" s="21" t="s">
        <v>197</v>
      </c>
      <c r="B34" s="21">
        <v>7800</v>
      </c>
      <c r="C34" s="92">
        <v>600</v>
      </c>
      <c r="D34" s="43">
        <v>16.939</v>
      </c>
      <c r="E34" s="21" t="s">
        <v>239</v>
      </c>
    </row>
    <row r="35" spans="1:5" s="38" customFormat="1" x14ac:dyDescent="0.3">
      <c r="C35" s="96"/>
      <c r="D35" s="53">
        <f>SUM(D34)</f>
        <v>16.939</v>
      </c>
      <c r="E35" s="38" t="s">
        <v>195</v>
      </c>
    </row>
    <row r="36" spans="1:5" s="49" customFormat="1" x14ac:dyDescent="0.3">
      <c r="A36" s="103"/>
      <c r="B36" s="103"/>
      <c r="C36" s="105"/>
      <c r="D36" s="109">
        <f>SUM(D32+D35)</f>
        <v>43.34</v>
      </c>
      <c r="E36" s="51" t="s">
        <v>63</v>
      </c>
    </row>
    <row r="37" spans="1:5" s="100" customFormat="1" x14ac:dyDescent="0.3"/>
    <row r="38" spans="1:5" s="49" customFormat="1" x14ac:dyDescent="0.3">
      <c r="A38" s="50" t="s">
        <v>62</v>
      </c>
      <c r="B38" s="50"/>
      <c r="C38" s="50"/>
      <c r="D38" s="50"/>
      <c r="E38" s="50"/>
    </row>
    <row r="39" spans="1:5" x14ac:dyDescent="0.3">
      <c r="A39" s="21" t="s">
        <v>61</v>
      </c>
      <c r="B39" s="21">
        <v>7800</v>
      </c>
      <c r="C39" s="92">
        <v>200</v>
      </c>
      <c r="D39" s="43">
        <v>3.2000000000000001E-2</v>
      </c>
      <c r="E39" s="21" t="s">
        <v>238</v>
      </c>
    </row>
    <row r="40" spans="1:5" x14ac:dyDescent="0.3">
      <c r="C40" s="92"/>
      <c r="D40" s="43">
        <v>1.6E-2</v>
      </c>
      <c r="E40" s="21" t="s">
        <v>237</v>
      </c>
    </row>
    <row r="41" spans="1:5" ht="30" x14ac:dyDescent="0.3">
      <c r="C41" s="92"/>
      <c r="D41" s="73">
        <v>6.3E-2</v>
      </c>
      <c r="E41" s="71" t="s">
        <v>236</v>
      </c>
    </row>
    <row r="42" spans="1:5" x14ac:dyDescent="0.3">
      <c r="C42" s="92"/>
      <c r="D42" s="43">
        <v>7.0000000000000001E-3</v>
      </c>
      <c r="E42" s="21" t="s">
        <v>235</v>
      </c>
    </row>
    <row r="43" spans="1:5" x14ac:dyDescent="0.3">
      <c r="C43" s="92"/>
      <c r="D43" s="43">
        <v>8.0000000000000002E-3</v>
      </c>
      <c r="E43" s="21" t="s">
        <v>234</v>
      </c>
    </row>
    <row r="44" spans="1:5" x14ac:dyDescent="0.3">
      <c r="D44" s="33">
        <f>SUM(D39:D43)</f>
        <v>0.126</v>
      </c>
      <c r="E44" s="32" t="s">
        <v>233</v>
      </c>
    </row>
    <row r="45" spans="1:5" x14ac:dyDescent="0.3">
      <c r="D45" s="30">
        <f>SUM(D44)</f>
        <v>0.126</v>
      </c>
      <c r="E45" s="29" t="s">
        <v>48</v>
      </c>
    </row>
    <row r="46" spans="1:5" x14ac:dyDescent="0.3">
      <c r="A46" s="27"/>
      <c r="B46" s="27"/>
      <c r="C46" s="27"/>
      <c r="D46" s="26">
        <f>SUM(D17+D23+D36+D45)</f>
        <v>50.178000000000004</v>
      </c>
      <c r="E46" s="25" t="s">
        <v>232</v>
      </c>
    </row>
    <row r="48" spans="1:5" s="24" customFormat="1" x14ac:dyDescent="0.3">
      <c r="A48" s="24" t="s">
        <v>0</v>
      </c>
    </row>
    <row r="49" s="23" customFormat="1" x14ac:dyDescent="0.3"/>
  </sheetData>
  <mergeCells count="12">
    <mergeCell ref="A1:XFD1"/>
    <mergeCell ref="A2:XFD2"/>
    <mergeCell ref="A49:XFD49"/>
    <mergeCell ref="A48:XFD48"/>
    <mergeCell ref="A3:XFD3"/>
    <mergeCell ref="A5:XFD5"/>
    <mergeCell ref="A6:E6"/>
    <mergeCell ref="A18:XFD18"/>
    <mergeCell ref="A24:XFD24"/>
    <mergeCell ref="A33:XFD33"/>
    <mergeCell ref="A37:XFD37"/>
    <mergeCell ref="A38:E38"/>
  </mergeCells>
  <pageMargins left="0.7" right="0.7" top="0.78740157499999996" bottom="0.78740157499999996" header="0.3" footer="0.3"/>
  <pageSetup paperSize="9" scale="9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2"/>
  <sheetViews>
    <sheetView zoomScaleNormal="100" workbookViewId="0">
      <selection sqref="A1:IV1"/>
    </sheetView>
  </sheetViews>
  <sheetFormatPr baseColWidth="10" defaultRowHeight="15" x14ac:dyDescent="0.3"/>
  <cols>
    <col min="1" max="1" width="7.28515625" style="21" customWidth="1"/>
    <col min="2" max="2" width="5" style="22" bestFit="1" customWidth="1"/>
    <col min="3" max="3" width="4" style="21" bestFit="1" customWidth="1"/>
    <col min="4" max="4" width="9.5703125" style="21" bestFit="1" customWidth="1"/>
    <col min="5" max="5" width="60.28515625" style="21" customWidth="1"/>
    <col min="6" max="16384" width="11.42578125" style="21"/>
  </cols>
  <sheetData>
    <row r="1" spans="1:5" s="64" customFormat="1" ht="37.5" customHeight="1" x14ac:dyDescent="0.3">
      <c r="A1" s="65" t="s">
        <v>451</v>
      </c>
    </row>
    <row r="2" spans="1:5" s="24" customFormat="1" x14ac:dyDescent="0.3">
      <c r="A2" s="24" t="s">
        <v>25</v>
      </c>
    </row>
    <row r="3" spans="1:5" s="23" customFormat="1" x14ac:dyDescent="0.3"/>
    <row r="4" spans="1:5" s="61" customFormat="1" ht="30" customHeight="1" x14ac:dyDescent="0.3">
      <c r="A4" s="133" t="s">
        <v>108</v>
      </c>
      <c r="B4" s="133" t="s">
        <v>107</v>
      </c>
      <c r="C4" s="49" t="s">
        <v>188</v>
      </c>
      <c r="D4" s="49" t="s">
        <v>22</v>
      </c>
      <c r="E4" s="49" t="s">
        <v>105</v>
      </c>
    </row>
    <row r="5" spans="1:5" s="60" customFormat="1" x14ac:dyDescent="0.3"/>
    <row r="6" spans="1:5" s="49" customFormat="1" x14ac:dyDescent="0.3">
      <c r="A6" s="49" t="s">
        <v>202</v>
      </c>
    </row>
    <row r="7" spans="1:5" x14ac:dyDescent="0.3">
      <c r="A7" s="21" t="s">
        <v>450</v>
      </c>
      <c r="B7" s="31">
        <v>7800</v>
      </c>
      <c r="C7" s="92">
        <v>202</v>
      </c>
      <c r="D7" s="76">
        <v>9.5000000000000001E-2</v>
      </c>
      <c r="E7" s="21" t="s">
        <v>449</v>
      </c>
    </row>
    <row r="8" spans="1:5" x14ac:dyDescent="0.3">
      <c r="B8" s="31">
        <v>7800</v>
      </c>
      <c r="C8" s="92">
        <v>203</v>
      </c>
      <c r="D8" s="76">
        <v>1E-3</v>
      </c>
      <c r="E8" s="21" t="s">
        <v>427</v>
      </c>
    </row>
    <row r="9" spans="1:5" x14ac:dyDescent="0.3">
      <c r="B9" s="31">
        <v>7800</v>
      </c>
      <c r="C9" s="92">
        <v>204</v>
      </c>
      <c r="D9" s="76">
        <v>7.4999999999999997E-2</v>
      </c>
      <c r="E9" s="21" t="s">
        <v>448</v>
      </c>
    </row>
    <row r="10" spans="1:5" s="75" customFormat="1" x14ac:dyDescent="0.2">
      <c r="A10" s="75" t="s">
        <v>447</v>
      </c>
      <c r="B10" s="75">
        <v>7800</v>
      </c>
      <c r="C10" s="74">
        <v>100</v>
      </c>
      <c r="D10" s="48">
        <v>1E-3</v>
      </c>
      <c r="E10" s="75" t="s">
        <v>446</v>
      </c>
    </row>
    <row r="11" spans="1:5" s="38" customFormat="1" x14ac:dyDescent="0.3">
      <c r="A11" s="39"/>
      <c r="B11" s="42"/>
      <c r="C11" s="132"/>
      <c r="D11" s="131">
        <f>SUM(D7:D10)</f>
        <v>0.17199999999999999</v>
      </c>
      <c r="E11" s="130" t="s">
        <v>445</v>
      </c>
    </row>
    <row r="12" spans="1:5" s="23" customFormat="1" x14ac:dyDescent="0.3"/>
    <row r="13" spans="1:5" s="34" customFormat="1" ht="30" x14ac:dyDescent="0.2">
      <c r="A13" s="34" t="s">
        <v>444</v>
      </c>
      <c r="B13" s="34">
        <v>7800</v>
      </c>
      <c r="C13" s="36">
        <v>100</v>
      </c>
      <c r="D13" s="78">
        <v>1E-3</v>
      </c>
      <c r="E13" s="34" t="s">
        <v>443</v>
      </c>
    </row>
    <row r="14" spans="1:5" s="34" customFormat="1" ht="30" customHeight="1" x14ac:dyDescent="0.2">
      <c r="C14" s="36"/>
      <c r="D14" s="78">
        <v>3.0000000000000001E-3</v>
      </c>
      <c r="E14" s="34" t="s">
        <v>442</v>
      </c>
    </row>
    <row r="15" spans="1:5" s="38" customFormat="1" x14ac:dyDescent="0.3">
      <c r="A15" s="39"/>
      <c r="B15" s="42"/>
      <c r="C15" s="99"/>
      <c r="D15" s="40">
        <f>SUM(D13:D14)</f>
        <v>4.0000000000000001E-3</v>
      </c>
      <c r="E15" s="39" t="s">
        <v>441</v>
      </c>
    </row>
    <row r="16" spans="1:5" s="23" customFormat="1" x14ac:dyDescent="0.3"/>
    <row r="17" spans="1:5" x14ac:dyDescent="0.3">
      <c r="A17" s="21" t="s">
        <v>440</v>
      </c>
      <c r="B17" s="31">
        <v>7800</v>
      </c>
      <c r="C17" s="92">
        <v>200</v>
      </c>
      <c r="D17" s="76">
        <v>2E-3</v>
      </c>
      <c r="E17" s="21" t="s">
        <v>439</v>
      </c>
    </row>
    <row r="18" spans="1:5" s="38" customFormat="1" x14ac:dyDescent="0.3">
      <c r="A18" s="39"/>
      <c r="B18" s="42"/>
      <c r="C18" s="99"/>
      <c r="D18" s="40">
        <f>SUM(D17)</f>
        <v>2E-3</v>
      </c>
      <c r="E18" s="39" t="s">
        <v>438</v>
      </c>
    </row>
    <row r="19" spans="1:5" s="23" customFormat="1" x14ac:dyDescent="0.3"/>
    <row r="20" spans="1:5" s="34" customFormat="1" ht="30" customHeight="1" x14ac:dyDescent="0.2">
      <c r="A20" s="34" t="s">
        <v>437</v>
      </c>
      <c r="B20" s="34">
        <v>7800</v>
      </c>
      <c r="C20" s="36">
        <v>100</v>
      </c>
      <c r="D20" s="78">
        <v>1E-3</v>
      </c>
      <c r="E20" s="34" t="s">
        <v>436</v>
      </c>
    </row>
    <row r="21" spans="1:5" s="38" customFormat="1" x14ac:dyDescent="0.3">
      <c r="A21" s="39"/>
      <c r="B21" s="42"/>
      <c r="C21" s="99"/>
      <c r="D21" s="40">
        <f>SUM(D20)</f>
        <v>1E-3</v>
      </c>
      <c r="E21" s="39" t="s">
        <v>435</v>
      </c>
    </row>
    <row r="22" spans="1:5" s="23" customFormat="1" x14ac:dyDescent="0.3"/>
    <row r="23" spans="1:5" x14ac:dyDescent="0.3">
      <c r="A23" s="21" t="s">
        <v>230</v>
      </c>
      <c r="B23" s="31">
        <v>7800</v>
      </c>
      <c r="C23" s="92">
        <v>100</v>
      </c>
      <c r="D23" s="125">
        <v>6.0000000000000001E-3</v>
      </c>
      <c r="E23" s="21" t="s">
        <v>434</v>
      </c>
    </row>
    <row r="24" spans="1:5" x14ac:dyDescent="0.3">
      <c r="B24" s="31"/>
      <c r="C24" s="92"/>
      <c r="D24" s="43">
        <v>7.5999999999999998E-2</v>
      </c>
      <c r="E24" s="21" t="s">
        <v>433</v>
      </c>
    </row>
    <row r="25" spans="1:5" x14ac:dyDescent="0.3">
      <c r="B25" s="31"/>
      <c r="C25" s="92"/>
      <c r="D25" s="43">
        <v>3.0000000000000001E-3</v>
      </c>
      <c r="E25" s="21" t="s">
        <v>432</v>
      </c>
    </row>
    <row r="26" spans="1:5" x14ac:dyDescent="0.3">
      <c r="B26" s="31"/>
      <c r="C26" s="92"/>
      <c r="D26" s="43">
        <v>0.02</v>
      </c>
      <c r="E26" s="21" t="s">
        <v>419</v>
      </c>
    </row>
    <row r="27" spans="1:5" x14ac:dyDescent="0.3">
      <c r="B27" s="31"/>
      <c r="C27" s="92"/>
      <c r="D27" s="43">
        <v>0.08</v>
      </c>
      <c r="E27" s="21" t="s">
        <v>431</v>
      </c>
    </row>
    <row r="28" spans="1:5" x14ac:dyDescent="0.3">
      <c r="A28" s="21" t="s">
        <v>430</v>
      </c>
      <c r="B28" s="31">
        <v>7800</v>
      </c>
      <c r="C28" s="92">
        <v>2</v>
      </c>
      <c r="D28" s="43">
        <v>2E-3</v>
      </c>
      <c r="E28" s="21" t="s">
        <v>429</v>
      </c>
    </row>
    <row r="29" spans="1:5" x14ac:dyDescent="0.3">
      <c r="A29" s="21" t="s">
        <v>428</v>
      </c>
      <c r="B29" s="31">
        <v>7800</v>
      </c>
      <c r="C29" s="92">
        <v>100</v>
      </c>
      <c r="D29" s="43">
        <v>8.0000000000000002E-3</v>
      </c>
      <c r="E29" s="21" t="s">
        <v>427</v>
      </c>
    </row>
    <row r="30" spans="1:5" s="38" customFormat="1" x14ac:dyDescent="0.3">
      <c r="A30" s="39"/>
      <c r="B30" s="42"/>
      <c r="C30" s="99"/>
      <c r="D30" s="40">
        <f>SUM(D23:D29)</f>
        <v>0.19500000000000001</v>
      </c>
      <c r="E30" s="39" t="s">
        <v>426</v>
      </c>
    </row>
    <row r="31" spans="1:5" s="23" customFormat="1" x14ac:dyDescent="0.3"/>
    <row r="32" spans="1:5" x14ac:dyDescent="0.3">
      <c r="A32" s="21" t="s">
        <v>425</v>
      </c>
      <c r="B32" s="31">
        <v>7800</v>
      </c>
      <c r="C32" s="92">
        <v>210</v>
      </c>
      <c r="D32" s="43">
        <v>0.04</v>
      </c>
      <c r="E32" s="21" t="s">
        <v>424</v>
      </c>
    </row>
    <row r="33" spans="1:5" x14ac:dyDescent="0.3">
      <c r="B33" s="31">
        <v>7800</v>
      </c>
      <c r="C33" s="92">
        <v>212</v>
      </c>
      <c r="D33" s="43">
        <v>1E-3</v>
      </c>
      <c r="E33" s="21" t="s">
        <v>423</v>
      </c>
    </row>
    <row r="34" spans="1:5" x14ac:dyDescent="0.3">
      <c r="B34" s="31">
        <v>7800</v>
      </c>
      <c r="C34" s="92">
        <v>216</v>
      </c>
      <c r="D34" s="43">
        <v>0.17</v>
      </c>
      <c r="E34" s="21" t="s">
        <v>422</v>
      </c>
    </row>
    <row r="35" spans="1:5" x14ac:dyDescent="0.3">
      <c r="B35" s="31">
        <v>7800</v>
      </c>
      <c r="C35" s="92">
        <v>217</v>
      </c>
      <c r="D35" s="43">
        <v>7.0000000000000007E-2</v>
      </c>
      <c r="E35" s="21" t="s">
        <v>421</v>
      </c>
    </row>
    <row r="36" spans="1:5" s="34" customFormat="1" ht="30" customHeight="1" x14ac:dyDescent="0.2">
      <c r="B36" s="75">
        <v>7800</v>
      </c>
      <c r="C36" s="36">
        <v>218</v>
      </c>
      <c r="D36" s="35">
        <v>2E-3</v>
      </c>
      <c r="E36" s="34" t="s">
        <v>420</v>
      </c>
    </row>
    <row r="37" spans="1:5" x14ac:dyDescent="0.3">
      <c r="B37" s="31">
        <v>7800</v>
      </c>
      <c r="C37" s="92">
        <v>219</v>
      </c>
      <c r="D37" s="43">
        <v>2.4E-2</v>
      </c>
      <c r="E37" s="21" t="s">
        <v>419</v>
      </c>
    </row>
    <row r="38" spans="1:5" x14ac:dyDescent="0.3">
      <c r="A38" s="21" t="s">
        <v>418</v>
      </c>
      <c r="B38" s="31">
        <v>7261</v>
      </c>
      <c r="C38" s="92"/>
      <c r="D38" s="43">
        <v>0.3</v>
      </c>
      <c r="E38" s="21" t="s">
        <v>417</v>
      </c>
    </row>
    <row r="39" spans="1:5" x14ac:dyDescent="0.3">
      <c r="B39" s="31">
        <v>7800</v>
      </c>
      <c r="C39" s="92">
        <v>213</v>
      </c>
      <c r="D39" s="43">
        <v>0.66500000000000004</v>
      </c>
      <c r="E39" s="21" t="s">
        <v>416</v>
      </c>
    </row>
    <row r="40" spans="1:5" x14ac:dyDescent="0.3">
      <c r="B40" s="31">
        <v>7800</v>
      </c>
      <c r="C40" s="92">
        <v>214</v>
      </c>
      <c r="D40" s="43">
        <v>0.18</v>
      </c>
      <c r="E40" s="21" t="s">
        <v>415</v>
      </c>
    </row>
    <row r="41" spans="1:5" x14ac:dyDescent="0.3">
      <c r="A41" s="21" t="s">
        <v>414</v>
      </c>
      <c r="B41" s="31">
        <v>7800</v>
      </c>
      <c r="C41" s="92">
        <v>221</v>
      </c>
      <c r="D41" s="43">
        <v>0.9</v>
      </c>
      <c r="E41" s="21" t="s">
        <v>413</v>
      </c>
    </row>
    <row r="42" spans="1:5" x14ac:dyDescent="0.3">
      <c r="B42" s="31">
        <v>7800</v>
      </c>
      <c r="C42" s="92">
        <v>222</v>
      </c>
      <c r="D42" s="43">
        <v>2E-3</v>
      </c>
      <c r="E42" s="21" t="s">
        <v>412</v>
      </c>
    </row>
    <row r="43" spans="1:5" x14ac:dyDescent="0.3">
      <c r="B43" s="31">
        <v>7800</v>
      </c>
      <c r="C43" s="92">
        <v>223</v>
      </c>
      <c r="D43" s="43">
        <v>3.0000000000000001E-3</v>
      </c>
      <c r="E43" s="21" t="s">
        <v>411</v>
      </c>
    </row>
    <row r="44" spans="1:5" x14ac:dyDescent="0.3">
      <c r="B44" s="31">
        <v>7800</v>
      </c>
      <c r="C44" s="92">
        <v>224</v>
      </c>
      <c r="D44" s="43">
        <v>1.0999999999999999E-2</v>
      </c>
      <c r="E44" s="21" t="s">
        <v>410</v>
      </c>
    </row>
    <row r="45" spans="1:5" s="38" customFormat="1" x14ac:dyDescent="0.3">
      <c r="A45" s="39"/>
      <c r="B45" s="42"/>
      <c r="C45" s="99"/>
      <c r="D45" s="40">
        <f>SUM(D32:D44)</f>
        <v>2.3679999999999999</v>
      </c>
      <c r="E45" s="39" t="s">
        <v>409</v>
      </c>
    </row>
    <row r="46" spans="1:5" s="37" customFormat="1" x14ac:dyDescent="0.3"/>
    <row r="47" spans="1:5" x14ac:dyDescent="0.3">
      <c r="A47" s="21" t="s">
        <v>187</v>
      </c>
      <c r="B47" s="31">
        <v>7660</v>
      </c>
      <c r="C47" s="92">
        <v>301</v>
      </c>
      <c r="D47" s="43">
        <v>1E-3</v>
      </c>
      <c r="E47" s="21" t="s">
        <v>408</v>
      </c>
    </row>
    <row r="48" spans="1:5" x14ac:dyDescent="0.3">
      <c r="B48" s="31">
        <v>7810</v>
      </c>
      <c r="C48" s="92">
        <v>5</v>
      </c>
      <c r="D48" s="43">
        <v>1E-3</v>
      </c>
      <c r="E48" s="21" t="s">
        <v>407</v>
      </c>
    </row>
    <row r="49" spans="2:5" x14ac:dyDescent="0.3">
      <c r="B49" s="31">
        <v>7810</v>
      </c>
      <c r="C49" s="92">
        <v>6</v>
      </c>
      <c r="D49" s="43">
        <v>1E-3</v>
      </c>
      <c r="E49" s="21" t="s">
        <v>406</v>
      </c>
    </row>
    <row r="50" spans="2:5" x14ac:dyDescent="0.3">
      <c r="B50" s="31">
        <v>7810</v>
      </c>
      <c r="C50" s="92">
        <v>7</v>
      </c>
      <c r="D50" s="43">
        <v>1E-3</v>
      </c>
      <c r="E50" s="21" t="s">
        <v>405</v>
      </c>
    </row>
    <row r="51" spans="2:5" ht="30" x14ac:dyDescent="0.3">
      <c r="B51" s="31">
        <v>7810</v>
      </c>
      <c r="C51" s="36">
        <v>8</v>
      </c>
      <c r="D51" s="35">
        <v>1E-3</v>
      </c>
      <c r="E51" s="34" t="s">
        <v>404</v>
      </c>
    </row>
    <row r="52" spans="2:5" x14ac:dyDescent="0.3">
      <c r="B52" s="31">
        <v>7810</v>
      </c>
      <c r="C52" s="36">
        <v>12</v>
      </c>
      <c r="D52" s="35">
        <v>0.09</v>
      </c>
      <c r="E52" s="34" t="s">
        <v>403</v>
      </c>
    </row>
    <row r="53" spans="2:5" x14ac:dyDescent="0.3">
      <c r="B53" s="31">
        <v>7810</v>
      </c>
      <c r="C53" s="36">
        <v>13</v>
      </c>
      <c r="D53" s="35">
        <v>2</v>
      </c>
      <c r="E53" s="34" t="s">
        <v>402</v>
      </c>
    </row>
    <row r="54" spans="2:5" x14ac:dyDescent="0.3">
      <c r="B54" s="31">
        <v>7810</v>
      </c>
      <c r="C54" s="92">
        <v>11</v>
      </c>
      <c r="D54" s="43">
        <v>3.95</v>
      </c>
      <c r="E54" s="21" t="s">
        <v>33</v>
      </c>
    </row>
    <row r="55" spans="2:5" x14ac:dyDescent="0.3">
      <c r="B55" s="31">
        <v>7840</v>
      </c>
      <c r="C55" s="92">
        <v>54</v>
      </c>
      <c r="D55" s="43">
        <v>1E-3</v>
      </c>
      <c r="E55" s="21" t="s">
        <v>401</v>
      </c>
    </row>
    <row r="56" spans="2:5" x14ac:dyDescent="0.3">
      <c r="B56" s="31">
        <v>7840</v>
      </c>
      <c r="C56" s="92">
        <v>55</v>
      </c>
      <c r="D56" s="43">
        <v>0.65</v>
      </c>
      <c r="E56" s="21" t="s">
        <v>400</v>
      </c>
    </row>
    <row r="57" spans="2:5" x14ac:dyDescent="0.3">
      <c r="B57" s="31">
        <v>7840</v>
      </c>
      <c r="C57" s="92">
        <v>57</v>
      </c>
      <c r="D57" s="43">
        <v>0.05</v>
      </c>
      <c r="E57" s="21" t="s">
        <v>399</v>
      </c>
    </row>
    <row r="58" spans="2:5" x14ac:dyDescent="0.3">
      <c r="B58" s="31">
        <v>7840</v>
      </c>
      <c r="C58" s="92">
        <v>62</v>
      </c>
      <c r="D58" s="43">
        <v>1E-3</v>
      </c>
      <c r="E58" s="21" t="s">
        <v>398</v>
      </c>
    </row>
    <row r="59" spans="2:5" s="34" customFormat="1" ht="30" customHeight="1" x14ac:dyDescent="0.2">
      <c r="B59" s="75">
        <v>7840</v>
      </c>
      <c r="C59" s="36">
        <v>63</v>
      </c>
      <c r="D59" s="35">
        <v>1E-3</v>
      </c>
      <c r="E59" s="34" t="s">
        <v>397</v>
      </c>
    </row>
    <row r="60" spans="2:5" x14ac:dyDescent="0.3">
      <c r="B60" s="31">
        <v>7840</v>
      </c>
      <c r="C60" s="92">
        <v>64</v>
      </c>
      <c r="D60" s="43">
        <v>1E-3</v>
      </c>
      <c r="E60" s="21" t="s">
        <v>396</v>
      </c>
    </row>
    <row r="61" spans="2:5" x14ac:dyDescent="0.3">
      <c r="B61" s="31">
        <v>7840</v>
      </c>
      <c r="C61" s="92">
        <v>65</v>
      </c>
      <c r="D61" s="43">
        <v>0.05</v>
      </c>
      <c r="E61" s="21" t="s">
        <v>395</v>
      </c>
    </row>
    <row r="62" spans="2:5" x14ac:dyDescent="0.3">
      <c r="B62" s="31">
        <v>7840</v>
      </c>
      <c r="C62" s="92">
        <v>66</v>
      </c>
      <c r="D62" s="43">
        <v>1.4999999999999999E-2</v>
      </c>
      <c r="E62" s="21" t="s">
        <v>394</v>
      </c>
    </row>
    <row r="63" spans="2:5" x14ac:dyDescent="0.3">
      <c r="B63" s="31">
        <v>7840</v>
      </c>
      <c r="C63" s="92">
        <v>67</v>
      </c>
      <c r="D63" s="43">
        <v>1E-3</v>
      </c>
      <c r="E63" s="21" t="s">
        <v>393</v>
      </c>
    </row>
    <row r="64" spans="2:5" ht="30" customHeight="1" x14ac:dyDescent="0.3">
      <c r="B64" s="75">
        <v>7840</v>
      </c>
      <c r="C64" s="74">
        <v>68</v>
      </c>
      <c r="D64" s="73">
        <v>1E-3</v>
      </c>
      <c r="E64" s="34" t="s">
        <v>392</v>
      </c>
    </row>
    <row r="65" spans="1:5" x14ac:dyDescent="0.3">
      <c r="B65" s="31">
        <v>7840</v>
      </c>
      <c r="C65" s="92">
        <v>69</v>
      </c>
      <c r="D65" s="43">
        <v>1E-3</v>
      </c>
      <c r="E65" s="21" t="s">
        <v>391</v>
      </c>
    </row>
    <row r="66" spans="1:5" s="38" customFormat="1" x14ac:dyDescent="0.3">
      <c r="A66" s="39"/>
      <c r="B66" s="42"/>
      <c r="C66" s="99"/>
      <c r="D66" s="40">
        <f>SUM(D47:D65)</f>
        <v>6.8170000000000019</v>
      </c>
      <c r="E66" s="39" t="s">
        <v>390</v>
      </c>
    </row>
    <row r="67" spans="1:5" s="37" customFormat="1" x14ac:dyDescent="0.3"/>
    <row r="68" spans="1:5" x14ac:dyDescent="0.3">
      <c r="A68" s="21" t="s">
        <v>389</v>
      </c>
      <c r="B68" s="31">
        <v>7800</v>
      </c>
      <c r="C68" s="92">
        <v>201</v>
      </c>
      <c r="D68" s="43">
        <v>2.8000000000000001E-2</v>
      </c>
      <c r="E68" s="21" t="s">
        <v>388</v>
      </c>
    </row>
    <row r="69" spans="1:5" s="34" customFormat="1" ht="30" customHeight="1" x14ac:dyDescent="0.2">
      <c r="C69" s="36"/>
      <c r="D69" s="35">
        <v>2.1000000000000001E-2</v>
      </c>
      <c r="E69" s="34" t="s">
        <v>387</v>
      </c>
    </row>
    <row r="70" spans="1:5" x14ac:dyDescent="0.3">
      <c r="B70" s="31"/>
      <c r="C70" s="92"/>
      <c r="D70" s="43">
        <v>0.03</v>
      </c>
      <c r="E70" s="21" t="s">
        <v>386</v>
      </c>
    </row>
    <row r="71" spans="1:5" x14ac:dyDescent="0.3">
      <c r="B71" s="31"/>
      <c r="C71" s="92"/>
      <c r="D71" s="43">
        <v>1.2999999999999999E-2</v>
      </c>
      <c r="E71" s="21" t="s">
        <v>385</v>
      </c>
    </row>
    <row r="72" spans="1:5" x14ac:dyDescent="0.3">
      <c r="B72" s="31"/>
      <c r="C72" s="92"/>
      <c r="D72" s="43">
        <v>3.0000000000000001E-3</v>
      </c>
      <c r="E72" s="21" t="s">
        <v>384</v>
      </c>
    </row>
    <row r="73" spans="1:5" s="38" customFormat="1" x14ac:dyDescent="0.3">
      <c r="A73" s="39"/>
      <c r="B73" s="120"/>
      <c r="C73" s="99"/>
      <c r="D73" s="40">
        <f>SUM(D68:D72)</f>
        <v>9.5000000000000001E-2</v>
      </c>
      <c r="E73" s="39" t="s">
        <v>383</v>
      </c>
    </row>
    <row r="74" spans="1:5" s="37" customFormat="1" x14ac:dyDescent="0.3"/>
    <row r="75" spans="1:5" x14ac:dyDescent="0.3">
      <c r="A75" s="21" t="s">
        <v>382</v>
      </c>
      <c r="B75" s="31">
        <v>7800</v>
      </c>
      <c r="C75" s="92">
        <v>200</v>
      </c>
      <c r="D75" s="43">
        <v>0.82</v>
      </c>
      <c r="E75" s="21" t="s">
        <v>381</v>
      </c>
    </row>
    <row r="76" spans="1:5" x14ac:dyDescent="0.3">
      <c r="B76" s="31"/>
      <c r="C76" s="92"/>
      <c r="D76" s="43">
        <v>1E-3</v>
      </c>
      <c r="E76" s="21" t="s">
        <v>380</v>
      </c>
    </row>
    <row r="77" spans="1:5" x14ac:dyDescent="0.3">
      <c r="A77" s="21" t="s">
        <v>379</v>
      </c>
      <c r="B77" s="31">
        <v>7800</v>
      </c>
      <c r="C77" s="92">
        <v>200</v>
      </c>
      <c r="D77" s="43">
        <v>1.4999999999999999E-2</v>
      </c>
      <c r="E77" s="21" t="s">
        <v>378</v>
      </c>
    </row>
    <row r="78" spans="1:5" x14ac:dyDescent="0.3">
      <c r="B78" s="31"/>
      <c r="C78" s="92"/>
      <c r="D78" s="43">
        <v>2E-3</v>
      </c>
      <c r="E78" s="21" t="s">
        <v>377</v>
      </c>
    </row>
    <row r="79" spans="1:5" x14ac:dyDescent="0.3">
      <c r="B79" s="31"/>
      <c r="C79" s="92"/>
      <c r="D79" s="43">
        <v>1E-3</v>
      </c>
      <c r="E79" s="21" t="s">
        <v>376</v>
      </c>
    </row>
    <row r="80" spans="1:5" ht="30" customHeight="1" x14ac:dyDescent="0.3">
      <c r="B80" s="75">
        <v>7800</v>
      </c>
      <c r="C80" s="74">
        <v>20</v>
      </c>
      <c r="D80" s="73">
        <v>0.49099999999999999</v>
      </c>
      <c r="E80" s="71" t="s">
        <v>375</v>
      </c>
    </row>
    <row r="81" spans="1:5" s="38" customFormat="1" x14ac:dyDescent="0.3">
      <c r="A81" s="39"/>
      <c r="B81" s="42"/>
      <c r="C81" s="99"/>
      <c r="D81" s="40">
        <f>SUM(D75:D80)</f>
        <v>1.33</v>
      </c>
      <c r="E81" s="39" t="s">
        <v>374</v>
      </c>
    </row>
    <row r="82" spans="1:5" s="37" customFormat="1" x14ac:dyDescent="0.3"/>
    <row r="83" spans="1:5" s="123" customFormat="1" x14ac:dyDescent="0.3">
      <c r="A83" s="75" t="s">
        <v>227</v>
      </c>
      <c r="B83" s="31">
        <v>7260</v>
      </c>
      <c r="C83" s="79"/>
      <c r="D83" s="110">
        <v>0.64</v>
      </c>
      <c r="E83" s="31" t="s">
        <v>373</v>
      </c>
    </row>
    <row r="84" spans="1:5" s="123" customFormat="1" x14ac:dyDescent="0.3">
      <c r="A84" s="75"/>
      <c r="B84" s="31"/>
      <c r="C84" s="79"/>
      <c r="D84" s="110">
        <v>4.2999999999999997E-2</v>
      </c>
      <c r="E84" s="31" t="s">
        <v>372</v>
      </c>
    </row>
    <row r="85" spans="1:5" s="123" customFormat="1" x14ac:dyDescent="0.3">
      <c r="A85" s="75"/>
      <c r="B85" s="31"/>
      <c r="C85" s="79"/>
      <c r="D85" s="110">
        <v>4.2000000000000003E-2</v>
      </c>
      <c r="E85" s="31" t="s">
        <v>371</v>
      </c>
    </row>
    <row r="86" spans="1:5" s="34" customFormat="1" ht="30" customHeight="1" x14ac:dyDescent="0.2">
      <c r="B86" s="34">
        <v>7800</v>
      </c>
      <c r="C86" s="36"/>
      <c r="D86" s="35">
        <v>2.7E-2</v>
      </c>
      <c r="E86" s="34" t="s">
        <v>370</v>
      </c>
    </row>
    <row r="87" spans="1:5" x14ac:dyDescent="0.3">
      <c r="B87" s="31"/>
      <c r="C87" s="92"/>
      <c r="D87" s="43">
        <v>0.1</v>
      </c>
      <c r="E87" s="21" t="s">
        <v>369</v>
      </c>
    </row>
    <row r="88" spans="1:5" x14ac:dyDescent="0.3">
      <c r="B88" s="31"/>
      <c r="C88" s="92"/>
      <c r="D88" s="43">
        <v>0.03</v>
      </c>
      <c r="E88" s="21" t="s">
        <v>368</v>
      </c>
    </row>
    <row r="89" spans="1:5" x14ac:dyDescent="0.3">
      <c r="B89" s="31"/>
      <c r="C89" s="92"/>
      <c r="D89" s="43">
        <v>0.04</v>
      </c>
      <c r="E89" s="21" t="s">
        <v>367</v>
      </c>
    </row>
    <row r="90" spans="1:5" x14ac:dyDescent="0.3">
      <c r="B90" s="31"/>
      <c r="C90" s="92"/>
      <c r="D90" s="43">
        <v>0.02</v>
      </c>
      <c r="E90" s="21" t="s">
        <v>366</v>
      </c>
    </row>
    <row r="91" spans="1:5" s="38" customFormat="1" x14ac:dyDescent="0.3">
      <c r="A91" s="21"/>
      <c r="B91" s="31"/>
      <c r="C91" s="92"/>
      <c r="D91" s="43">
        <v>0.151</v>
      </c>
      <c r="E91" s="21" t="s">
        <v>365</v>
      </c>
    </row>
    <row r="92" spans="1:5" s="79" customFormat="1" x14ac:dyDescent="0.3">
      <c r="A92" s="21"/>
      <c r="B92" s="31"/>
      <c r="C92" s="92"/>
      <c r="D92" s="43">
        <v>0.03</v>
      </c>
      <c r="E92" s="21" t="s">
        <v>364</v>
      </c>
    </row>
    <row r="93" spans="1:5" s="79" customFormat="1" x14ac:dyDescent="0.3">
      <c r="A93" s="21"/>
      <c r="B93" s="31"/>
      <c r="C93" s="92"/>
      <c r="D93" s="43">
        <v>1.2999999999999999E-2</v>
      </c>
      <c r="E93" s="21" t="s">
        <v>363</v>
      </c>
    </row>
    <row r="94" spans="1:5" s="79" customFormat="1" x14ac:dyDescent="0.3">
      <c r="A94" s="21"/>
      <c r="B94" s="31"/>
      <c r="C94" s="92"/>
      <c r="D94" s="43">
        <v>1E-3</v>
      </c>
      <c r="E94" s="21" t="s">
        <v>362</v>
      </c>
    </row>
    <row r="95" spans="1:5" s="79" customFormat="1" x14ac:dyDescent="0.3">
      <c r="A95" s="21"/>
      <c r="B95" s="31"/>
      <c r="C95" s="92"/>
      <c r="D95" s="43">
        <v>1E-3</v>
      </c>
      <c r="E95" s="21" t="s">
        <v>361</v>
      </c>
    </row>
    <row r="96" spans="1:5" s="79" customFormat="1" x14ac:dyDescent="0.3">
      <c r="A96" s="21"/>
      <c r="B96" s="31"/>
      <c r="C96" s="92"/>
      <c r="D96" s="43">
        <v>1E-3</v>
      </c>
      <c r="E96" s="21" t="s">
        <v>360</v>
      </c>
    </row>
    <row r="97" spans="1:5" s="79" customFormat="1" x14ac:dyDescent="0.3">
      <c r="A97" s="21"/>
      <c r="B97" s="31"/>
      <c r="C97" s="92"/>
      <c r="D97" s="43">
        <v>1E-3</v>
      </c>
      <c r="E97" s="21" t="s">
        <v>359</v>
      </c>
    </row>
    <row r="98" spans="1:5" s="79" customFormat="1" x14ac:dyDescent="0.3">
      <c r="A98" s="21"/>
      <c r="B98" s="31"/>
      <c r="C98" s="92"/>
      <c r="D98" s="43">
        <v>1E-3</v>
      </c>
      <c r="E98" s="21" t="s">
        <v>358</v>
      </c>
    </row>
    <row r="99" spans="1:5" s="79" customFormat="1" x14ac:dyDescent="0.3">
      <c r="A99" s="21"/>
      <c r="B99" s="31"/>
      <c r="C99" s="92"/>
      <c r="D99" s="43">
        <v>1E-3</v>
      </c>
      <c r="E99" s="21" t="s">
        <v>357</v>
      </c>
    </row>
    <row r="100" spans="1:5" s="79" customFormat="1" x14ac:dyDescent="0.3">
      <c r="A100" s="21"/>
      <c r="B100" s="31"/>
      <c r="C100" s="92"/>
      <c r="D100" s="43">
        <v>1E-3</v>
      </c>
      <c r="E100" s="21" t="s">
        <v>356</v>
      </c>
    </row>
    <row r="101" spans="1:5" x14ac:dyDescent="0.3">
      <c r="A101" s="38"/>
      <c r="B101" s="54"/>
      <c r="C101" s="96"/>
      <c r="D101" s="53">
        <f>SUM(D83:D100)</f>
        <v>1.1429999999999993</v>
      </c>
      <c r="E101" s="38" t="s">
        <v>224</v>
      </c>
    </row>
    <row r="102" spans="1:5" s="38" customFormat="1" x14ac:dyDescent="0.3">
      <c r="A102" s="39"/>
      <c r="B102" s="42"/>
      <c r="C102" s="95"/>
      <c r="D102" s="52">
        <f>SUM(D101+D81+D73+D66+D45+D30+D21+D18+D15+D11)</f>
        <v>12.127000000000002</v>
      </c>
      <c r="E102" s="51" t="s">
        <v>76</v>
      </c>
    </row>
    <row r="103" spans="1:5" s="23" customFormat="1" x14ac:dyDescent="0.3"/>
    <row r="104" spans="1:5" s="49" customFormat="1" x14ac:dyDescent="0.3">
      <c r="A104" s="49" t="s">
        <v>75</v>
      </c>
    </row>
    <row r="105" spans="1:5" ht="30" customHeight="1" x14ac:dyDescent="0.3">
      <c r="A105" s="75" t="s">
        <v>153</v>
      </c>
      <c r="B105" s="75">
        <v>7800</v>
      </c>
      <c r="C105" s="74"/>
      <c r="D105" s="73">
        <v>1E-3</v>
      </c>
      <c r="E105" s="71" t="s">
        <v>355</v>
      </c>
    </row>
    <row r="106" spans="1:5" x14ac:dyDescent="0.3">
      <c r="B106" s="31"/>
      <c r="C106" s="92"/>
      <c r="D106" s="43">
        <v>1E-3</v>
      </c>
      <c r="E106" s="21" t="s">
        <v>354</v>
      </c>
    </row>
    <row r="107" spans="1:5" x14ac:dyDescent="0.3">
      <c r="B107" s="31">
        <v>7800</v>
      </c>
      <c r="C107" s="92">
        <v>30</v>
      </c>
      <c r="D107" s="43">
        <v>1E-3</v>
      </c>
      <c r="E107" s="21" t="s">
        <v>353</v>
      </c>
    </row>
    <row r="108" spans="1:5" x14ac:dyDescent="0.3">
      <c r="B108" s="31">
        <v>7800</v>
      </c>
      <c r="C108" s="92">
        <v>31</v>
      </c>
      <c r="D108" s="43">
        <v>1.4999999999999999E-2</v>
      </c>
      <c r="E108" s="21" t="s">
        <v>352</v>
      </c>
    </row>
    <row r="109" spans="1:5" s="38" customFormat="1" x14ac:dyDescent="0.3">
      <c r="A109" s="39"/>
      <c r="B109" s="42"/>
      <c r="C109" s="99"/>
      <c r="D109" s="40">
        <f>SUM(D105:D108)</f>
        <v>1.7999999999999999E-2</v>
      </c>
      <c r="E109" s="39" t="s">
        <v>151</v>
      </c>
    </row>
    <row r="110" spans="1:5" s="23" customFormat="1" x14ac:dyDescent="0.3"/>
    <row r="111" spans="1:5" s="34" customFormat="1" ht="30" x14ac:dyDescent="0.2">
      <c r="A111" s="116" t="s">
        <v>150</v>
      </c>
      <c r="B111" s="116">
        <v>7800</v>
      </c>
      <c r="C111" s="129"/>
      <c r="D111" s="117">
        <v>1.2999999999999999E-2</v>
      </c>
      <c r="E111" s="116" t="s">
        <v>351</v>
      </c>
    </row>
    <row r="112" spans="1:5" x14ac:dyDescent="0.3">
      <c r="A112" s="70"/>
      <c r="B112" s="58"/>
      <c r="C112" s="107"/>
      <c r="D112" s="115">
        <v>6.0000000000000001E-3</v>
      </c>
      <c r="E112" s="70" t="s">
        <v>350</v>
      </c>
    </row>
    <row r="113" spans="1:5" x14ac:dyDescent="0.3">
      <c r="A113" s="70"/>
      <c r="B113" s="58"/>
      <c r="C113" s="107"/>
      <c r="D113" s="115">
        <v>4.0000000000000001E-3</v>
      </c>
      <c r="E113" s="70" t="s">
        <v>349</v>
      </c>
    </row>
    <row r="114" spans="1:5" x14ac:dyDescent="0.3">
      <c r="A114" s="70"/>
      <c r="B114" s="58">
        <v>7800</v>
      </c>
      <c r="C114" s="107">
        <v>43</v>
      </c>
      <c r="D114" s="115">
        <v>0.05</v>
      </c>
      <c r="E114" s="70" t="s">
        <v>348</v>
      </c>
    </row>
    <row r="115" spans="1:5" x14ac:dyDescent="0.3">
      <c r="A115" s="70"/>
      <c r="B115" s="58"/>
      <c r="C115" s="107"/>
      <c r="D115" s="115">
        <v>0.03</v>
      </c>
      <c r="E115" s="70" t="s">
        <v>347</v>
      </c>
    </row>
    <row r="116" spans="1:5" s="38" customFormat="1" x14ac:dyDescent="0.3">
      <c r="A116" s="39"/>
      <c r="B116" s="42"/>
      <c r="C116" s="99"/>
      <c r="D116" s="40">
        <f>SUM(D111:D115)</f>
        <v>0.10300000000000001</v>
      </c>
      <c r="E116" s="39" t="s">
        <v>148</v>
      </c>
    </row>
    <row r="117" spans="1:5" s="23" customFormat="1" x14ac:dyDescent="0.3"/>
    <row r="118" spans="1:5" s="79" customFormat="1" ht="64.900000000000006" customHeight="1" x14ac:dyDescent="0.3">
      <c r="A118" s="84" t="s">
        <v>346</v>
      </c>
      <c r="B118" s="75">
        <v>7800</v>
      </c>
      <c r="C118" s="128"/>
      <c r="D118" s="75">
        <v>1.0999999999999999E-2</v>
      </c>
      <c r="E118" s="34" t="s">
        <v>345</v>
      </c>
    </row>
    <row r="119" spans="1:5" s="79" customFormat="1" x14ac:dyDescent="0.3">
      <c r="B119" s="31"/>
      <c r="D119" s="127">
        <f>SUM(D118)</f>
        <v>1.0999999999999999E-2</v>
      </c>
      <c r="E119" s="127" t="s">
        <v>344</v>
      </c>
    </row>
    <row r="120" spans="1:5" s="79" customFormat="1" x14ac:dyDescent="0.3">
      <c r="A120" s="81"/>
      <c r="B120" s="28"/>
      <c r="C120" s="81"/>
      <c r="D120" s="126">
        <f>SUM(D109+D116+D119)</f>
        <v>0.13200000000000001</v>
      </c>
      <c r="E120" s="51" t="s">
        <v>68</v>
      </c>
    </row>
    <row r="121" spans="1:5" s="23" customFormat="1" x14ac:dyDescent="0.3"/>
    <row r="122" spans="1:5" s="49" customFormat="1" x14ac:dyDescent="0.3">
      <c r="A122" s="49" t="s">
        <v>67</v>
      </c>
    </row>
    <row r="123" spans="1:5" x14ac:dyDescent="0.3">
      <c r="A123" s="21" t="s">
        <v>220</v>
      </c>
      <c r="B123" s="31">
        <v>7800</v>
      </c>
      <c r="C123" s="124"/>
      <c r="D123" s="125">
        <v>1.4E-2</v>
      </c>
      <c r="E123" s="21" t="s">
        <v>343</v>
      </c>
    </row>
    <row r="124" spans="1:5" x14ac:dyDescent="0.3">
      <c r="B124" s="31"/>
      <c r="C124" s="124"/>
      <c r="D124" s="43">
        <v>1.4999999999999999E-2</v>
      </c>
      <c r="E124" s="70" t="s">
        <v>342</v>
      </c>
    </row>
    <row r="125" spans="1:5" x14ac:dyDescent="0.3">
      <c r="A125" s="21" t="s">
        <v>341</v>
      </c>
      <c r="B125" s="31">
        <v>7800</v>
      </c>
      <c r="C125" s="92"/>
      <c r="D125" s="43">
        <v>2.3E-2</v>
      </c>
      <c r="E125" s="21" t="s">
        <v>340</v>
      </c>
    </row>
    <row r="126" spans="1:5" x14ac:dyDescent="0.3">
      <c r="B126" s="31"/>
      <c r="C126" s="92"/>
      <c r="D126" s="43">
        <v>2.1999999999999999E-2</v>
      </c>
      <c r="E126" s="21" t="s">
        <v>339</v>
      </c>
    </row>
    <row r="127" spans="1:5" x14ac:dyDescent="0.3">
      <c r="B127" s="31"/>
      <c r="C127" s="92"/>
      <c r="D127" s="43">
        <v>4.7E-2</v>
      </c>
      <c r="E127" s="70" t="s">
        <v>338</v>
      </c>
    </row>
    <row r="128" spans="1:5" x14ac:dyDescent="0.3">
      <c r="B128" s="31"/>
      <c r="C128" s="92"/>
      <c r="D128" s="43">
        <v>5.0000000000000001E-3</v>
      </c>
      <c r="E128" s="70" t="s">
        <v>337</v>
      </c>
    </row>
    <row r="129" spans="1:5" x14ac:dyDescent="0.3">
      <c r="A129" s="21" t="s">
        <v>336</v>
      </c>
      <c r="B129" s="31">
        <v>7800</v>
      </c>
      <c r="C129" s="92"/>
      <c r="D129" s="43">
        <v>1E-3</v>
      </c>
      <c r="E129" s="21" t="s">
        <v>335</v>
      </c>
    </row>
    <row r="130" spans="1:5" x14ac:dyDescent="0.3">
      <c r="A130" s="21" t="s">
        <v>334</v>
      </c>
      <c r="B130" s="31">
        <v>7800</v>
      </c>
      <c r="C130" s="92">
        <v>100</v>
      </c>
      <c r="D130" s="43">
        <v>1E-3</v>
      </c>
      <c r="E130" s="21" t="s">
        <v>333</v>
      </c>
    </row>
    <row r="131" spans="1:5" x14ac:dyDescent="0.3">
      <c r="A131" s="21" t="s">
        <v>332</v>
      </c>
      <c r="B131" s="31">
        <v>7260</v>
      </c>
      <c r="C131" s="92"/>
      <c r="D131" s="43">
        <v>1E-3</v>
      </c>
      <c r="E131" s="21" t="s">
        <v>331</v>
      </c>
    </row>
    <row r="132" spans="1:5" x14ac:dyDescent="0.3">
      <c r="B132" s="31">
        <v>7800</v>
      </c>
      <c r="C132" s="92"/>
      <c r="D132" s="43">
        <v>1E-3</v>
      </c>
      <c r="E132" s="21" t="s">
        <v>330</v>
      </c>
    </row>
    <row r="133" spans="1:5" s="38" customFormat="1" x14ac:dyDescent="0.3">
      <c r="A133" s="39"/>
      <c r="B133" s="42"/>
      <c r="C133" s="99"/>
      <c r="D133" s="40">
        <f>SUM(D123:D132)</f>
        <v>0.13</v>
      </c>
      <c r="E133" s="39" t="s">
        <v>216</v>
      </c>
    </row>
    <row r="134" spans="1:5" s="23" customFormat="1" x14ac:dyDescent="0.3"/>
    <row r="135" spans="1:5" s="34" customFormat="1" ht="30" x14ac:dyDescent="0.2">
      <c r="A135" s="34" t="s">
        <v>329</v>
      </c>
      <c r="B135" s="34">
        <v>7800</v>
      </c>
      <c r="C135" s="36">
        <v>100</v>
      </c>
      <c r="D135" s="35">
        <v>1E-3</v>
      </c>
      <c r="E135" s="34" t="s">
        <v>328</v>
      </c>
    </row>
    <row r="136" spans="1:5" s="75" customFormat="1" x14ac:dyDescent="0.2">
      <c r="A136" s="75" t="s">
        <v>327</v>
      </c>
      <c r="B136" s="75">
        <v>7684</v>
      </c>
      <c r="C136" s="74">
        <v>2</v>
      </c>
      <c r="D136" s="73">
        <v>0.315</v>
      </c>
      <c r="E136" s="75" t="s">
        <v>326</v>
      </c>
    </row>
    <row r="137" spans="1:5" x14ac:dyDescent="0.3">
      <c r="A137" s="21" t="s">
        <v>325</v>
      </c>
      <c r="B137" s="31">
        <v>7260</v>
      </c>
      <c r="C137" s="92"/>
      <c r="D137" s="43">
        <v>0.64800000000000002</v>
      </c>
      <c r="E137" s="21" t="s">
        <v>324</v>
      </c>
    </row>
    <row r="138" spans="1:5" x14ac:dyDescent="0.3">
      <c r="B138" s="31">
        <v>7340</v>
      </c>
      <c r="C138" s="92">
        <v>10</v>
      </c>
      <c r="D138" s="43">
        <v>1.2</v>
      </c>
      <c r="E138" s="21" t="s">
        <v>323</v>
      </c>
    </row>
    <row r="139" spans="1:5" x14ac:dyDescent="0.3">
      <c r="B139" s="31"/>
      <c r="C139" s="92"/>
      <c r="D139" s="43">
        <v>0.1</v>
      </c>
      <c r="E139" s="21" t="s">
        <v>322</v>
      </c>
    </row>
    <row r="140" spans="1:5" x14ac:dyDescent="0.3">
      <c r="B140" s="31"/>
      <c r="C140" s="92"/>
      <c r="D140" s="43">
        <v>1.85</v>
      </c>
      <c r="E140" s="21" t="s">
        <v>321</v>
      </c>
    </row>
    <row r="141" spans="1:5" x14ac:dyDescent="0.3">
      <c r="B141" s="31"/>
      <c r="C141" s="92"/>
      <c r="D141" s="43">
        <v>0.35</v>
      </c>
      <c r="E141" s="21" t="s">
        <v>320</v>
      </c>
    </row>
    <row r="142" spans="1:5" x14ac:dyDescent="0.3">
      <c r="A142" s="21" t="s">
        <v>319</v>
      </c>
      <c r="B142" s="31">
        <v>7679</v>
      </c>
      <c r="C142" s="92">
        <v>120</v>
      </c>
      <c r="D142" s="43">
        <v>7.0000000000000007E-2</v>
      </c>
      <c r="E142" s="21" t="s">
        <v>318</v>
      </c>
    </row>
    <row r="143" spans="1:5" x14ac:dyDescent="0.3">
      <c r="A143" s="21" t="s">
        <v>215</v>
      </c>
      <c r="B143" s="31">
        <v>7800</v>
      </c>
      <c r="C143" s="92">
        <v>66</v>
      </c>
      <c r="D143" s="43">
        <v>0.8</v>
      </c>
      <c r="E143" s="21" t="s">
        <v>317</v>
      </c>
    </row>
    <row r="144" spans="1:5" ht="75" x14ac:dyDescent="0.3">
      <c r="A144" s="75"/>
      <c r="B144" s="75">
        <v>7800</v>
      </c>
      <c r="C144" s="74">
        <v>200</v>
      </c>
      <c r="D144" s="73">
        <v>0.04</v>
      </c>
      <c r="E144" s="71" t="s">
        <v>316</v>
      </c>
    </row>
    <row r="145" spans="1:5" s="34" customFormat="1" ht="75" x14ac:dyDescent="0.2">
      <c r="A145" s="34" t="s">
        <v>315</v>
      </c>
      <c r="B145" s="34">
        <v>7800</v>
      </c>
      <c r="C145" s="36">
        <v>100</v>
      </c>
      <c r="D145" s="35">
        <v>5.0000000000000001E-3</v>
      </c>
      <c r="E145" s="34" t="s">
        <v>314</v>
      </c>
    </row>
    <row r="146" spans="1:5" s="34" customFormat="1" ht="75" x14ac:dyDescent="0.2">
      <c r="A146" s="34" t="s">
        <v>313</v>
      </c>
      <c r="B146" s="34">
        <v>7800</v>
      </c>
      <c r="C146" s="36">
        <v>100</v>
      </c>
      <c r="D146" s="35">
        <v>8.9999999999999993E-3</v>
      </c>
      <c r="E146" s="34" t="s">
        <v>312</v>
      </c>
    </row>
    <row r="147" spans="1:5" s="38" customFormat="1" x14ac:dyDescent="0.3">
      <c r="A147" s="39"/>
      <c r="B147" s="42"/>
      <c r="C147" s="99"/>
      <c r="D147" s="40">
        <f>SUM(D135:D146)</f>
        <v>5.3879999999999999</v>
      </c>
      <c r="E147" s="39" t="s">
        <v>311</v>
      </c>
    </row>
    <row r="148" spans="1:5" s="37" customFormat="1" x14ac:dyDescent="0.3"/>
    <row r="149" spans="1:5" s="123" customFormat="1" ht="30" customHeight="1" x14ac:dyDescent="0.3">
      <c r="A149" s="75" t="s">
        <v>212</v>
      </c>
      <c r="B149" s="75">
        <v>7800</v>
      </c>
      <c r="C149" s="74">
        <v>200</v>
      </c>
      <c r="D149" s="73">
        <v>0.06</v>
      </c>
      <c r="E149" s="34" t="s">
        <v>310</v>
      </c>
    </row>
    <row r="150" spans="1:5" s="57" customFormat="1" ht="30" x14ac:dyDescent="0.2">
      <c r="A150" s="34" t="s">
        <v>309</v>
      </c>
      <c r="B150" s="122">
        <v>7800</v>
      </c>
      <c r="C150" s="36">
        <v>601</v>
      </c>
      <c r="D150" s="35">
        <v>5.35</v>
      </c>
      <c r="E150" s="34" t="s">
        <v>308</v>
      </c>
    </row>
    <row r="151" spans="1:5" s="57" customFormat="1" x14ac:dyDescent="0.2">
      <c r="A151" s="34"/>
      <c r="B151" s="122">
        <v>7800</v>
      </c>
      <c r="C151" s="36">
        <v>603</v>
      </c>
      <c r="D151" s="35">
        <v>36.654000000000003</v>
      </c>
      <c r="E151" s="34" t="s">
        <v>239</v>
      </c>
    </row>
    <row r="152" spans="1:5" s="38" customFormat="1" x14ac:dyDescent="0.3">
      <c r="B152" s="121"/>
      <c r="C152" s="92"/>
      <c r="D152" s="33">
        <f>SUM(D149:D151)</f>
        <v>42.064</v>
      </c>
      <c r="E152" s="32" t="s">
        <v>307</v>
      </c>
    </row>
    <row r="153" spans="1:5" s="38" customFormat="1" x14ac:dyDescent="0.3">
      <c r="A153" s="39"/>
      <c r="B153" s="120"/>
      <c r="C153" s="119"/>
      <c r="D153" s="26">
        <f>SUM(D133+D147+D152)</f>
        <v>47.582000000000001</v>
      </c>
      <c r="E153" s="25" t="s">
        <v>63</v>
      </c>
    </row>
    <row r="154" spans="1:5" s="23" customFormat="1" x14ac:dyDescent="0.3"/>
    <row r="155" spans="1:5" s="49" customFormat="1" x14ac:dyDescent="0.3">
      <c r="A155" s="118" t="s">
        <v>62</v>
      </c>
      <c r="B155" s="118"/>
      <c r="C155" s="118"/>
      <c r="D155" s="118"/>
      <c r="E155" s="118"/>
    </row>
    <row r="156" spans="1:5" x14ac:dyDescent="0.3">
      <c r="A156" s="21" t="s">
        <v>142</v>
      </c>
      <c r="B156" s="21">
        <v>7260</v>
      </c>
      <c r="C156" s="92"/>
      <c r="D156" s="115">
        <v>7.8E-2</v>
      </c>
      <c r="E156" s="70" t="s">
        <v>306</v>
      </c>
    </row>
    <row r="157" spans="1:5" x14ac:dyDescent="0.3">
      <c r="B157" s="21"/>
      <c r="C157" s="92"/>
      <c r="D157" s="115">
        <v>8.5000000000000006E-2</v>
      </c>
      <c r="E157" s="70" t="s">
        <v>305</v>
      </c>
    </row>
    <row r="158" spans="1:5" x14ac:dyDescent="0.3">
      <c r="B158" s="21"/>
      <c r="C158" s="92"/>
      <c r="D158" s="115">
        <v>0.02</v>
      </c>
      <c r="E158" s="70" t="s">
        <v>304</v>
      </c>
    </row>
    <row r="159" spans="1:5" x14ac:dyDescent="0.3">
      <c r="B159" s="21">
        <v>7800</v>
      </c>
      <c r="C159" s="92">
        <v>100</v>
      </c>
      <c r="D159" s="115">
        <v>0.2</v>
      </c>
      <c r="E159" s="70" t="s">
        <v>303</v>
      </c>
    </row>
    <row r="160" spans="1:5" x14ac:dyDescent="0.3">
      <c r="B160" s="21"/>
      <c r="C160" s="92"/>
      <c r="D160" s="115">
        <v>2.5000000000000001E-2</v>
      </c>
      <c r="E160" s="70" t="s">
        <v>302</v>
      </c>
    </row>
    <row r="161" spans="1:5" x14ac:dyDescent="0.3">
      <c r="B161" s="21"/>
      <c r="C161" s="92"/>
      <c r="D161" s="115">
        <v>0.2</v>
      </c>
      <c r="E161" s="70" t="s">
        <v>301</v>
      </c>
    </row>
    <row r="162" spans="1:5" x14ac:dyDescent="0.3">
      <c r="B162" s="21"/>
      <c r="C162" s="92"/>
      <c r="D162" s="115">
        <v>7.0000000000000001E-3</v>
      </c>
      <c r="E162" s="70" t="s">
        <v>300</v>
      </c>
    </row>
    <row r="163" spans="1:5" x14ac:dyDescent="0.3">
      <c r="B163" s="21"/>
      <c r="C163" s="92"/>
      <c r="D163" s="115">
        <v>5.0000000000000001E-3</v>
      </c>
      <c r="E163" s="70" t="s">
        <v>299</v>
      </c>
    </row>
    <row r="164" spans="1:5" x14ac:dyDescent="0.3">
      <c r="B164" s="21"/>
      <c r="C164" s="92"/>
      <c r="D164" s="115">
        <v>0.11</v>
      </c>
      <c r="E164" s="70" t="s">
        <v>298</v>
      </c>
    </row>
    <row r="165" spans="1:5" x14ac:dyDescent="0.3">
      <c r="B165" s="21"/>
      <c r="C165" s="92"/>
      <c r="D165" s="115">
        <v>1.4E-2</v>
      </c>
      <c r="E165" s="70" t="s">
        <v>297</v>
      </c>
    </row>
    <row r="166" spans="1:5" s="34" customFormat="1" ht="30" x14ac:dyDescent="0.2">
      <c r="C166" s="36"/>
      <c r="D166" s="117">
        <v>7.0000000000000001E-3</v>
      </c>
      <c r="E166" s="116" t="s">
        <v>296</v>
      </c>
    </row>
    <row r="167" spans="1:5" s="34" customFormat="1" ht="30" x14ac:dyDescent="0.2">
      <c r="C167" s="36"/>
      <c r="D167" s="117">
        <v>7.0000000000000001E-3</v>
      </c>
      <c r="E167" s="116" t="s">
        <v>295</v>
      </c>
    </row>
    <row r="168" spans="1:5" x14ac:dyDescent="0.3">
      <c r="B168" s="21"/>
      <c r="C168" s="92"/>
      <c r="D168" s="115">
        <v>0.01</v>
      </c>
      <c r="E168" s="70" t="s">
        <v>294</v>
      </c>
    </row>
    <row r="169" spans="1:5" s="34" customFormat="1" ht="30" x14ac:dyDescent="0.2">
      <c r="C169" s="36"/>
      <c r="D169" s="117">
        <v>3.0000000000000001E-3</v>
      </c>
      <c r="E169" s="116" t="s">
        <v>293</v>
      </c>
    </row>
    <row r="170" spans="1:5" x14ac:dyDescent="0.3">
      <c r="B170" s="21"/>
      <c r="C170" s="92"/>
      <c r="D170" s="115">
        <v>6.7000000000000004E-2</v>
      </c>
      <c r="E170" s="70" t="s">
        <v>292</v>
      </c>
    </row>
    <row r="171" spans="1:5" x14ac:dyDescent="0.3">
      <c r="B171" s="21"/>
      <c r="C171" s="92"/>
      <c r="D171" s="115">
        <v>9.2999999999999999E-2</v>
      </c>
      <c r="E171" s="70" t="s">
        <v>291</v>
      </c>
    </row>
    <row r="172" spans="1:5" x14ac:dyDescent="0.3">
      <c r="B172" s="21"/>
      <c r="C172" s="92"/>
      <c r="D172" s="43">
        <v>5.5E-2</v>
      </c>
      <c r="E172" s="21" t="s">
        <v>290</v>
      </c>
    </row>
    <row r="173" spans="1:5" s="38" customFormat="1" x14ac:dyDescent="0.3">
      <c r="A173" s="39"/>
      <c r="B173" s="39"/>
      <c r="C173" s="99"/>
      <c r="D173" s="40">
        <f>SUM(D156:D172)</f>
        <v>0.9860000000000001</v>
      </c>
      <c r="E173" s="39" t="s">
        <v>140</v>
      </c>
    </row>
    <row r="174" spans="1:5" s="23" customFormat="1" x14ac:dyDescent="0.3"/>
    <row r="175" spans="1:5" x14ac:dyDescent="0.3">
      <c r="A175" s="21" t="s">
        <v>289</v>
      </c>
      <c r="B175" s="31">
        <v>7800</v>
      </c>
      <c r="C175" s="92">
        <v>200</v>
      </c>
      <c r="D175" s="43">
        <v>2E-3</v>
      </c>
      <c r="E175" s="21" t="s">
        <v>288</v>
      </c>
    </row>
    <row r="176" spans="1:5" s="34" customFormat="1" ht="30" x14ac:dyDescent="0.2">
      <c r="C176" s="36"/>
      <c r="D176" s="35">
        <v>4.0000000000000001E-3</v>
      </c>
      <c r="E176" s="34" t="s">
        <v>287</v>
      </c>
    </row>
    <row r="177" spans="1:5" x14ac:dyDescent="0.3">
      <c r="B177" s="31"/>
      <c r="C177" s="92"/>
      <c r="D177" s="43">
        <v>1.0999999999999999E-2</v>
      </c>
      <c r="E177" s="21" t="s">
        <v>286</v>
      </c>
    </row>
    <row r="178" spans="1:5" x14ac:dyDescent="0.3">
      <c r="A178" s="21" t="s">
        <v>285</v>
      </c>
      <c r="B178" s="31">
        <v>7800</v>
      </c>
      <c r="C178" s="92">
        <v>200</v>
      </c>
      <c r="D178" s="43">
        <v>8.5000000000000006E-2</v>
      </c>
      <c r="E178" s="21" t="s">
        <v>284</v>
      </c>
    </row>
    <row r="179" spans="1:5" ht="30" x14ac:dyDescent="0.3">
      <c r="A179" s="75" t="s">
        <v>283</v>
      </c>
      <c r="B179" s="75">
        <v>7800</v>
      </c>
      <c r="C179" s="74">
        <v>200</v>
      </c>
      <c r="D179" s="73">
        <v>2.1000000000000001E-2</v>
      </c>
      <c r="E179" s="71" t="s">
        <v>282</v>
      </c>
    </row>
    <row r="180" spans="1:5" s="57" customFormat="1" ht="30" x14ac:dyDescent="0.2">
      <c r="A180" s="34" t="s">
        <v>281</v>
      </c>
      <c r="B180" s="34">
        <v>7800</v>
      </c>
      <c r="C180" s="36">
        <v>200</v>
      </c>
      <c r="D180" s="35">
        <v>5.0000000000000001E-3</v>
      </c>
      <c r="E180" s="34" t="s">
        <v>280</v>
      </c>
    </row>
    <row r="181" spans="1:5" s="38" customFormat="1" x14ac:dyDescent="0.3">
      <c r="A181" s="21"/>
      <c r="B181" s="31"/>
      <c r="C181" s="92"/>
      <c r="D181" s="43">
        <v>0.01</v>
      </c>
      <c r="E181" s="21" t="s">
        <v>279</v>
      </c>
    </row>
    <row r="182" spans="1:5" s="79" customFormat="1" x14ac:dyDescent="0.3">
      <c r="A182" s="39"/>
      <c r="B182" s="42"/>
      <c r="C182" s="99"/>
      <c r="D182" s="40">
        <f>SUM(D175:D181)</f>
        <v>0.13800000000000001</v>
      </c>
      <c r="E182" s="39" t="s">
        <v>55</v>
      </c>
    </row>
    <row r="183" spans="1:5" s="100" customFormat="1" x14ac:dyDescent="0.3"/>
    <row r="184" spans="1:5" s="75" customFormat="1" x14ac:dyDescent="0.2">
      <c r="A184" s="75" t="s">
        <v>139</v>
      </c>
      <c r="B184" s="75">
        <v>7260</v>
      </c>
      <c r="C184" s="74"/>
      <c r="D184" s="73">
        <v>8.0000000000000002E-3</v>
      </c>
      <c r="E184" s="75" t="s">
        <v>278</v>
      </c>
    </row>
    <row r="185" spans="1:5" x14ac:dyDescent="0.3">
      <c r="B185" s="31">
        <v>7262</v>
      </c>
      <c r="C185" s="92">
        <v>2</v>
      </c>
      <c r="D185" s="43">
        <v>9.7000000000000003E-2</v>
      </c>
      <c r="E185" s="21" t="s">
        <v>277</v>
      </c>
    </row>
    <row r="186" spans="1:5" s="34" customFormat="1" ht="30" x14ac:dyDescent="0.2">
      <c r="B186" s="34">
        <v>7800</v>
      </c>
      <c r="C186" s="36">
        <v>100</v>
      </c>
      <c r="D186" s="35">
        <v>4.2999999999999997E-2</v>
      </c>
      <c r="E186" s="34" t="s">
        <v>276</v>
      </c>
    </row>
    <row r="187" spans="1:5" x14ac:dyDescent="0.3">
      <c r="B187" s="31"/>
      <c r="C187" s="92"/>
      <c r="D187" s="43">
        <v>2.8000000000000001E-2</v>
      </c>
      <c r="E187" s="21" t="s">
        <v>275</v>
      </c>
    </row>
    <row r="188" spans="1:5" x14ac:dyDescent="0.3">
      <c r="B188" s="31"/>
      <c r="C188" s="92"/>
      <c r="D188" s="43">
        <v>2E-3</v>
      </c>
      <c r="E188" s="21" t="s">
        <v>274</v>
      </c>
    </row>
    <row r="189" spans="1:5" x14ac:dyDescent="0.3">
      <c r="B189" s="31"/>
      <c r="C189" s="92"/>
      <c r="D189" s="43">
        <v>1E-3</v>
      </c>
      <c r="E189" s="21" t="s">
        <v>273</v>
      </c>
    </row>
    <row r="190" spans="1:5" s="34" customFormat="1" x14ac:dyDescent="0.2">
      <c r="C190" s="36"/>
      <c r="D190" s="35">
        <v>1E-3</v>
      </c>
      <c r="E190" s="34" t="s">
        <v>272</v>
      </c>
    </row>
    <row r="191" spans="1:5" x14ac:dyDescent="0.3">
      <c r="B191" s="31"/>
      <c r="C191" s="92"/>
      <c r="D191" s="43">
        <v>4.0000000000000001E-3</v>
      </c>
      <c r="E191" s="21" t="s">
        <v>271</v>
      </c>
    </row>
    <row r="192" spans="1:5" x14ac:dyDescent="0.3">
      <c r="B192" s="31"/>
      <c r="C192" s="92"/>
      <c r="D192" s="43">
        <v>3.0000000000000001E-3</v>
      </c>
      <c r="E192" s="21" t="s">
        <v>270</v>
      </c>
    </row>
    <row r="193" spans="1:5" s="34" customFormat="1" x14ac:dyDescent="0.2">
      <c r="C193" s="36"/>
      <c r="D193" s="35">
        <v>3.0000000000000001E-3</v>
      </c>
      <c r="E193" s="34" t="s">
        <v>269</v>
      </c>
    </row>
    <row r="194" spans="1:5" x14ac:dyDescent="0.3">
      <c r="B194" s="31"/>
      <c r="C194" s="92"/>
      <c r="D194" s="43">
        <v>1.2999999999999999E-2</v>
      </c>
      <c r="E194" s="21" t="s">
        <v>268</v>
      </c>
    </row>
    <row r="195" spans="1:5" x14ac:dyDescent="0.3">
      <c r="B195" s="31"/>
      <c r="C195" s="92"/>
      <c r="D195" s="43">
        <v>1.7999999999999999E-2</v>
      </c>
      <c r="E195" s="21" t="s">
        <v>267</v>
      </c>
    </row>
    <row r="196" spans="1:5" s="34" customFormat="1" ht="30" x14ac:dyDescent="0.2">
      <c r="C196" s="36"/>
      <c r="D196" s="35">
        <v>2.5999999999999999E-2</v>
      </c>
      <c r="E196" s="34" t="s">
        <v>266</v>
      </c>
    </row>
    <row r="197" spans="1:5" x14ac:dyDescent="0.3">
      <c r="A197" s="21" t="s">
        <v>136</v>
      </c>
      <c r="B197" s="31">
        <v>7800</v>
      </c>
      <c r="C197" s="92">
        <v>89</v>
      </c>
      <c r="D197" s="43">
        <v>0</v>
      </c>
      <c r="E197" s="21" t="s">
        <v>265</v>
      </c>
    </row>
    <row r="198" spans="1:5" x14ac:dyDescent="0.3">
      <c r="A198" s="39"/>
      <c r="B198" s="42"/>
      <c r="C198" s="99"/>
      <c r="D198" s="40">
        <f>SUM(D184:D197)</f>
        <v>0.24700000000000003</v>
      </c>
      <c r="E198" s="39" t="s">
        <v>132</v>
      </c>
    </row>
    <row r="199" spans="1:5" s="23" customFormat="1" x14ac:dyDescent="0.3"/>
    <row r="200" spans="1:5" s="34" customFormat="1" ht="30" x14ac:dyDescent="0.2">
      <c r="A200" s="34" t="s">
        <v>128</v>
      </c>
      <c r="B200" s="34">
        <v>7800</v>
      </c>
      <c r="C200" s="36"/>
      <c r="D200" s="35">
        <v>0.32600000000000001</v>
      </c>
      <c r="E200" s="34" t="s">
        <v>264</v>
      </c>
    </row>
    <row r="201" spans="1:5" ht="30" x14ac:dyDescent="0.3">
      <c r="B201" s="31"/>
      <c r="D201" s="75">
        <v>2.1000000000000001E-2</v>
      </c>
      <c r="E201" s="71" t="s">
        <v>263</v>
      </c>
    </row>
    <row r="202" spans="1:5" x14ac:dyDescent="0.3">
      <c r="B202" s="31"/>
      <c r="D202" s="21">
        <v>3.5000000000000003E-2</v>
      </c>
      <c r="E202" s="21" t="s">
        <v>262</v>
      </c>
    </row>
    <row r="203" spans="1:5" x14ac:dyDescent="0.3">
      <c r="B203" s="31"/>
      <c r="D203" s="43">
        <v>0.02</v>
      </c>
      <c r="E203" s="21" t="s">
        <v>261</v>
      </c>
    </row>
    <row r="204" spans="1:5" x14ac:dyDescent="0.3">
      <c r="B204" s="31"/>
      <c r="D204" s="43">
        <v>5.0000000000000001E-3</v>
      </c>
      <c r="E204" s="21" t="s">
        <v>260</v>
      </c>
    </row>
    <row r="205" spans="1:5" x14ac:dyDescent="0.3">
      <c r="B205" s="31"/>
      <c r="D205" s="33">
        <f>SUM(D200:D204)</f>
        <v>0.40700000000000003</v>
      </c>
      <c r="E205" s="32" t="s">
        <v>205</v>
      </c>
    </row>
    <row r="206" spans="1:5" x14ac:dyDescent="0.3">
      <c r="B206" s="31"/>
      <c r="D206" s="30">
        <f>SUM(D173+D182+D198+D205)</f>
        <v>1.7780000000000002</v>
      </c>
      <c r="E206" s="29" t="s">
        <v>48</v>
      </c>
    </row>
    <row r="207" spans="1:5" x14ac:dyDescent="0.3">
      <c r="A207" s="27"/>
      <c r="B207" s="28"/>
      <c r="C207" s="27"/>
      <c r="D207" s="26">
        <f>SUM(D102+D120+D153+D206)</f>
        <v>61.619</v>
      </c>
      <c r="E207" s="25" t="s">
        <v>259</v>
      </c>
    </row>
    <row r="208" spans="1:5" s="23" customFormat="1" x14ac:dyDescent="0.3"/>
    <row r="209" spans="1:5" x14ac:dyDescent="0.3">
      <c r="A209" s="27"/>
      <c r="B209" s="114"/>
      <c r="C209" s="27"/>
      <c r="D209" s="26">
        <f>SUM('[1]Tabelle 1a'!$D$63+'[2]Tabelle 1b'!$D$90+'[3]Tabelle 2a'!$D$24+'[4]Tabelle 2b'!$D$48+'[5]Tabelle 3a'!$D$48+D207)</f>
        <v>210.13400000000001</v>
      </c>
      <c r="E209" s="25" t="s">
        <v>258</v>
      </c>
    </row>
    <row r="211" spans="1:5" s="60" customFormat="1" x14ac:dyDescent="0.3">
      <c r="A211" s="60" t="s">
        <v>0</v>
      </c>
    </row>
    <row r="212" spans="1:5" s="23" customFormat="1" x14ac:dyDescent="0.3"/>
  </sheetData>
  <mergeCells count="27">
    <mergeCell ref="A1:XFD1"/>
    <mergeCell ref="A2:XFD2"/>
    <mergeCell ref="A212:XFD212"/>
    <mergeCell ref="A211:XFD211"/>
    <mergeCell ref="A3:XFD3"/>
    <mergeCell ref="A5:XFD5"/>
    <mergeCell ref="A12:XFD12"/>
    <mergeCell ref="A16:XFD16"/>
    <mergeCell ref="A19:XFD19"/>
    <mergeCell ref="A22:XFD22"/>
    <mergeCell ref="A31:XFD31"/>
    <mergeCell ref="A46:XFD46"/>
    <mergeCell ref="A67:XFD67"/>
    <mergeCell ref="A74:XFD74"/>
    <mergeCell ref="A82:XFD82"/>
    <mergeCell ref="A103:XFD103"/>
    <mergeCell ref="A110:XFD110"/>
    <mergeCell ref="A117:XFD117"/>
    <mergeCell ref="A183:XFD183"/>
    <mergeCell ref="A199:XFD199"/>
    <mergeCell ref="A208:XFD208"/>
    <mergeCell ref="A121:XFD121"/>
    <mergeCell ref="A134:XFD134"/>
    <mergeCell ref="A148:XFD148"/>
    <mergeCell ref="A154:XFD154"/>
    <mergeCell ref="A155:E155"/>
    <mergeCell ref="A174:XFD174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Tabelle1</vt:lpstr>
      <vt:lpstr>Tabellenteil_Tab.1</vt:lpstr>
      <vt:lpstr>Tabellenteil_Tab.1a</vt:lpstr>
      <vt:lpstr>Tabellenteil_Tab.1b</vt:lpstr>
      <vt:lpstr>Tabellenteil_Tab.2a</vt:lpstr>
      <vt:lpstr>Tabellenteil_Tab.2b</vt:lpstr>
      <vt:lpstr>Tabellenteil_Tab.3a</vt:lpstr>
      <vt:lpstr>Tabellenteil_Tab.3b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Beiträge_internat._Organisationen - Tabellen 2012</dc:title>
  <dc:creator>Leicher</dc:creator>
  <cp:lastModifiedBy>Leicher</cp:lastModifiedBy>
  <cp:lastPrinted>2012-02-01T08:27:54Z</cp:lastPrinted>
  <dcterms:created xsi:type="dcterms:W3CDTF">2012-02-01T08:15:35Z</dcterms:created>
  <dcterms:modified xsi:type="dcterms:W3CDTF">2012-02-01T08:29:06Z</dcterms:modified>
</cp:coreProperties>
</file>