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Tabellenteil_Tab.1" sheetId="1" r:id="rId1"/>
    <sheet name="Tabellenteil_Tab.2" sheetId="2" r:id="rId2"/>
    <sheet name="Tabellenteil_Tab.3" sheetId="3" r:id="rId3"/>
    <sheet name="Tabellenteil_Tab.4" sheetId="4" r:id="rId4"/>
    <sheet name="Tabellenteil_Tab.5" sheetId="5" r:id="rId5"/>
    <sheet name="Tabellenteil_Tab.6" sheetId="6" r:id="rId6"/>
    <sheet name="Tabellenteil_Tab.7" sheetId="7" r:id="rId7"/>
  </sheets>
  <definedNames>
    <definedName name="SAPBEXdnldView" localSheetId="1" hidden="1">"4DC26I78GZ4HX5O3G5V7B9105"</definedName>
    <definedName name="SAPBEXdnldView" hidden="1">"4DC97CBPPF4NZGAVDHBZQOB4L"</definedName>
    <definedName name="SAPBEXsysID" hidden="1">"PW0"</definedName>
  </definedNames>
  <calcPr calcId="145621"/>
</workbook>
</file>

<file path=xl/calcChain.xml><?xml version="1.0" encoding="utf-8"?>
<calcChain xmlns="http://schemas.openxmlformats.org/spreadsheetml/2006/main">
  <c r="D7" i="6" l="1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C48" i="5"/>
  <c r="D48" i="5"/>
  <c r="E48" i="5"/>
  <c r="F48" i="5"/>
</calcChain>
</file>

<file path=xl/sharedStrings.xml><?xml version="1.0" encoding="utf-8"?>
<sst xmlns="http://schemas.openxmlformats.org/spreadsheetml/2006/main" count="283" uniqueCount="199">
  <si>
    <r>
      <t>*)</t>
    </r>
    <r>
      <rPr>
        <sz val="9"/>
        <rFont val="Arial"/>
        <family val="2"/>
      </rPr>
      <t xml:space="preserve"> ohne Personalämter</t>
    </r>
  </si>
  <si>
    <t xml:space="preserve">Summe </t>
  </si>
  <si>
    <t>Summe Rubrik 4</t>
  </si>
  <si>
    <t>Land-, Forst- u. Wasserw.</t>
  </si>
  <si>
    <t>42</t>
  </si>
  <si>
    <t>Verkehr, Innovation, Techn.</t>
  </si>
  <si>
    <t>41</t>
  </si>
  <si>
    <t>Wirtschaft</t>
  </si>
  <si>
    <t>40</t>
  </si>
  <si>
    <t>Summe Rubrik 3</t>
  </si>
  <si>
    <t>Kunst. u. Kultur (bis 2010)</t>
  </si>
  <si>
    <t>32</t>
  </si>
  <si>
    <t>Wissenschaft. u.  Forsch.</t>
  </si>
  <si>
    <t>31</t>
  </si>
  <si>
    <t>Unterricht, Kunst u. Kultur</t>
  </si>
  <si>
    <t>30</t>
  </si>
  <si>
    <t>Summe Rubrik 2</t>
  </si>
  <si>
    <t>Gesundheit</t>
  </si>
  <si>
    <t>24</t>
  </si>
  <si>
    <t>Soziale Sicherheit</t>
  </si>
  <si>
    <t>21</t>
  </si>
  <si>
    <t>Arbeit</t>
  </si>
  <si>
    <t>20</t>
  </si>
  <si>
    <t>Summe Rubrik 0,1</t>
  </si>
  <si>
    <t>Finanzverwaltung</t>
  </si>
  <si>
    <t>15</t>
  </si>
  <si>
    <t>Militär und Sport</t>
  </si>
  <si>
    <t>14</t>
  </si>
  <si>
    <t>Justiz</t>
  </si>
  <si>
    <t>13</t>
  </si>
  <si>
    <t>Europ. u. int. Angelegen.</t>
  </si>
  <si>
    <t>12</t>
  </si>
  <si>
    <t>Inneres</t>
  </si>
  <si>
    <t>11</t>
  </si>
  <si>
    <t>Bundeskanzleramt</t>
  </si>
  <si>
    <t>10</t>
  </si>
  <si>
    <t>Rechnungshof</t>
  </si>
  <si>
    <t>06</t>
  </si>
  <si>
    <t>Volksanwaltschaft</t>
  </si>
  <si>
    <t>05</t>
  </si>
  <si>
    <t>Verwaltungsgerichtshof</t>
  </si>
  <si>
    <t>04</t>
  </si>
  <si>
    <t>Verfassungsgerichtshof</t>
  </si>
  <si>
    <t>03</t>
  </si>
  <si>
    <t>Bundesgesetzgebung</t>
  </si>
  <si>
    <t>02</t>
  </si>
  <si>
    <t>Präsidentschaftskanzlei</t>
  </si>
  <si>
    <t>01</t>
  </si>
  <si>
    <t>UG</t>
  </si>
  <si>
    <t>Aufwand</t>
  </si>
  <si>
    <t>Auszahlung</t>
  </si>
  <si>
    <t>BVA</t>
  </si>
  <si>
    <t>in Mio. €</t>
  </si>
  <si>
    <t>Tabelle 1: Aktivitätsauszahlungen und Aktivitätsaufwendungen des Bundes</t>
  </si>
  <si>
    <t/>
  </si>
  <si>
    <t>BA u. FZ Wald</t>
  </si>
  <si>
    <t>Amt d. AMA</t>
  </si>
  <si>
    <t>AGES (UG 42)</t>
  </si>
  <si>
    <t>Umweltbundesamt</t>
  </si>
  <si>
    <t>Spanische Hofreitschule</t>
  </si>
  <si>
    <t>Lw. Versuchsanstalten</t>
  </si>
  <si>
    <t>BMLFUW</t>
  </si>
  <si>
    <t>Amt der via Donau-ÖWD</t>
  </si>
  <si>
    <t>Bundesamt FPZ Arsenal</t>
  </si>
  <si>
    <t>Verk.,Innov.,Techn.</t>
  </si>
  <si>
    <t>Amt der Bundesimmobilien</t>
  </si>
  <si>
    <t>Schönbrunner Tiergarten</t>
  </si>
  <si>
    <t>Amt der Bundestheater</t>
  </si>
  <si>
    <t>Kunst und Kultur (bis 2010)</t>
  </si>
  <si>
    <t>Ämter Universitäten</t>
  </si>
  <si>
    <t>Bibliothekenverbund</t>
  </si>
  <si>
    <t>Wissenschaft</t>
  </si>
  <si>
    <t>Museen u. OeNB</t>
  </si>
  <si>
    <t>BIFIE</t>
  </si>
  <si>
    <t>Unterricht</t>
  </si>
  <si>
    <t>AGES (UG 24)</t>
  </si>
  <si>
    <t>IEF-Service GmbH</t>
  </si>
  <si>
    <t>Summe Rubrik 0, 1</t>
  </si>
  <si>
    <t>Amt f. Bundespens.</t>
  </si>
  <si>
    <t>Amt d. BH-Agentur</t>
  </si>
  <si>
    <t>Finanzmarktaufsicht</t>
  </si>
  <si>
    <t>Bundesbeschaffung</t>
  </si>
  <si>
    <t>Ämter gem. Poststrukturg.</t>
  </si>
  <si>
    <t>Amt der Münze Österr</t>
  </si>
  <si>
    <t>Österreichische Salinen</t>
  </si>
  <si>
    <t>Österreichisches Postspark</t>
  </si>
  <si>
    <t>Amt der Bundessporteinr.</t>
  </si>
  <si>
    <t>Bewährungshilfe</t>
  </si>
  <si>
    <t>Österr.Staatsdruckerei</t>
  </si>
  <si>
    <t>Amt des Österr. Statistik</t>
  </si>
  <si>
    <t>Tabelle 2 : Aktivitätsausgaben Personalämter</t>
  </si>
  <si>
    <t>Gesamtsumme</t>
  </si>
  <si>
    <t>Land- und forstwirtschaftl. Schulen</t>
  </si>
  <si>
    <t>Berufsbildende Pflichtschulen</t>
  </si>
  <si>
    <t>Allgemeinbildende Pflichtschulen</t>
  </si>
  <si>
    <t>Tabelle 3: Kostenersätze des Bundes für Landeslehrerinnen und Landeslehrer</t>
  </si>
  <si>
    <r>
      <t>1)</t>
    </r>
    <r>
      <rPr>
        <sz val="9"/>
        <rFont val="Arial"/>
        <family val="2"/>
      </rPr>
      <t xml:space="preserve"> Ab 1. 1. des jeweiligen Jahres, wenn nicht anders bemerkt</t>
    </r>
  </si>
  <si>
    <t>keine Lohnerhöhung</t>
  </si>
  <si>
    <t>2013</t>
  </si>
  <si>
    <t>0,19% (2013)</t>
  </si>
  <si>
    <t>2,71% (2012)</t>
  </si>
  <si>
    <t>140/2011</t>
  </si>
  <si>
    <t>zusätzl. € 11,10 auf Grundbezug</t>
  </si>
  <si>
    <t>01.02.2012</t>
  </si>
  <si>
    <t>111/2010</t>
  </si>
  <si>
    <t>mindestens € 25,50</t>
  </si>
  <si>
    <t>2011</t>
  </si>
  <si>
    <t>153/2009</t>
  </si>
  <si>
    <t>zusätzlich € 4 auf Grundbezug</t>
  </si>
  <si>
    <t>2010</t>
  </si>
  <si>
    <t>147/2008</t>
  </si>
  <si>
    <t>69/2007</t>
  </si>
  <si>
    <t>mit Einmalzahlung 175 €</t>
  </si>
  <si>
    <t>166/2006</t>
  </si>
  <si>
    <t>165/2005</t>
  </si>
  <si>
    <t>176/2004</t>
  </si>
  <si>
    <t>130/2003</t>
  </si>
  <si>
    <t xml:space="preserve">71/2003 </t>
  </si>
  <si>
    <t>mit Deckel (18,9 €) + Einmalzahlung 100 €</t>
  </si>
  <si>
    <t>01.07.2003</t>
  </si>
  <si>
    <t xml:space="preserve">mit Sockel (30 €) </t>
  </si>
  <si>
    <t>142/2000</t>
  </si>
  <si>
    <t xml:space="preserve">Fixbetrag </t>
  </si>
  <si>
    <t xml:space="preserve">mit Sockel (21,80 €) </t>
  </si>
  <si>
    <t>9/1999</t>
  </si>
  <si>
    <t>138/1997</t>
  </si>
  <si>
    <t>201/1997</t>
  </si>
  <si>
    <t>Einmalzahlung</t>
  </si>
  <si>
    <t>201/1996</t>
  </si>
  <si>
    <t>43/1995</t>
  </si>
  <si>
    <t>16/94</t>
  </si>
  <si>
    <t>873/92</t>
  </si>
  <si>
    <t>22/91</t>
  </si>
  <si>
    <t>179/90</t>
  </si>
  <si>
    <t>737/1988</t>
  </si>
  <si>
    <t>737/88</t>
  </si>
  <si>
    <t>288/88</t>
  </si>
  <si>
    <t>237/87</t>
  </si>
  <si>
    <t>Erhöhung pro Jahr</t>
  </si>
  <si>
    <t>BGBl. (I) Nr.</t>
  </si>
  <si>
    <t>Bemerkung</t>
  </si>
  <si>
    <t>Erhöhung</t>
  </si>
  <si>
    <r>
      <t xml:space="preserve">ab </t>
    </r>
    <r>
      <rPr>
        <b/>
        <vertAlign val="superscript"/>
        <sz val="9"/>
        <rFont val="Arial"/>
        <family val="2"/>
      </rPr>
      <t>1)</t>
    </r>
  </si>
  <si>
    <t>Tabelle 4: Lohnerhöhungen im Bundesdienst</t>
  </si>
  <si>
    <r>
      <t>*)</t>
    </r>
    <r>
      <rPr>
        <sz val="9"/>
        <rFont val="Arial"/>
        <family val="2"/>
      </rPr>
      <t xml:space="preserve"> ab dem Personalplan 2011 wird die UG 32 "Kunst und Kultur" aufgelöst und in die UG 30 integriert</t>
    </r>
  </si>
  <si>
    <t>Land-, Forst- und Wasserwirtschaft</t>
  </si>
  <si>
    <t>Verkehr, Innovation und Technologie</t>
  </si>
  <si>
    <t>- *)</t>
  </si>
  <si>
    <t>Kunst und Kultur *)</t>
  </si>
  <si>
    <t>Wissenschaft und Forschung</t>
  </si>
  <si>
    <t>Unterricht , Kunst und Kultur *)</t>
  </si>
  <si>
    <t>Soziales u. Konsumentenschutz</t>
  </si>
  <si>
    <t>Militärische Angelegenheiten und Sport</t>
  </si>
  <si>
    <t>Äußeres</t>
  </si>
  <si>
    <t xml:space="preserve">Inneres </t>
  </si>
  <si>
    <t>PP 2013</t>
  </si>
  <si>
    <t>PP 2012</t>
  </si>
  <si>
    <t>PP 2011</t>
  </si>
  <si>
    <t>PP 2010</t>
  </si>
  <si>
    <t>Bezeichnung</t>
  </si>
  <si>
    <t>(exklusive Bundesbedienstete, die für ausgegliederte Rechtsträger leisten)</t>
  </si>
  <si>
    <t>Tabelle 5: Entwicklung der Planstellen nach Untergliederungen</t>
  </si>
  <si>
    <r>
      <t>1)</t>
    </r>
    <r>
      <rPr>
        <sz val="9"/>
        <rFont val="Arial"/>
        <family val="2"/>
      </rPr>
      <t xml:space="preserve"> Beträchtliche Planstellenvermehrungen in den Bereichen Inneres, Unterricht und Kunst sowie Wissenschaft und Forschung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Ausgliederung der Österreichischen Bundesbahnen (Beamtinnen und Beamte sowie sämtliche Vertragsbedienstete)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Verschiebung der "Zeitsoldatinnen und Zeitsoldaten" vom Sach- in den Personalaufwand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Ausgliederung der Post- und Telegrafenverwaltung (die Beamtinnen und Beamten werden künftig im ausgegliederten Bereich des Stellenplanes ausgewiesen; sämtliche Vertragsbedienstete entfallen zur Gänze aus dem Stellenplan)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 xml:space="preserve">Ausgliederung der Universitäten (die Beamtinnen und Beamten werden künftig im ausgegliederten Bereich des Stellenplanes ausgewiesen; sämtliche Vertragsbedienstete entfallen zur Gänze aus dem Stellenplan)
</t>
    </r>
    <r>
      <rPr>
        <vertAlign val="superscript"/>
        <sz val="9"/>
        <rFont val="Arial"/>
        <family val="2"/>
      </rPr>
      <t>6)</t>
    </r>
    <r>
      <rPr>
        <sz val="9"/>
        <rFont val="Arial"/>
        <family val="2"/>
      </rPr>
      <t xml:space="preserve">Der Anstieg resultiert aus der Integration von Sonderplanstellenkontingenten aus dem Allgemeinen Teil.
</t>
    </r>
    <r>
      <rPr>
        <vertAlign val="superscript"/>
        <sz val="9"/>
        <rFont val="Arial"/>
        <family val="2"/>
      </rPr>
      <t>7)</t>
    </r>
    <r>
      <rPr>
        <sz val="9"/>
        <rFont val="Arial"/>
        <family val="2"/>
      </rPr>
      <t>Der Anstieg resultiert u. a. aus der Umsetzung des Sicherheitspaketes beim BMI und der "befristeten Erhöhung" der Planstellen für Lehrerinnen und Lehrer beim BMUKK.</t>
    </r>
  </si>
  <si>
    <r>
      <t xml:space="preserve">136.702 </t>
    </r>
    <r>
      <rPr>
        <vertAlign val="superscript"/>
        <sz val="9"/>
        <rFont val="Arial"/>
        <family val="2"/>
      </rPr>
      <t>7)</t>
    </r>
  </si>
  <si>
    <r>
      <t xml:space="preserve">136.592 </t>
    </r>
    <r>
      <rPr>
        <vertAlign val="superscript"/>
        <sz val="9"/>
        <rFont val="Arial"/>
        <family val="2"/>
      </rPr>
      <t>6)</t>
    </r>
  </si>
  <si>
    <r>
      <t xml:space="preserve">135.242 </t>
    </r>
    <r>
      <rPr>
        <vertAlign val="superscript"/>
        <sz val="9"/>
        <rFont val="Arial"/>
        <family val="2"/>
      </rPr>
      <t>5)</t>
    </r>
  </si>
  <si>
    <r>
      <t xml:space="preserve">184.000 </t>
    </r>
    <r>
      <rPr>
        <vertAlign val="superscript"/>
        <sz val="9"/>
        <rFont val="Arial"/>
        <family val="2"/>
      </rPr>
      <t>4)</t>
    </r>
  </si>
  <si>
    <r>
      <t xml:space="preserve">243.836 </t>
    </r>
    <r>
      <rPr>
        <vertAlign val="superscript"/>
        <sz val="9"/>
        <rFont val="Arial"/>
        <family val="2"/>
      </rPr>
      <t>3)</t>
    </r>
  </si>
  <si>
    <r>
      <t xml:space="preserve">239.236 </t>
    </r>
    <r>
      <rPr>
        <vertAlign val="superscript"/>
        <sz val="9"/>
        <rFont val="Arial"/>
        <family val="2"/>
      </rPr>
      <t>2)</t>
    </r>
  </si>
  <si>
    <r>
      <t xml:space="preserve">306.333 </t>
    </r>
    <r>
      <rPr>
        <vertAlign val="superscript"/>
        <sz val="9"/>
        <rFont val="Arial"/>
        <family val="2"/>
      </rPr>
      <t>1)</t>
    </r>
  </si>
  <si>
    <t>Gesamt</t>
  </si>
  <si>
    <t>Bundesbedienstete,
die für ausgegliederte
Rechtsträger leisten</t>
  </si>
  <si>
    <t>Bundesbedienstete
in der Bundesverwaltung</t>
  </si>
  <si>
    <t xml:space="preserve">Anzahl Planstellen </t>
  </si>
  <si>
    <t>Jahr</t>
  </si>
  <si>
    <t>Tabelle 6: Entwicklung des Stellenplanes/ab 2009 "Personalplan"</t>
  </si>
  <si>
    <r>
      <t>1)</t>
    </r>
    <r>
      <rPr>
        <sz val="9"/>
        <rFont val="Arial"/>
        <family val="2"/>
      </rPr>
      <t xml:space="preserve"> Mit der Ausgliederung der Universitäten zum 1. 1. 2004 wechseln die Beamtinnen und Beamten in den ausgegliederten Bereich des Stellenplanes.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Ab 1. 1. 2007 erfolgt die Verrechnung zur Gänze über den Sachaufwand.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Im Hinblick auf die Generierung des Personalplanes NEU wurden Planstellenbindungen aufgelöst. Hinkünftig werden nur mehr Planstellen entsprechend der Besoldung ausgewiesen.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>Ein Vergleich gegenüber dem Jahr 2000 zeigt einen deutlichen Rückgang der Planstellen und ist zum einen auf die restriktive Einsparungspolitik der Bundesregierung und zum anderen auf Ausgliederungen zurückzuführen.</t>
    </r>
  </si>
  <si>
    <r>
      <t xml:space="preserve">133.511 </t>
    </r>
    <r>
      <rPr>
        <b/>
        <vertAlign val="superscript"/>
        <sz val="9"/>
        <rFont val="Arial"/>
        <family val="2"/>
      </rPr>
      <t>4)</t>
    </r>
  </si>
  <si>
    <t>Summe</t>
  </si>
  <si>
    <r>
      <t xml:space="preserve">0 </t>
    </r>
    <r>
      <rPr>
        <vertAlign val="superscript"/>
        <sz val="9"/>
        <rFont val="Arial"/>
        <family val="2"/>
      </rPr>
      <t>2)</t>
    </r>
  </si>
  <si>
    <r>
      <t>2)</t>
    </r>
    <r>
      <rPr>
        <sz val="9"/>
        <rFont val="Arial"/>
        <family val="2"/>
      </rPr>
      <t xml:space="preserve"> 1066</t>
    </r>
  </si>
  <si>
    <t>Lehrlinge</t>
  </si>
  <si>
    <t>Krankenpflegedienst</t>
  </si>
  <si>
    <t>Post- u.Telegraphendienst</t>
  </si>
  <si>
    <t>Militärischer Dienst (inkl. VB in UO-Funktion)</t>
  </si>
  <si>
    <t>Exekutivdienst</t>
  </si>
  <si>
    <t>Schulaufsichtsdienst</t>
  </si>
  <si>
    <t>LehrerInnen</t>
  </si>
  <si>
    <r>
      <t xml:space="preserve">0 </t>
    </r>
    <r>
      <rPr>
        <vertAlign val="superscript"/>
        <sz val="9"/>
        <rFont val="Arial"/>
        <family val="2"/>
      </rPr>
      <t>1)</t>
    </r>
  </si>
  <si>
    <r>
      <t>1)</t>
    </r>
    <r>
      <rPr>
        <sz val="9"/>
        <rFont val="Arial"/>
        <family val="2"/>
      </rPr>
      <t xml:space="preserve"> 10595</t>
    </r>
  </si>
  <si>
    <t>HochschullehrerInnen</t>
  </si>
  <si>
    <t>StaatsanwältInnen</t>
  </si>
  <si>
    <t>RichterInnen und RichteramtsanwärterInnen</t>
  </si>
  <si>
    <t>Allg. Verw.Dienst inkl. ADV</t>
  </si>
  <si>
    <r>
      <t xml:space="preserve">2013 </t>
    </r>
    <r>
      <rPr>
        <b/>
        <vertAlign val="superscript"/>
        <sz val="9"/>
        <rFont val="Arial"/>
        <family val="2"/>
      </rPr>
      <t>3)</t>
    </r>
  </si>
  <si>
    <r>
      <t xml:space="preserve">2012 </t>
    </r>
    <r>
      <rPr>
        <b/>
        <vertAlign val="superscript"/>
        <sz val="9"/>
        <rFont val="Arial"/>
        <family val="2"/>
      </rPr>
      <t>3)</t>
    </r>
  </si>
  <si>
    <t>Beamte und VB</t>
  </si>
  <si>
    <t xml:space="preserve">(exklusive Bundesbedienstete, die für ausgegliederte Rechtsträger leisten) </t>
  </si>
  <si>
    <t>Tabelle 7: Entwicklung des Stellenplanes/ab 2009 "Personalplan" nach Besoldungsgruppen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</si>
</sst>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#,##0.0"/>
    <numFmt numFmtId="165" formatCode="#.00%"/>
    <numFmt numFmtId="166" formatCode="yyyy"/>
    <numFmt numFmtId="167" formatCode="yy"/>
    <numFmt numFmtId="168" formatCode="#,##0.00\ &quot;€&quot;;\-#,##0.00\ &quot;€&quot;"/>
    <numFmt numFmtId="169" formatCode="&quot;7)&quot;\ #,##0"/>
    <numFmt numFmtId="170" formatCode="&quot;6)&quot;\ #,##0"/>
    <numFmt numFmtId="171" formatCode="&quot;5)&quot;\ #,##0"/>
    <numFmt numFmtId="172" formatCode="&quot;4)&quot;\ #,##0"/>
    <numFmt numFmtId="173" formatCode="&quot;3)&quot;\ #,##0"/>
    <numFmt numFmtId="174" formatCode="&quot;2)&quot;\ #,##0"/>
    <numFmt numFmtId="175" formatCode="&quot;1)&quot;\ #,##0"/>
    <numFmt numFmtId="176" formatCode="&quot;3)&quot;#,##0"/>
  </numFmts>
  <fonts count="11" x14ac:knownFonts="1"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MS Sans Serif"/>
      <family val="2"/>
    </font>
    <font>
      <b/>
      <vertAlign val="superscript"/>
      <sz val="9"/>
      <name val="Arial"/>
      <family val="2"/>
    </font>
    <font>
      <b/>
      <u/>
      <sz val="9"/>
      <name val="Arial"/>
      <family val="2"/>
    </font>
    <font>
      <sz val="9"/>
      <name val="MS Sans Serif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 applyProtection="0"/>
    <xf numFmtId="0" fontId="7" fillId="0" borderId="0"/>
  </cellStyleXfs>
  <cellXfs count="10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4" fillId="0" borderId="0" xfId="0" applyNumberFormat="1" applyFont="1" applyFill="1"/>
    <xf numFmtId="164" fontId="4" fillId="0" borderId="0" xfId="0" applyNumberFormat="1" applyFont="1"/>
    <xf numFmtId="0" fontId="5" fillId="0" borderId="0" xfId="0" applyFont="1" applyFill="1" applyBorder="1" applyAlignment="1">
      <alignment horizontal="left" vertical="center" wrapText="1" indent="1"/>
    </xf>
    <xf numFmtId="0" fontId="2" fillId="0" borderId="0" xfId="0" applyFont="1" applyFill="1" applyBorder="1"/>
    <xf numFmtId="0" fontId="6" fillId="0" borderId="0" xfId="0" applyFont="1" applyFill="1" applyBorder="1" applyAlignment="1">
      <alignment horizontal="left" vertical="center" wrapText="1"/>
    </xf>
    <xf numFmtId="164" fontId="2" fillId="0" borderId="0" xfId="0" applyNumberFormat="1" applyFont="1" applyBorder="1"/>
    <xf numFmtId="164" fontId="2" fillId="0" borderId="0" xfId="0" applyNumberFormat="1" applyFont="1"/>
    <xf numFmtId="0" fontId="6" fillId="0" borderId="0" xfId="0" applyFont="1" applyFill="1" applyBorder="1" applyAlignment="1">
      <alignment horizontal="left" vertical="center" wrapText="1" indent="1"/>
    </xf>
    <xf numFmtId="164" fontId="2" fillId="0" borderId="0" xfId="0" applyNumberFormat="1" applyFont="1" applyFill="1"/>
    <xf numFmtId="0" fontId="2" fillId="0" borderId="0" xfId="0" applyFont="1" applyFill="1"/>
    <xf numFmtId="49" fontId="6" fillId="0" borderId="0" xfId="0" applyNumberFormat="1" applyFont="1" applyFill="1" applyBorder="1" applyAlignment="1">
      <alignment horizontal="left" vertical="center" wrapText="1" indent="1"/>
    </xf>
    <xf numFmtId="49" fontId="6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" fillId="0" borderId="0" xfId="1" applyFont="1" applyBorder="1"/>
    <xf numFmtId="0" fontId="2" fillId="0" borderId="0" xfId="1" applyFont="1" applyBorder="1" applyAlignment="1"/>
    <xf numFmtId="0" fontId="2" fillId="0" borderId="0" xfId="1" applyFont="1"/>
    <xf numFmtId="0" fontId="2" fillId="0" borderId="0" xfId="1" applyFont="1" applyAlignment="1">
      <alignment horizontal="left"/>
    </xf>
    <xf numFmtId="164" fontId="2" fillId="0" borderId="0" xfId="1" applyNumberFormat="1" applyFont="1" applyFill="1"/>
    <xf numFmtId="164" fontId="2" fillId="0" borderId="0" xfId="1" applyNumberFormat="1" applyFont="1" applyFill="1"/>
    <xf numFmtId="0" fontId="2" fillId="0" borderId="0" xfId="1" applyFont="1"/>
    <xf numFmtId="0" fontId="4" fillId="0" borderId="0" xfId="1" applyFont="1" applyAlignment="1">
      <alignment horizontal="center"/>
    </xf>
    <xf numFmtId="0" fontId="4" fillId="0" borderId="0" xfId="1" applyFont="1"/>
    <xf numFmtId="0" fontId="4" fillId="0" borderId="0" xfId="1" applyFont="1" applyAlignment="1">
      <alignment horizontal="left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10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10" fontId="2" fillId="0" borderId="0" xfId="0" applyNumberFormat="1" applyFont="1" applyBorder="1"/>
    <xf numFmtId="49" fontId="2" fillId="0" borderId="0" xfId="2" quotePrefix="1" applyNumberFormat="1" applyFont="1" applyFill="1" applyBorder="1" applyAlignment="1">
      <alignment horizontal="center"/>
    </xf>
    <xf numFmtId="0" fontId="2" fillId="0" borderId="0" xfId="0" quotePrefix="1" applyFont="1" applyBorder="1" applyAlignment="1">
      <alignment horizontal="right"/>
    </xf>
    <xf numFmtId="17" fontId="2" fillId="0" borderId="0" xfId="2" applyNumberFormat="1" applyFont="1" applyFill="1" applyBorder="1" applyAlignment="1">
      <alignment horizontal="right"/>
    </xf>
    <xf numFmtId="165" fontId="2" fillId="0" borderId="0" xfId="2" applyNumberFormat="1" applyFont="1" applyFill="1" applyBorder="1" applyAlignment="1">
      <alignment horizontal="center"/>
    </xf>
    <xf numFmtId="49" fontId="2" fillId="0" borderId="0" xfId="2" applyNumberFormat="1" applyFont="1" applyFill="1" applyBorder="1" applyAlignment="1">
      <alignment horizontal="center"/>
    </xf>
    <xf numFmtId="10" fontId="2" fillId="0" borderId="0" xfId="0" applyNumberFormat="1" applyFont="1" applyFill="1" applyBorder="1" applyAlignment="1">
      <alignment horizontal="center"/>
    </xf>
    <xf numFmtId="165" fontId="2" fillId="0" borderId="0" xfId="2" applyNumberFormat="1" applyFont="1" applyFill="1" applyBorder="1" applyAlignment="1">
      <alignment horizontal="right"/>
    </xf>
    <xf numFmtId="166" fontId="2" fillId="0" borderId="0" xfId="2" applyNumberFormat="1" applyFont="1" applyFill="1" applyBorder="1" applyAlignment="1">
      <alignment horizontal="center"/>
    </xf>
    <xf numFmtId="17" fontId="2" fillId="0" borderId="0" xfId="2" applyNumberFormat="1" applyFont="1" applyFill="1" applyBorder="1" applyAlignment="1">
      <alignment horizontal="right" wrapText="1"/>
    </xf>
    <xf numFmtId="17" fontId="2" fillId="0" borderId="0" xfId="2" applyNumberFormat="1" applyFont="1" applyFill="1" applyBorder="1" applyAlignment="1">
      <alignment horizontal="center" wrapText="1"/>
    </xf>
    <xf numFmtId="167" fontId="2" fillId="0" borderId="0" xfId="2" quotePrefix="1" applyNumberFormat="1" applyFont="1" applyFill="1" applyBorder="1" applyAlignment="1">
      <alignment horizontal="center"/>
    </xf>
    <xf numFmtId="17" fontId="2" fillId="0" borderId="0" xfId="2" applyNumberFormat="1" applyFont="1" applyFill="1" applyBorder="1" applyAlignment="1">
      <alignment horizontal="center"/>
    </xf>
    <xf numFmtId="0" fontId="2" fillId="0" borderId="0" xfId="2" applyNumberFormat="1" applyFont="1" applyFill="1" applyBorder="1" applyAlignment="1">
      <alignment horizontal="right"/>
    </xf>
    <xf numFmtId="10" fontId="2" fillId="0" borderId="0" xfId="2" applyNumberFormat="1" applyFont="1" applyFill="1" applyBorder="1" applyAlignment="1">
      <alignment horizontal="center"/>
    </xf>
    <xf numFmtId="10" fontId="2" fillId="0" borderId="0" xfId="2" applyNumberFormat="1" applyFont="1" applyFill="1" applyBorder="1" applyAlignment="1">
      <alignment horizontal="right"/>
    </xf>
    <xf numFmtId="0" fontId="2" fillId="0" borderId="0" xfId="2" applyNumberFormat="1" applyFont="1" applyFill="1" applyBorder="1" applyAlignment="1">
      <alignment horizontal="center"/>
    </xf>
    <xf numFmtId="168" fontId="2" fillId="0" borderId="0" xfId="2" applyNumberFormat="1" applyFont="1" applyFill="1" applyBorder="1" applyAlignment="1">
      <alignment horizontal="right"/>
    </xf>
    <xf numFmtId="17" fontId="2" fillId="0" borderId="0" xfId="2" quotePrefix="1" applyNumberFormat="1" applyFont="1" applyFill="1" applyBorder="1" applyAlignment="1">
      <alignment horizontal="right"/>
    </xf>
    <xf numFmtId="168" fontId="2" fillId="0" borderId="0" xfId="2" applyNumberFormat="1" applyFont="1" applyFill="1" applyBorder="1" applyAlignment="1">
      <alignment horizontal="center"/>
    </xf>
    <xf numFmtId="167" fontId="4" fillId="0" borderId="0" xfId="2" applyNumberFormat="1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4" fillId="0" borderId="0" xfId="2" applyNumberFormat="1" applyFont="1" applyBorder="1" applyAlignment="1">
      <alignment horizontal="center" vertical="center" wrapText="1"/>
    </xf>
    <xf numFmtId="165" fontId="4" fillId="0" borderId="0" xfId="2" applyNumberFormat="1" applyFont="1" applyBorder="1" applyAlignment="1">
      <alignment horizontal="center" vertical="center" wrapText="1"/>
    </xf>
    <xf numFmtId="167" fontId="4" fillId="0" borderId="0" xfId="2" applyNumberFormat="1" applyFont="1" applyBorder="1" applyAlignment="1">
      <alignment horizontal="center" vertical="center" wrapText="1"/>
    </xf>
    <xf numFmtId="167" fontId="4" fillId="0" borderId="0" xfId="2" applyNumberFormat="1" applyFont="1" applyBorder="1" applyAlignment="1">
      <alignment horizontal="left"/>
    </xf>
    <xf numFmtId="0" fontId="2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left"/>
    </xf>
    <xf numFmtId="3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3" fontId="1" fillId="0" borderId="0" xfId="0" applyNumberFormat="1" applyFont="1" applyFill="1" applyBorder="1"/>
    <xf numFmtId="0" fontId="2" fillId="0" borderId="0" xfId="0" applyFont="1" applyBorder="1" applyAlignment="1">
      <alignment horizontal="left"/>
    </xf>
    <xf numFmtId="3" fontId="1" fillId="0" borderId="0" xfId="0" applyNumberFormat="1" applyFont="1" applyBorder="1" applyAlignment="1">
      <alignment horizontal="right"/>
    </xf>
    <xf numFmtId="3" fontId="1" fillId="0" borderId="0" xfId="0" applyNumberFormat="1" applyFont="1" applyBorder="1"/>
    <xf numFmtId="49" fontId="2" fillId="0" borderId="0" xfId="0" applyNumberFormat="1" applyFont="1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0" fontId="10" fillId="0" borderId="0" xfId="0" applyFont="1" applyFill="1" applyBorder="1" applyAlignment="1">
      <alignment horizontal="left" vertical="center"/>
    </xf>
    <xf numFmtId="0" fontId="2" fillId="0" borderId="0" xfId="0" applyFont="1" applyBorder="1" applyAlignment="1"/>
    <xf numFmtId="4" fontId="4" fillId="0" borderId="1" xfId="0" applyNumberFormat="1" applyFont="1" applyFill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left" vertical="center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3" fontId="2" fillId="0" borderId="0" xfId="0" applyNumberFormat="1" applyFont="1" applyBorder="1"/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176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174" fontId="2" fillId="0" borderId="0" xfId="0" applyNumberFormat="1" applyFont="1" applyBorder="1" applyAlignment="1">
      <alignment horizontal="right"/>
    </xf>
    <xf numFmtId="174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wrapText="1"/>
    </xf>
    <xf numFmtId="175" fontId="2" fillId="0" borderId="0" xfId="0" applyNumberFormat="1" applyFont="1" applyBorder="1" applyAlignment="1">
      <alignment horizontal="right"/>
    </xf>
    <xf numFmtId="175" fontId="3" fillId="0" borderId="0" xfId="0" applyNumberFormat="1" applyFont="1" applyBorder="1" applyAlignment="1">
      <alignment horizontal="right"/>
    </xf>
    <xf numFmtId="0" fontId="4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173" fontId="2" fillId="0" borderId="0" xfId="0" applyNumberFormat="1" applyFont="1" applyBorder="1" applyAlignment="1">
      <alignment horizontal="right"/>
    </xf>
    <xf numFmtId="172" fontId="2" fillId="0" borderId="0" xfId="0" applyNumberFormat="1" applyFont="1" applyBorder="1" applyAlignment="1">
      <alignment horizontal="right"/>
    </xf>
    <xf numFmtId="171" fontId="2" fillId="0" borderId="0" xfId="0" applyNumberFormat="1" applyFont="1" applyBorder="1" applyAlignment="1">
      <alignment horizontal="right"/>
    </xf>
    <xf numFmtId="170" fontId="2" fillId="0" borderId="0" xfId="0" applyNumberFormat="1" applyFont="1" applyBorder="1" applyAlignment="1">
      <alignment horizontal="right"/>
    </xf>
    <xf numFmtId="169" fontId="2" fillId="0" borderId="0" xfId="0" applyNumberFormat="1" applyFont="1" applyBorder="1" applyAlignment="1">
      <alignment horizontal="right"/>
    </xf>
  </cellXfs>
  <cellStyles count="3">
    <cellStyle name="Standard" xfId="0" builtinId="0"/>
    <cellStyle name="Standard 2" xfId="1"/>
    <cellStyle name="Standard_02-2-ERGÄNZUNG Mappe 2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workbookViewId="0">
      <selection sqref="A1:IV1"/>
    </sheetView>
  </sheetViews>
  <sheetFormatPr baseColWidth="10" defaultRowHeight="12" x14ac:dyDescent="0.2"/>
  <cols>
    <col min="1" max="1" width="5.5703125" style="1" customWidth="1"/>
    <col min="2" max="2" width="23.7109375" style="1" customWidth="1"/>
    <col min="3" max="5" width="10" style="1" customWidth="1"/>
    <col min="6" max="6" width="11" style="1" customWidth="1"/>
    <col min="7" max="7" width="10" style="1" customWidth="1"/>
    <col min="8" max="16384" width="11.42578125" style="1"/>
  </cols>
  <sheetData>
    <row r="1" spans="1:10" s="20" customFormat="1" x14ac:dyDescent="0.2">
      <c r="A1" s="20" t="s">
        <v>53</v>
      </c>
    </row>
    <row r="2" spans="1:10" s="2" customFormat="1" x14ac:dyDescent="0.2">
      <c r="A2" s="2" t="s">
        <v>52</v>
      </c>
    </row>
    <row r="3" spans="1:10" s="2" customFormat="1" x14ac:dyDescent="0.2"/>
    <row r="4" spans="1:10" x14ac:dyDescent="0.2">
      <c r="F4" s="18"/>
      <c r="G4" s="18"/>
      <c r="H4" s="18" t="s">
        <v>51</v>
      </c>
      <c r="I4" s="18" t="s">
        <v>51</v>
      </c>
      <c r="J4" s="18" t="s">
        <v>51</v>
      </c>
    </row>
    <row r="5" spans="1:10" x14ac:dyDescent="0.2">
      <c r="F5" s="18"/>
      <c r="G5" s="18"/>
      <c r="H5" s="18"/>
      <c r="I5" s="18" t="s">
        <v>50</v>
      </c>
      <c r="J5" s="18" t="s">
        <v>49</v>
      </c>
    </row>
    <row r="6" spans="1:10" s="17" customFormat="1" x14ac:dyDescent="0.2">
      <c r="A6" s="19"/>
      <c r="B6" s="19" t="s">
        <v>48</v>
      </c>
      <c r="C6" s="18">
        <v>2007</v>
      </c>
      <c r="D6" s="18">
        <v>2008</v>
      </c>
      <c r="E6" s="18">
        <v>2009</v>
      </c>
      <c r="F6" s="18">
        <v>2010</v>
      </c>
      <c r="G6" s="18">
        <v>2011</v>
      </c>
      <c r="H6" s="18">
        <v>2012</v>
      </c>
      <c r="I6" s="18">
        <v>2013</v>
      </c>
      <c r="J6" s="18">
        <v>2013</v>
      </c>
    </row>
    <row r="7" spans="1:10" s="16" customFormat="1" x14ac:dyDescent="0.2"/>
    <row r="8" spans="1:10" x14ac:dyDescent="0.2">
      <c r="A8" s="14" t="s">
        <v>47</v>
      </c>
      <c r="B8" s="11" t="s">
        <v>46</v>
      </c>
      <c r="C8" s="10">
        <v>3.9378033700000001</v>
      </c>
      <c r="D8" s="10">
        <v>4.2568497999999995</v>
      </c>
      <c r="E8" s="10">
        <v>4.4762409999999999</v>
      </c>
      <c r="F8" s="10">
        <v>4.5</v>
      </c>
      <c r="G8" s="10">
        <v>4.5999999999999996</v>
      </c>
      <c r="H8" s="9">
        <v>5</v>
      </c>
      <c r="I8" s="9">
        <v>5.2</v>
      </c>
      <c r="J8" s="9">
        <v>5.2</v>
      </c>
    </row>
    <row r="9" spans="1:10" s="15" customFormat="1" x14ac:dyDescent="0.2"/>
    <row r="10" spans="1:10" x14ac:dyDescent="0.2">
      <c r="A10" s="14" t="s">
        <v>45</v>
      </c>
      <c r="B10" s="11" t="s">
        <v>44</v>
      </c>
      <c r="C10" s="10">
        <v>20.138259300000001</v>
      </c>
      <c r="D10" s="10">
        <v>21.90039264</v>
      </c>
      <c r="E10" s="10">
        <v>24.264714999999999</v>
      </c>
      <c r="F10" s="10">
        <v>24.7</v>
      </c>
      <c r="G10" s="10">
        <v>25.5</v>
      </c>
      <c r="H10" s="9">
        <v>29</v>
      </c>
      <c r="I10" s="9">
        <v>29.5</v>
      </c>
      <c r="J10" s="9">
        <v>29.5</v>
      </c>
    </row>
    <row r="11" spans="1:10" s="15" customFormat="1" x14ac:dyDescent="0.2"/>
    <row r="12" spans="1:10" x14ac:dyDescent="0.2">
      <c r="A12" s="14" t="s">
        <v>43</v>
      </c>
      <c r="B12" s="11" t="s">
        <v>42</v>
      </c>
      <c r="C12" s="10">
        <v>3.5790727000000002</v>
      </c>
      <c r="D12" s="10">
        <v>3.9399032599999999</v>
      </c>
      <c r="E12" s="10">
        <v>4.5865130000000001</v>
      </c>
      <c r="F12" s="10">
        <v>5</v>
      </c>
      <c r="G12" s="10">
        <v>5.7</v>
      </c>
      <c r="H12" s="9">
        <v>6.1</v>
      </c>
      <c r="I12" s="9">
        <v>6.4</v>
      </c>
      <c r="J12" s="9">
        <v>6.4</v>
      </c>
    </row>
    <row r="13" spans="1:10" s="15" customFormat="1" x14ac:dyDescent="0.2"/>
    <row r="14" spans="1:10" x14ac:dyDescent="0.2">
      <c r="A14" s="14" t="s">
        <v>41</v>
      </c>
      <c r="B14" s="11" t="s">
        <v>40</v>
      </c>
      <c r="C14" s="10">
        <v>11.37967984</v>
      </c>
      <c r="D14" s="10">
        <v>12.442487529999999</v>
      </c>
      <c r="E14" s="10">
        <v>13.897031999999999</v>
      </c>
      <c r="F14" s="10">
        <v>13.7</v>
      </c>
      <c r="G14" s="10">
        <v>13.9</v>
      </c>
      <c r="H14" s="9">
        <v>14.5</v>
      </c>
      <c r="I14" s="9">
        <v>16.100000000000001</v>
      </c>
      <c r="J14" s="9">
        <v>15.9</v>
      </c>
    </row>
    <row r="15" spans="1:10" s="15" customFormat="1" x14ac:dyDescent="0.2"/>
    <row r="16" spans="1:10" x14ac:dyDescent="0.2">
      <c r="A16" s="14" t="s">
        <v>39</v>
      </c>
      <c r="B16" s="11" t="s">
        <v>38</v>
      </c>
      <c r="C16" s="10">
        <v>3.1177047999999998</v>
      </c>
      <c r="D16" s="10">
        <v>3.4307815399999999</v>
      </c>
      <c r="E16" s="10">
        <v>3.7130879999999999</v>
      </c>
      <c r="F16" s="10">
        <v>3.7</v>
      </c>
      <c r="G16" s="10">
        <v>3.9</v>
      </c>
      <c r="H16" s="9">
        <v>4.4000000000000004</v>
      </c>
      <c r="I16" s="9">
        <v>5.6</v>
      </c>
      <c r="J16" s="9">
        <v>5.6</v>
      </c>
    </row>
    <row r="17" spans="1:10" s="15" customFormat="1" x14ac:dyDescent="0.2"/>
    <row r="18" spans="1:10" x14ac:dyDescent="0.2">
      <c r="A18" s="14" t="s">
        <v>37</v>
      </c>
      <c r="B18" s="11" t="s">
        <v>36</v>
      </c>
      <c r="C18" s="10">
        <v>18.779339309999997</v>
      </c>
      <c r="D18" s="10">
        <v>19.855476170000003</v>
      </c>
      <c r="E18" s="10">
        <v>21.544649</v>
      </c>
      <c r="F18" s="10">
        <v>21.6</v>
      </c>
      <c r="G18" s="10">
        <v>21.9</v>
      </c>
      <c r="H18" s="9">
        <v>24.7</v>
      </c>
      <c r="I18" s="9">
        <v>25.8</v>
      </c>
      <c r="J18" s="9">
        <v>25.9</v>
      </c>
    </row>
    <row r="19" spans="1:10" s="8" customFormat="1" x14ac:dyDescent="0.2"/>
    <row r="20" spans="1:10" x14ac:dyDescent="0.2">
      <c r="A20" s="11" t="s">
        <v>35</v>
      </c>
      <c r="B20" s="11" t="s">
        <v>34</v>
      </c>
      <c r="C20" s="10">
        <v>42.105682600000002</v>
      </c>
      <c r="D20" s="10">
        <v>51.440289</v>
      </c>
      <c r="E20" s="10">
        <v>57.671380999999997</v>
      </c>
      <c r="F20" s="10">
        <v>57.9</v>
      </c>
      <c r="G20" s="10">
        <v>57.2</v>
      </c>
      <c r="H20" s="9">
        <v>63.2</v>
      </c>
      <c r="I20" s="9">
        <v>59.7</v>
      </c>
      <c r="J20" s="9">
        <v>59.7</v>
      </c>
    </row>
    <row r="21" spans="1:10" s="8" customFormat="1" x14ac:dyDescent="0.2"/>
    <row r="22" spans="1:10" x14ac:dyDescent="0.2">
      <c r="A22" s="11" t="s">
        <v>33</v>
      </c>
      <c r="B22" s="11" t="s">
        <v>32</v>
      </c>
      <c r="C22" s="10">
        <v>1408.97434972</v>
      </c>
      <c r="D22" s="10">
        <v>1505.2034453699998</v>
      </c>
      <c r="E22" s="10">
        <v>1570.0268840000001</v>
      </c>
      <c r="F22" s="10">
        <v>1580</v>
      </c>
      <c r="G22" s="10">
        <v>1610.2</v>
      </c>
      <c r="H22" s="9">
        <v>1758.8</v>
      </c>
      <c r="I22" s="9">
        <v>1884.6</v>
      </c>
      <c r="J22" s="9">
        <v>1892.8</v>
      </c>
    </row>
    <row r="23" spans="1:10" s="8" customFormat="1" x14ac:dyDescent="0.2"/>
    <row r="24" spans="1:10" s="13" customFormat="1" x14ac:dyDescent="0.2">
      <c r="A24" s="11" t="s">
        <v>31</v>
      </c>
      <c r="B24" s="11" t="s">
        <v>30</v>
      </c>
      <c r="C24" s="12">
        <v>62.175460749999999</v>
      </c>
      <c r="D24" s="12">
        <v>67.639256739999993</v>
      </c>
      <c r="E24" s="12">
        <v>72.562798000000001</v>
      </c>
      <c r="F24" s="12">
        <v>72.599999999999994</v>
      </c>
      <c r="G24" s="10">
        <v>73.099999999999994</v>
      </c>
      <c r="H24" s="9">
        <v>80.8</v>
      </c>
      <c r="I24" s="9">
        <v>123</v>
      </c>
      <c r="J24" s="9">
        <v>124.1</v>
      </c>
    </row>
    <row r="25" spans="1:10" s="8" customFormat="1" x14ac:dyDescent="0.2"/>
    <row r="26" spans="1:10" s="13" customFormat="1" x14ac:dyDescent="0.2">
      <c r="A26" s="11" t="s">
        <v>29</v>
      </c>
      <c r="B26" s="11" t="s">
        <v>28</v>
      </c>
      <c r="C26" s="12">
        <v>499.34148537999999</v>
      </c>
      <c r="D26" s="12">
        <v>528.70835099999999</v>
      </c>
      <c r="E26" s="12">
        <v>557.60592699999995</v>
      </c>
      <c r="F26" s="12">
        <v>561.9</v>
      </c>
      <c r="G26" s="10">
        <v>570</v>
      </c>
      <c r="H26" s="9">
        <v>594.20000000000005</v>
      </c>
      <c r="I26" s="9">
        <v>660.7</v>
      </c>
      <c r="J26" s="9">
        <v>666.9</v>
      </c>
    </row>
    <row r="27" spans="1:10" s="8" customFormat="1" x14ac:dyDescent="0.2"/>
    <row r="28" spans="1:10" s="13" customFormat="1" x14ac:dyDescent="0.2">
      <c r="A28" s="11" t="s">
        <v>27</v>
      </c>
      <c r="B28" s="11" t="s">
        <v>26</v>
      </c>
      <c r="C28" s="12">
        <v>906.28974286000005</v>
      </c>
      <c r="D28" s="12">
        <v>931.52958936000005</v>
      </c>
      <c r="E28" s="12">
        <v>988.15763600000002</v>
      </c>
      <c r="F28" s="12">
        <v>997.1</v>
      </c>
      <c r="G28" s="10">
        <v>992.2</v>
      </c>
      <c r="H28" s="9">
        <v>1034.4000000000001</v>
      </c>
      <c r="I28" s="9">
        <v>1104.5999999999999</v>
      </c>
      <c r="J28" s="9">
        <v>1111.5999999999999</v>
      </c>
    </row>
    <row r="29" spans="1:10" s="8" customFormat="1" x14ac:dyDescent="0.2"/>
    <row r="30" spans="1:10" s="13" customFormat="1" x14ac:dyDescent="0.2">
      <c r="A30" s="11" t="s">
        <v>25</v>
      </c>
      <c r="B30" s="11" t="s">
        <v>24</v>
      </c>
      <c r="C30" s="12">
        <v>501.50714238</v>
      </c>
      <c r="D30" s="12">
        <v>528.57685788000003</v>
      </c>
      <c r="E30" s="12">
        <v>562.26860499999998</v>
      </c>
      <c r="F30" s="12">
        <v>566.70000000000005</v>
      </c>
      <c r="G30" s="10">
        <v>573</v>
      </c>
      <c r="H30" s="9">
        <v>637.70000000000005</v>
      </c>
      <c r="I30" s="9">
        <v>663.4</v>
      </c>
      <c r="J30" s="9">
        <v>667.5</v>
      </c>
    </row>
    <row r="31" spans="1:10" s="8" customFormat="1" x14ac:dyDescent="0.2"/>
    <row r="32" spans="1:10" x14ac:dyDescent="0.2">
      <c r="A32" s="11"/>
      <c r="B32" s="6" t="s">
        <v>23</v>
      </c>
      <c r="C32" s="5">
        <v>3481.3257230099998</v>
      </c>
      <c r="D32" s="5">
        <v>3678.9236802900004</v>
      </c>
      <c r="E32" s="5">
        <v>3880.7754690000002</v>
      </c>
      <c r="F32" s="5">
        <v>3909.6</v>
      </c>
      <c r="G32" s="10">
        <v>3951.1</v>
      </c>
      <c r="H32" s="9">
        <v>4252.8999999999996</v>
      </c>
      <c r="I32" s="9">
        <v>4584.6000000000004</v>
      </c>
      <c r="J32" s="9">
        <v>4611</v>
      </c>
    </row>
    <row r="33" spans="1:10" s="8" customFormat="1" x14ac:dyDescent="0.2"/>
    <row r="34" spans="1:10" x14ac:dyDescent="0.2">
      <c r="A34" s="11" t="s">
        <v>22</v>
      </c>
      <c r="B34" s="11" t="s">
        <v>21</v>
      </c>
      <c r="C34" s="10">
        <v>69.426403690000001</v>
      </c>
      <c r="D34" s="10">
        <v>73.139695000000003</v>
      </c>
      <c r="E34" s="10">
        <v>76.420246000000006</v>
      </c>
      <c r="F34" s="10">
        <v>74.7</v>
      </c>
      <c r="G34" s="10">
        <v>75.099999999999994</v>
      </c>
      <c r="H34" s="9">
        <v>79.599999999999994</v>
      </c>
      <c r="I34" s="9">
        <v>82</v>
      </c>
      <c r="J34" s="9">
        <v>83.6</v>
      </c>
    </row>
    <row r="35" spans="1:10" s="8" customFormat="1" x14ac:dyDescent="0.2"/>
    <row r="36" spans="1:10" s="13" customFormat="1" x14ac:dyDescent="0.2">
      <c r="A36" s="11" t="s">
        <v>20</v>
      </c>
      <c r="B36" s="11" t="s">
        <v>19</v>
      </c>
      <c r="C36" s="12">
        <v>48.512231990000004</v>
      </c>
      <c r="D36" s="12">
        <v>50.724815540000002</v>
      </c>
      <c r="E36" s="12">
        <v>62.574120999999998</v>
      </c>
      <c r="F36" s="12">
        <v>64.8</v>
      </c>
      <c r="G36" s="10">
        <v>65.7</v>
      </c>
      <c r="H36" s="9">
        <v>72.900000000000006</v>
      </c>
      <c r="I36" s="9">
        <v>78.5</v>
      </c>
      <c r="J36" s="9">
        <v>80.400000000000006</v>
      </c>
    </row>
    <row r="37" spans="1:10" s="8" customFormat="1" x14ac:dyDescent="0.2"/>
    <row r="38" spans="1:10" s="13" customFormat="1" x14ac:dyDescent="0.2">
      <c r="A38" s="11" t="s">
        <v>18</v>
      </c>
      <c r="B38" s="11" t="s">
        <v>17</v>
      </c>
      <c r="C38" s="12">
        <v>39.062585390000002</v>
      </c>
      <c r="D38" s="12">
        <v>41.189999030000003</v>
      </c>
      <c r="E38" s="12">
        <v>37.772229000000003</v>
      </c>
      <c r="F38" s="12">
        <v>36.700000000000003</v>
      </c>
      <c r="G38" s="10">
        <v>37.1</v>
      </c>
      <c r="H38" s="9">
        <v>42.1</v>
      </c>
      <c r="I38" s="9">
        <v>27.6</v>
      </c>
      <c r="J38" s="9">
        <v>27.4</v>
      </c>
    </row>
    <row r="39" spans="1:10" s="8" customFormat="1" x14ac:dyDescent="0.2"/>
    <row r="40" spans="1:10" x14ac:dyDescent="0.2">
      <c r="A40" s="11"/>
      <c r="B40" s="6" t="s">
        <v>16</v>
      </c>
      <c r="C40" s="5">
        <v>157.00122107000001</v>
      </c>
      <c r="D40" s="5">
        <v>165.05450956999999</v>
      </c>
      <c r="E40" s="5">
        <v>176.8</v>
      </c>
      <c r="F40" s="5">
        <v>176.2</v>
      </c>
      <c r="G40" s="10">
        <v>177.8</v>
      </c>
      <c r="H40" s="9">
        <v>194.5</v>
      </c>
      <c r="I40" s="9">
        <v>188.1</v>
      </c>
      <c r="J40" s="9">
        <v>191.4</v>
      </c>
    </row>
    <row r="41" spans="1:10" s="8" customFormat="1" x14ac:dyDescent="0.2"/>
    <row r="42" spans="1:10" s="13" customFormat="1" x14ac:dyDescent="0.2">
      <c r="A42" s="11" t="s">
        <v>15</v>
      </c>
      <c r="B42" s="11" t="s">
        <v>14</v>
      </c>
      <c r="C42" s="12">
        <v>2507.7849495999999</v>
      </c>
      <c r="D42" s="12">
        <v>2646.7654909399998</v>
      </c>
      <c r="E42" s="12">
        <v>2767.2872069999999</v>
      </c>
      <c r="F42" s="12">
        <v>2819.3</v>
      </c>
      <c r="G42" s="10">
        <v>2874.3</v>
      </c>
      <c r="H42" s="9">
        <v>3036</v>
      </c>
      <c r="I42" s="9">
        <v>3440.9</v>
      </c>
      <c r="J42" s="9">
        <v>3502.3</v>
      </c>
    </row>
    <row r="43" spans="1:10" s="8" customFormat="1" x14ac:dyDescent="0.2"/>
    <row r="44" spans="1:10" s="13" customFormat="1" x14ac:dyDescent="0.2">
      <c r="A44" s="11" t="s">
        <v>13</v>
      </c>
      <c r="B44" s="11" t="s">
        <v>12</v>
      </c>
      <c r="C44" s="12">
        <v>37.435021939999999</v>
      </c>
      <c r="D44" s="12">
        <v>42.432000000000002</v>
      </c>
      <c r="E44" s="12">
        <v>44.555959999999999</v>
      </c>
      <c r="F44" s="12">
        <v>44.4</v>
      </c>
      <c r="G44" s="10">
        <v>44.4</v>
      </c>
      <c r="H44" s="9">
        <v>50.6</v>
      </c>
      <c r="I44" s="9">
        <v>50.4</v>
      </c>
      <c r="J44" s="9">
        <v>51.1</v>
      </c>
    </row>
    <row r="45" spans="1:10" s="8" customFormat="1" x14ac:dyDescent="0.2"/>
    <row r="46" spans="1:10" s="13" customFormat="1" x14ac:dyDescent="0.2">
      <c r="A46" s="11" t="s">
        <v>11</v>
      </c>
      <c r="B46" s="11" t="s">
        <v>10</v>
      </c>
      <c r="C46" s="12">
        <v>12.396116210000001</v>
      </c>
      <c r="D46" s="12">
        <v>12.34219862</v>
      </c>
      <c r="E46" s="12">
        <v>22.81382357</v>
      </c>
      <c r="F46" s="12">
        <v>22.1</v>
      </c>
      <c r="G46" s="10">
        <v>0</v>
      </c>
      <c r="H46" s="9">
        <v>0</v>
      </c>
      <c r="I46" s="9">
        <v>0</v>
      </c>
      <c r="J46" s="9">
        <v>0</v>
      </c>
    </row>
    <row r="47" spans="1:10" s="8" customFormat="1" x14ac:dyDescent="0.2"/>
    <row r="48" spans="1:10" x14ac:dyDescent="0.2">
      <c r="A48" s="11"/>
      <c r="B48" s="6" t="s">
        <v>9</v>
      </c>
      <c r="C48" s="5">
        <v>2557.6160877499997</v>
      </c>
      <c r="D48" s="5">
        <v>2701.5396895599997</v>
      </c>
      <c r="E48" s="5">
        <v>2834.6569905699998</v>
      </c>
      <c r="F48" s="5">
        <v>2885.7</v>
      </c>
      <c r="G48" s="10">
        <v>2918.7</v>
      </c>
      <c r="H48" s="9">
        <v>3086.6</v>
      </c>
      <c r="I48" s="9">
        <v>3491.3</v>
      </c>
      <c r="J48" s="9">
        <v>3553.4</v>
      </c>
    </row>
    <row r="49" spans="1:10" s="8" customFormat="1" x14ac:dyDescent="0.2"/>
    <row r="50" spans="1:10" x14ac:dyDescent="0.2">
      <c r="A50" s="11" t="s">
        <v>8</v>
      </c>
      <c r="B50" s="11" t="s">
        <v>7</v>
      </c>
      <c r="C50" s="10">
        <v>115.28536881999999</v>
      </c>
      <c r="D50" s="10">
        <v>121.7826539</v>
      </c>
      <c r="E50" s="12">
        <v>124.10330288</v>
      </c>
      <c r="F50" s="10">
        <v>122.8</v>
      </c>
      <c r="G50" s="10">
        <v>122.4</v>
      </c>
      <c r="H50" s="9">
        <v>142</v>
      </c>
      <c r="I50" s="9">
        <v>139.80000000000001</v>
      </c>
      <c r="J50" s="9">
        <v>141.9</v>
      </c>
    </row>
    <row r="51" spans="1:10" s="8" customFormat="1" x14ac:dyDescent="0.2"/>
    <row r="52" spans="1:10" ht="24" x14ac:dyDescent="0.2">
      <c r="A52" s="11" t="s">
        <v>6</v>
      </c>
      <c r="B52" s="11" t="s">
        <v>5</v>
      </c>
      <c r="C52" s="10">
        <v>47.621172280000003</v>
      </c>
      <c r="D52" s="10">
        <v>50.613215240000002</v>
      </c>
      <c r="E52" s="12">
        <v>52.776755950000002</v>
      </c>
      <c r="F52" s="10">
        <v>52.8</v>
      </c>
      <c r="G52" s="10">
        <v>53.7</v>
      </c>
      <c r="H52" s="9">
        <v>61.9</v>
      </c>
      <c r="I52" s="9">
        <v>63.3</v>
      </c>
      <c r="J52" s="9">
        <v>67</v>
      </c>
    </row>
    <row r="53" spans="1:10" s="8" customFormat="1" x14ac:dyDescent="0.2"/>
    <row r="54" spans="1:10" x14ac:dyDescent="0.2">
      <c r="A54" s="11" t="s">
        <v>4</v>
      </c>
      <c r="B54" s="11" t="s">
        <v>3</v>
      </c>
      <c r="C54" s="10">
        <v>147.26273491000001</v>
      </c>
      <c r="D54" s="10">
        <v>154.72456650999999</v>
      </c>
      <c r="E54" s="10">
        <v>161.70593063000001</v>
      </c>
      <c r="F54" s="10">
        <v>161.5</v>
      </c>
      <c r="G54" s="10">
        <v>158.69999999999999</v>
      </c>
      <c r="H54" s="9">
        <v>166</v>
      </c>
      <c r="I54" s="9">
        <v>156</v>
      </c>
      <c r="J54" s="9">
        <v>158.1</v>
      </c>
    </row>
    <row r="55" spans="1:10" s="8" customFormat="1" x14ac:dyDescent="0.2"/>
    <row r="56" spans="1:10" x14ac:dyDescent="0.2">
      <c r="A56" s="11"/>
      <c r="B56" s="6" t="s">
        <v>2</v>
      </c>
      <c r="C56" s="5">
        <v>310.16927600999998</v>
      </c>
      <c r="D56" s="5">
        <v>327.12043564999999</v>
      </c>
      <c r="E56" s="5">
        <v>338.58598946000001</v>
      </c>
      <c r="F56" s="5">
        <v>337.2</v>
      </c>
      <c r="G56" s="10">
        <v>334.8</v>
      </c>
      <c r="H56" s="9">
        <v>369.8</v>
      </c>
      <c r="I56" s="9">
        <v>359.2</v>
      </c>
      <c r="J56" s="9">
        <v>367</v>
      </c>
    </row>
    <row r="57" spans="1:10" s="8" customFormat="1" x14ac:dyDescent="0.2"/>
    <row r="58" spans="1:10" x14ac:dyDescent="0.2">
      <c r="A58" s="7"/>
      <c r="B58" s="6" t="s">
        <v>1</v>
      </c>
      <c r="C58" s="5">
        <v>6506.1123078399996</v>
      </c>
      <c r="D58" s="5">
        <v>6872.6383150700003</v>
      </c>
      <c r="E58" s="5">
        <v>7230.7850450299993</v>
      </c>
      <c r="F58" s="5">
        <v>7308.7</v>
      </c>
      <c r="G58" s="5">
        <v>7382.4</v>
      </c>
      <c r="H58" s="4">
        <v>7903.9</v>
      </c>
      <c r="I58" s="4">
        <v>8623.2000000000007</v>
      </c>
      <c r="J58" s="4">
        <v>8722.9</v>
      </c>
    </row>
    <row r="60" spans="1:10" s="2" customFormat="1" x14ac:dyDescent="0.2"/>
    <row r="61" spans="1:10" s="2" customFormat="1" ht="13.5" x14ac:dyDescent="0.2">
      <c r="A61" s="3" t="s">
        <v>0</v>
      </c>
    </row>
  </sheetData>
  <mergeCells count="31">
    <mergeCell ref="A1:XFD1"/>
    <mergeCell ref="A2:XFD2"/>
    <mergeCell ref="A61:XFD61"/>
    <mergeCell ref="A60:XFD60"/>
    <mergeCell ref="A3:XFD3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  <mergeCell ref="A29:XFD29"/>
    <mergeCell ref="A31:XFD31"/>
    <mergeCell ref="A33:XFD33"/>
    <mergeCell ref="A35:XFD35"/>
    <mergeCell ref="A37:XFD37"/>
    <mergeCell ref="A39:XFD39"/>
    <mergeCell ref="A41:XFD41"/>
    <mergeCell ref="A43:XFD43"/>
    <mergeCell ref="A57:XFD57"/>
    <mergeCell ref="A45:XFD45"/>
    <mergeCell ref="A47:XFD47"/>
    <mergeCell ref="A49:XFD49"/>
    <mergeCell ref="A51:XFD51"/>
    <mergeCell ref="A53:XFD53"/>
    <mergeCell ref="A55:XFD5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workbookViewId="0">
      <selection sqref="A1:IV1"/>
    </sheetView>
  </sheetViews>
  <sheetFormatPr baseColWidth="10" defaultRowHeight="12" x14ac:dyDescent="0.2"/>
  <cols>
    <col min="1" max="1" width="3.28515625" style="1" customWidth="1"/>
    <col min="2" max="2" width="17.7109375" style="1" customWidth="1"/>
    <col min="3" max="3" width="26" style="1" bestFit="1" customWidth="1"/>
    <col min="4" max="8" width="10" style="1" customWidth="1"/>
    <col min="9" max="11" width="11.28515625" style="1" customWidth="1"/>
    <col min="12" max="16384" width="11.42578125" style="1"/>
  </cols>
  <sheetData>
    <row r="1" spans="1:11" s="20" customFormat="1" x14ac:dyDescent="0.2">
      <c r="A1" s="20" t="s">
        <v>90</v>
      </c>
    </row>
    <row r="2" spans="1:11" s="2" customFormat="1" x14ac:dyDescent="0.2">
      <c r="A2" s="2" t="s">
        <v>52</v>
      </c>
    </row>
    <row r="3" spans="1:11" s="2" customFormat="1" x14ac:dyDescent="0.2"/>
    <row r="4" spans="1:11" x14ac:dyDescent="0.2">
      <c r="G4" s="18"/>
      <c r="H4" s="18"/>
      <c r="I4" s="18" t="s">
        <v>51</v>
      </c>
      <c r="J4" s="18" t="s">
        <v>51</v>
      </c>
      <c r="K4" s="18" t="s">
        <v>51</v>
      </c>
    </row>
    <row r="5" spans="1:11" x14ac:dyDescent="0.2">
      <c r="G5" s="18"/>
      <c r="H5" s="18"/>
      <c r="I5" s="18"/>
      <c r="J5" s="18" t="s">
        <v>50</v>
      </c>
      <c r="K5" s="18" t="s">
        <v>49</v>
      </c>
    </row>
    <row r="6" spans="1:11" s="17" customFormat="1" x14ac:dyDescent="0.2">
      <c r="A6" s="19"/>
      <c r="B6" s="19" t="s">
        <v>48</v>
      </c>
      <c r="D6" s="18">
        <v>2007</v>
      </c>
      <c r="E6" s="18">
        <v>2008</v>
      </c>
      <c r="F6" s="18">
        <v>2009</v>
      </c>
      <c r="G6" s="18">
        <v>2010</v>
      </c>
      <c r="H6" s="18">
        <v>2011</v>
      </c>
      <c r="I6" s="18">
        <v>2012</v>
      </c>
      <c r="J6" s="18">
        <v>2013</v>
      </c>
      <c r="K6" s="18">
        <v>2013</v>
      </c>
    </row>
    <row r="7" spans="1:11" s="2" customFormat="1" x14ac:dyDescent="0.2"/>
    <row r="8" spans="1:11" x14ac:dyDescent="0.2">
      <c r="A8" s="22" t="s">
        <v>35</v>
      </c>
      <c r="B8" s="11" t="s">
        <v>34</v>
      </c>
      <c r="C8" s="11" t="s">
        <v>89</v>
      </c>
      <c r="D8" s="10">
        <v>6.8723742400000001</v>
      </c>
      <c r="E8" s="10">
        <v>7.1637761100000006</v>
      </c>
      <c r="F8" s="10">
        <v>7.2180710000000001</v>
      </c>
      <c r="G8" s="10">
        <v>7</v>
      </c>
      <c r="H8" s="10">
        <v>6.7</v>
      </c>
      <c r="I8" s="10">
        <v>8</v>
      </c>
      <c r="J8" s="10">
        <v>7.2</v>
      </c>
      <c r="K8" s="10">
        <v>7.2</v>
      </c>
    </row>
    <row r="9" spans="1:11" s="8" customFormat="1" x14ac:dyDescent="0.2"/>
    <row r="10" spans="1:11" x14ac:dyDescent="0.2">
      <c r="A10" s="22"/>
      <c r="B10" s="11"/>
      <c r="C10" s="11" t="s">
        <v>88</v>
      </c>
      <c r="D10" s="10">
        <v>0.37026725999999999</v>
      </c>
      <c r="E10" s="10">
        <v>0.26094139</v>
      </c>
      <c r="F10" s="10">
        <v>0.14296014000000001</v>
      </c>
      <c r="G10" s="10">
        <v>0.1</v>
      </c>
      <c r="H10" s="10">
        <v>0.1</v>
      </c>
      <c r="I10" s="10">
        <v>0.2</v>
      </c>
      <c r="J10" s="10">
        <v>0.1</v>
      </c>
      <c r="K10" s="10">
        <v>0.1</v>
      </c>
    </row>
    <row r="11" spans="1:11" s="8" customFormat="1" x14ac:dyDescent="0.2"/>
    <row r="12" spans="1:11" s="23" customFormat="1" x14ac:dyDescent="0.2">
      <c r="A12" s="22"/>
      <c r="C12" s="11" t="s">
        <v>86</v>
      </c>
      <c r="D12" s="10">
        <v>0.70191130000000002</v>
      </c>
      <c r="E12" s="10">
        <v>0.70722536000000003</v>
      </c>
      <c r="F12" s="10">
        <v>6.1368970000000002E-2</v>
      </c>
      <c r="G12" s="10"/>
      <c r="H12" s="10"/>
      <c r="I12" s="10"/>
      <c r="J12" s="1"/>
      <c r="K12" s="1"/>
    </row>
    <row r="13" spans="1:11" s="8" customFormat="1" x14ac:dyDescent="0.2"/>
    <row r="14" spans="1:11" s="23" customFormat="1" x14ac:dyDescent="0.2">
      <c r="A14" s="22">
        <v>13</v>
      </c>
      <c r="B14" s="11" t="s">
        <v>28</v>
      </c>
      <c r="C14" s="11" t="s">
        <v>87</v>
      </c>
      <c r="H14" s="10"/>
      <c r="I14" s="10"/>
      <c r="J14" s="10">
        <v>4.5</v>
      </c>
      <c r="K14" s="10">
        <v>4.5</v>
      </c>
    </row>
    <row r="15" spans="1:11" s="8" customFormat="1" x14ac:dyDescent="0.2"/>
    <row r="16" spans="1:11" x14ac:dyDescent="0.2">
      <c r="A16" s="22">
        <v>14</v>
      </c>
      <c r="B16" s="11" t="s">
        <v>26</v>
      </c>
      <c r="C16" s="11" t="s">
        <v>86</v>
      </c>
      <c r="D16" s="10"/>
      <c r="E16" s="10"/>
      <c r="F16" s="10">
        <v>0.57440226999999999</v>
      </c>
      <c r="G16" s="10">
        <v>0.5</v>
      </c>
      <c r="H16" s="10">
        <v>0.5</v>
      </c>
      <c r="I16" s="10">
        <v>0.8</v>
      </c>
      <c r="J16" s="10">
        <v>0.8</v>
      </c>
      <c r="K16" s="10">
        <v>0.8</v>
      </c>
    </row>
    <row r="17" spans="1:11" s="8" customFormat="1" x14ac:dyDescent="0.2"/>
    <row r="18" spans="1:11" x14ac:dyDescent="0.2">
      <c r="A18" s="22" t="s">
        <v>25</v>
      </c>
      <c r="B18" s="11" t="s">
        <v>24</v>
      </c>
      <c r="C18" s="11" t="s">
        <v>85</v>
      </c>
      <c r="D18" s="10">
        <v>29.5</v>
      </c>
      <c r="E18" s="10">
        <v>28.26612235</v>
      </c>
      <c r="F18" s="10">
        <v>27.605651510000001</v>
      </c>
      <c r="G18" s="10">
        <v>25.7</v>
      </c>
      <c r="H18" s="10">
        <v>25.8</v>
      </c>
      <c r="I18" s="10">
        <v>27.3</v>
      </c>
      <c r="J18" s="10">
        <v>23.9</v>
      </c>
      <c r="K18" s="10">
        <v>23.3</v>
      </c>
    </row>
    <row r="19" spans="1:11" s="8" customFormat="1" x14ac:dyDescent="0.2"/>
    <row r="20" spans="1:11" x14ac:dyDescent="0.2">
      <c r="A20" s="22"/>
      <c r="B20" s="11"/>
      <c r="C20" s="11" t="s">
        <v>84</v>
      </c>
      <c r="D20" s="10">
        <v>1.0403200000000001E-2</v>
      </c>
      <c r="E20" s="10">
        <v>0</v>
      </c>
      <c r="F20" s="10">
        <v>0</v>
      </c>
      <c r="G20" s="10"/>
      <c r="H20" s="10"/>
      <c r="I20" s="10"/>
      <c r="J20" s="10"/>
      <c r="K20" s="10"/>
    </row>
    <row r="21" spans="1:11" s="8" customFormat="1" x14ac:dyDescent="0.2"/>
    <row r="22" spans="1:11" x14ac:dyDescent="0.2">
      <c r="A22" s="22"/>
      <c r="B22" s="11"/>
      <c r="C22" s="11" t="s">
        <v>83</v>
      </c>
      <c r="D22" s="10">
        <v>0.65033631000000003</v>
      </c>
      <c r="E22" s="10">
        <v>0.64913924000000001</v>
      </c>
      <c r="F22" s="10">
        <v>0.62167075000000005</v>
      </c>
      <c r="G22" s="10">
        <v>0.5</v>
      </c>
      <c r="H22" s="10">
        <v>0.5</v>
      </c>
      <c r="I22" s="10">
        <v>0.6</v>
      </c>
      <c r="J22" s="10">
        <v>0.5</v>
      </c>
      <c r="K22" s="10">
        <v>0.5</v>
      </c>
    </row>
    <row r="23" spans="1:11" s="8" customFormat="1" x14ac:dyDescent="0.2"/>
    <row r="24" spans="1:11" x14ac:dyDescent="0.2">
      <c r="A24" s="22"/>
      <c r="B24" s="11"/>
      <c r="C24" s="11" t="s">
        <v>82</v>
      </c>
      <c r="D24" s="10">
        <v>817.37074600000005</v>
      </c>
      <c r="E24" s="10">
        <v>849.22530827000003</v>
      </c>
      <c r="F24" s="10">
        <v>845.73625578999997</v>
      </c>
      <c r="G24" s="10">
        <v>860.7</v>
      </c>
      <c r="H24" s="10">
        <v>801.9</v>
      </c>
      <c r="I24" s="10">
        <v>895.9</v>
      </c>
      <c r="J24" s="10">
        <v>804</v>
      </c>
      <c r="K24" s="10">
        <v>789.5</v>
      </c>
    </row>
    <row r="25" spans="1:11" s="8" customFormat="1" x14ac:dyDescent="0.2"/>
    <row r="26" spans="1:11" x14ac:dyDescent="0.2">
      <c r="A26" s="22"/>
      <c r="B26" s="11"/>
      <c r="C26" s="11" t="s">
        <v>81</v>
      </c>
      <c r="D26" s="10">
        <v>0.14600551000000001</v>
      </c>
      <c r="E26" s="10">
        <v>0.18236843</v>
      </c>
      <c r="F26" s="10">
        <v>0.1868805</v>
      </c>
      <c r="G26" s="10">
        <v>0.2</v>
      </c>
      <c r="H26" s="10">
        <v>0.2</v>
      </c>
      <c r="I26" s="10">
        <v>0.3</v>
      </c>
      <c r="J26" s="10">
        <v>0.2</v>
      </c>
      <c r="K26" s="10">
        <v>0.2</v>
      </c>
    </row>
    <row r="27" spans="1:11" s="8" customFormat="1" x14ac:dyDescent="0.2"/>
    <row r="28" spans="1:11" ht="13.5" customHeight="1" x14ac:dyDescent="0.2">
      <c r="A28" s="22"/>
      <c r="B28" s="11"/>
      <c r="C28" s="11" t="s">
        <v>80</v>
      </c>
      <c r="D28" s="10">
        <v>2.1934659600000002</v>
      </c>
      <c r="E28" s="10">
        <v>2.0190147600000001</v>
      </c>
      <c r="F28" s="10">
        <v>2.1904528399999998</v>
      </c>
      <c r="G28" s="10">
        <v>2.2999999999999998</v>
      </c>
      <c r="H28" s="10">
        <v>2.2000000000000002</v>
      </c>
      <c r="I28" s="10">
        <v>2.7</v>
      </c>
      <c r="J28" s="10">
        <v>2.6</v>
      </c>
      <c r="K28" s="10">
        <v>2.6</v>
      </c>
    </row>
    <row r="29" spans="1:11" s="8" customFormat="1" ht="13.5" customHeight="1" x14ac:dyDescent="0.2"/>
    <row r="30" spans="1:11" x14ac:dyDescent="0.2">
      <c r="A30" s="22"/>
      <c r="B30" s="11"/>
      <c r="C30" s="11" t="s">
        <v>79</v>
      </c>
      <c r="D30" s="10">
        <v>14.259763490000001</v>
      </c>
      <c r="E30" s="10">
        <v>14.862400409999999</v>
      </c>
      <c r="F30" s="10">
        <v>15.880900710000001</v>
      </c>
      <c r="G30" s="10">
        <v>15.6</v>
      </c>
      <c r="H30" s="10">
        <v>15.3</v>
      </c>
      <c r="I30" s="10">
        <v>17</v>
      </c>
      <c r="J30" s="10">
        <v>15.8</v>
      </c>
      <c r="K30" s="10">
        <v>15.6</v>
      </c>
    </row>
    <row r="31" spans="1:11" s="8" customFormat="1" x14ac:dyDescent="0.2"/>
    <row r="32" spans="1:11" x14ac:dyDescent="0.2">
      <c r="A32" s="22"/>
      <c r="B32" s="11"/>
      <c r="C32" s="11" t="s">
        <v>78</v>
      </c>
      <c r="D32" s="10">
        <v>2.5964259900000002</v>
      </c>
      <c r="E32" s="10">
        <v>2.5647043900000002</v>
      </c>
      <c r="F32" s="10">
        <v>2.5881350099999998</v>
      </c>
      <c r="G32" s="10">
        <v>2.4</v>
      </c>
      <c r="H32" s="10">
        <v>2.4</v>
      </c>
      <c r="I32" s="10">
        <v>2.8</v>
      </c>
      <c r="J32" s="10">
        <v>2.5</v>
      </c>
      <c r="K32" s="10">
        <v>2.5</v>
      </c>
    </row>
    <row r="33" spans="1:11" s="8" customFormat="1" x14ac:dyDescent="0.2"/>
    <row r="34" spans="1:11" ht="24" x14ac:dyDescent="0.2">
      <c r="A34" s="22"/>
      <c r="B34" s="6" t="s">
        <v>77</v>
      </c>
      <c r="C34" s="6"/>
      <c r="D34" s="5">
        <v>874.67169925999997</v>
      </c>
      <c r="E34" s="5">
        <v>905.90100070999995</v>
      </c>
      <c r="F34" s="5">
        <v>902.80674949000002</v>
      </c>
      <c r="G34" s="5">
        <v>915</v>
      </c>
      <c r="H34" s="5">
        <v>855.6</v>
      </c>
      <c r="I34" s="5">
        <v>955.5</v>
      </c>
      <c r="J34" s="5">
        <v>862.3</v>
      </c>
      <c r="K34" s="5">
        <v>846.9</v>
      </c>
    </row>
    <row r="35" spans="1:11" s="8" customFormat="1" x14ac:dyDescent="0.2"/>
    <row r="36" spans="1:11" x14ac:dyDescent="0.2">
      <c r="A36" s="22" t="s">
        <v>22</v>
      </c>
      <c r="B36" s="11" t="s">
        <v>21</v>
      </c>
      <c r="C36" s="11" t="s">
        <v>76</v>
      </c>
      <c r="D36" s="10">
        <v>2.9333242799999999</v>
      </c>
      <c r="E36" s="10">
        <v>3.0159665099999997</v>
      </c>
      <c r="F36" s="10">
        <v>3.1203092899999998</v>
      </c>
      <c r="G36" s="10">
        <v>3.1</v>
      </c>
      <c r="H36" s="10">
        <v>3.1</v>
      </c>
      <c r="I36" s="10">
        <v>3.3</v>
      </c>
      <c r="J36" s="10">
        <v>3.1</v>
      </c>
      <c r="K36" s="10">
        <v>3.1</v>
      </c>
    </row>
    <row r="37" spans="1:11" s="8" customFormat="1" x14ac:dyDescent="0.2"/>
    <row r="38" spans="1:11" s="23" customFormat="1" x14ac:dyDescent="0.2">
      <c r="A38" s="22">
        <v>24</v>
      </c>
      <c r="B38" s="11" t="s">
        <v>17</v>
      </c>
      <c r="C38" s="11" t="s">
        <v>75</v>
      </c>
      <c r="D38" s="10"/>
      <c r="E38" s="10"/>
      <c r="F38" s="10"/>
      <c r="G38" s="10"/>
      <c r="H38" s="10" t="s">
        <v>54</v>
      </c>
      <c r="I38" s="10" t="s">
        <v>54</v>
      </c>
      <c r="J38" s="10">
        <v>15</v>
      </c>
      <c r="K38" s="10">
        <v>15</v>
      </c>
    </row>
    <row r="39" spans="1:11" s="8" customFormat="1" x14ac:dyDescent="0.2"/>
    <row r="40" spans="1:11" x14ac:dyDescent="0.2">
      <c r="A40" s="22"/>
      <c r="B40" s="6" t="s">
        <v>16</v>
      </c>
      <c r="C40" s="6"/>
      <c r="D40" s="5">
        <v>2.9333242799999999</v>
      </c>
      <c r="E40" s="5">
        <v>3.0159665099999997</v>
      </c>
      <c r="F40" s="5">
        <v>3.1203092899999998</v>
      </c>
      <c r="G40" s="5">
        <v>3.1</v>
      </c>
      <c r="H40" s="5">
        <v>3.1</v>
      </c>
      <c r="I40" s="5">
        <v>3.3</v>
      </c>
      <c r="J40" s="5">
        <v>18.100000000000001</v>
      </c>
      <c r="K40" s="5">
        <v>18.100000000000001</v>
      </c>
    </row>
    <row r="41" spans="1:11" s="8" customFormat="1" x14ac:dyDescent="0.2"/>
    <row r="42" spans="1:11" s="23" customFormat="1" x14ac:dyDescent="0.2">
      <c r="A42" s="22">
        <v>30</v>
      </c>
      <c r="B42" s="6" t="s">
        <v>74</v>
      </c>
      <c r="C42" s="11" t="s">
        <v>73</v>
      </c>
      <c r="D42" s="4"/>
      <c r="E42" s="4"/>
      <c r="F42" s="4"/>
      <c r="G42" s="4"/>
      <c r="H42" s="10" t="s">
        <v>54</v>
      </c>
      <c r="I42" s="10" t="s">
        <v>54</v>
      </c>
      <c r="J42" s="10">
        <v>0.5</v>
      </c>
      <c r="K42" s="10">
        <v>0.5</v>
      </c>
    </row>
    <row r="43" spans="1:11" s="8" customFormat="1" x14ac:dyDescent="0.2"/>
    <row r="44" spans="1:11" s="23" customFormat="1" x14ac:dyDescent="0.2">
      <c r="A44" s="22"/>
      <c r="B44" s="6"/>
      <c r="C44" s="11" t="s">
        <v>72</v>
      </c>
      <c r="D44" s="4"/>
      <c r="E44" s="4"/>
      <c r="F44" s="4"/>
      <c r="G44" s="4"/>
      <c r="H44" s="10" t="s">
        <v>54</v>
      </c>
      <c r="I44" s="10" t="s">
        <v>54</v>
      </c>
      <c r="J44" s="10">
        <v>9.6</v>
      </c>
      <c r="K44" s="10">
        <v>9.6</v>
      </c>
    </row>
    <row r="45" spans="1:11" s="8" customFormat="1" x14ac:dyDescent="0.2"/>
    <row r="46" spans="1:11" x14ac:dyDescent="0.2">
      <c r="A46" s="22"/>
      <c r="B46" s="6"/>
      <c r="C46" s="11" t="s">
        <v>67</v>
      </c>
      <c r="D46" s="4"/>
      <c r="E46" s="4"/>
      <c r="F46" s="4"/>
      <c r="G46" s="4"/>
      <c r="H46" s="10">
        <v>3.3</v>
      </c>
      <c r="I46" s="10">
        <v>3.7</v>
      </c>
      <c r="J46" s="10">
        <v>3.7</v>
      </c>
      <c r="K46" s="10">
        <v>3.7</v>
      </c>
    </row>
    <row r="47" spans="1:11" s="8" customFormat="1" x14ac:dyDescent="0.2"/>
    <row r="48" spans="1:11" s="23" customFormat="1" x14ac:dyDescent="0.2">
      <c r="A48" s="22" t="s">
        <v>13</v>
      </c>
      <c r="B48" s="11" t="s">
        <v>71</v>
      </c>
      <c r="C48" s="11" t="s">
        <v>70</v>
      </c>
      <c r="D48" s="10"/>
      <c r="E48" s="10"/>
      <c r="F48" s="10"/>
      <c r="G48" s="10"/>
      <c r="H48" s="10" t="s">
        <v>54</v>
      </c>
      <c r="I48" s="10" t="s">
        <v>54</v>
      </c>
      <c r="J48" s="10">
        <v>0.4</v>
      </c>
      <c r="K48" s="10">
        <v>0.4</v>
      </c>
    </row>
    <row r="49" spans="1:11" s="8" customFormat="1" x14ac:dyDescent="0.2"/>
    <row r="50" spans="1:11" x14ac:dyDescent="0.2">
      <c r="A50" s="22"/>
      <c r="B50" s="11"/>
      <c r="C50" s="11" t="s">
        <v>69</v>
      </c>
      <c r="D50" s="10">
        <v>597.33496314000001</v>
      </c>
      <c r="E50" s="10">
        <v>583.02356291000001</v>
      </c>
      <c r="F50" s="10">
        <v>572.06935491000002</v>
      </c>
      <c r="G50" s="10">
        <v>547</v>
      </c>
      <c r="H50" s="10">
        <v>521.9</v>
      </c>
      <c r="I50" s="10">
        <v>585</v>
      </c>
      <c r="J50" s="10">
        <v>591.9</v>
      </c>
      <c r="K50" s="10">
        <v>591.9</v>
      </c>
    </row>
    <row r="51" spans="1:11" s="8" customFormat="1" x14ac:dyDescent="0.2"/>
    <row r="52" spans="1:11" ht="24" x14ac:dyDescent="0.2">
      <c r="A52" s="22" t="s">
        <v>11</v>
      </c>
      <c r="B52" s="11" t="s">
        <v>68</v>
      </c>
      <c r="C52" s="11" t="s">
        <v>67</v>
      </c>
      <c r="D52" s="10">
        <v>3.1618867400000004</v>
      </c>
      <c r="E52" s="10">
        <v>3.27228406</v>
      </c>
      <c r="F52" s="10">
        <v>3.1356891299999998</v>
      </c>
      <c r="G52" s="10">
        <v>3.4</v>
      </c>
      <c r="H52" s="10"/>
      <c r="I52" s="10"/>
      <c r="J52" s="10"/>
      <c r="K52" s="10"/>
    </row>
    <row r="53" spans="1:11" s="8" customFormat="1" x14ac:dyDescent="0.2"/>
    <row r="54" spans="1:11" x14ac:dyDescent="0.2">
      <c r="A54" s="22"/>
      <c r="B54" s="6" t="s">
        <v>9</v>
      </c>
      <c r="C54" s="6"/>
      <c r="D54" s="5">
        <v>600.49684988000001</v>
      </c>
      <c r="E54" s="5">
        <v>586.29584696999996</v>
      </c>
      <c r="F54" s="5">
        <v>575.20504403999996</v>
      </c>
      <c r="G54" s="5">
        <v>550.4</v>
      </c>
      <c r="H54" s="5">
        <v>525.20000000000005</v>
      </c>
      <c r="I54" s="5">
        <v>588.70000000000005</v>
      </c>
      <c r="J54" s="5">
        <v>606</v>
      </c>
      <c r="K54" s="5">
        <v>606</v>
      </c>
    </row>
    <row r="55" spans="1:11" s="8" customFormat="1" x14ac:dyDescent="0.2"/>
    <row r="56" spans="1:11" x14ac:dyDescent="0.2">
      <c r="A56" s="22" t="s">
        <v>8</v>
      </c>
      <c r="B56" s="11" t="s">
        <v>7</v>
      </c>
      <c r="C56" s="11" t="s">
        <v>66</v>
      </c>
      <c r="D56" s="10">
        <v>0.4</v>
      </c>
      <c r="E56" s="10">
        <v>0.38613798999999999</v>
      </c>
      <c r="F56" s="10">
        <v>0.39638500999999998</v>
      </c>
      <c r="G56" s="10">
        <v>0.4</v>
      </c>
      <c r="H56" s="10">
        <v>0.3</v>
      </c>
      <c r="I56" s="10">
        <v>0.4</v>
      </c>
      <c r="J56" s="10">
        <v>0.4</v>
      </c>
      <c r="K56" s="10">
        <v>0.4</v>
      </c>
    </row>
    <row r="57" spans="1:11" s="8" customFormat="1" x14ac:dyDescent="0.2"/>
    <row r="58" spans="1:11" x14ac:dyDescent="0.2">
      <c r="A58" s="22"/>
      <c r="B58" s="11"/>
      <c r="C58" s="11" t="s">
        <v>65</v>
      </c>
      <c r="D58" s="10">
        <v>13.84152958</v>
      </c>
      <c r="E58" s="10">
        <v>13.808747970000001</v>
      </c>
      <c r="F58" s="10">
        <v>13.8098501</v>
      </c>
      <c r="G58" s="10">
        <v>13.3</v>
      </c>
      <c r="H58" s="10">
        <v>12.9</v>
      </c>
      <c r="I58" s="10">
        <v>13.7</v>
      </c>
      <c r="J58" s="10">
        <v>14.7</v>
      </c>
      <c r="K58" s="1">
        <v>14.8</v>
      </c>
    </row>
    <row r="59" spans="1:11" s="8" customFormat="1" x14ac:dyDescent="0.2"/>
    <row r="60" spans="1:11" x14ac:dyDescent="0.2">
      <c r="A60" s="22" t="s">
        <v>6</v>
      </c>
      <c r="B60" s="11" t="s">
        <v>64</v>
      </c>
      <c r="C60" s="11" t="s">
        <v>63</v>
      </c>
      <c r="D60" s="10">
        <v>2.2999999999999998</v>
      </c>
      <c r="E60" s="10">
        <v>2.3182333800000001</v>
      </c>
      <c r="F60" s="10">
        <v>2.1722887000000002</v>
      </c>
      <c r="G60" s="10">
        <v>1.8</v>
      </c>
      <c r="H60" s="10">
        <v>1.8</v>
      </c>
      <c r="I60" s="10">
        <v>2.1</v>
      </c>
      <c r="J60" s="10">
        <v>1.8</v>
      </c>
      <c r="K60" s="1">
        <v>2.1</v>
      </c>
    </row>
    <row r="61" spans="1:11" s="8" customFormat="1" x14ac:dyDescent="0.2"/>
    <row r="62" spans="1:11" s="23" customFormat="1" x14ac:dyDescent="0.2">
      <c r="A62" s="22"/>
      <c r="B62" s="11"/>
      <c r="C62" s="11" t="s">
        <v>62</v>
      </c>
      <c r="D62" s="10">
        <v>3.7</v>
      </c>
      <c r="E62" s="10">
        <v>3.5515233899999998</v>
      </c>
      <c r="F62" s="10">
        <v>3.6861322599999999</v>
      </c>
      <c r="G62" s="10">
        <v>3.6</v>
      </c>
      <c r="H62" s="10">
        <v>3.5</v>
      </c>
      <c r="I62" s="10">
        <v>3.8</v>
      </c>
      <c r="J62" s="10">
        <v>3.9</v>
      </c>
      <c r="K62" s="1">
        <v>4.2</v>
      </c>
    </row>
    <row r="63" spans="1:11" s="8" customFormat="1" x14ac:dyDescent="0.2"/>
    <row r="64" spans="1:11" s="23" customFormat="1" x14ac:dyDescent="0.2">
      <c r="A64" s="22">
        <v>42</v>
      </c>
      <c r="B64" s="11" t="s">
        <v>61</v>
      </c>
      <c r="C64" s="11" t="s">
        <v>60</v>
      </c>
      <c r="D64" s="10"/>
      <c r="E64" s="10"/>
      <c r="F64" s="10"/>
      <c r="G64" s="10"/>
      <c r="H64" s="10" t="s">
        <v>54</v>
      </c>
      <c r="I64" s="10" t="s">
        <v>54</v>
      </c>
      <c r="J64" s="10">
        <v>0.1</v>
      </c>
      <c r="K64" s="1">
        <v>0.1</v>
      </c>
    </row>
    <row r="65" spans="1:11" s="8" customFormat="1" x14ac:dyDescent="0.2"/>
    <row r="66" spans="1:11" s="23" customFormat="1" x14ac:dyDescent="0.2">
      <c r="A66" s="22"/>
      <c r="B66" s="11"/>
      <c r="C66" s="11" t="s">
        <v>59</v>
      </c>
      <c r="D66" s="10"/>
      <c r="E66" s="10"/>
      <c r="F66" s="10"/>
      <c r="G66" s="10"/>
      <c r="H66" s="10" t="s">
        <v>54</v>
      </c>
      <c r="I66" s="10" t="s">
        <v>54</v>
      </c>
      <c r="J66" s="10">
        <v>1</v>
      </c>
      <c r="K66" s="1">
        <v>1</v>
      </c>
    </row>
    <row r="67" spans="1:11" s="8" customFormat="1" x14ac:dyDescent="0.2"/>
    <row r="68" spans="1:11" s="23" customFormat="1" x14ac:dyDescent="0.2">
      <c r="A68" s="22"/>
      <c r="B68" s="11"/>
      <c r="C68" s="11" t="s">
        <v>58</v>
      </c>
      <c r="D68" s="10"/>
      <c r="E68" s="10"/>
      <c r="F68" s="10"/>
      <c r="G68" s="10"/>
      <c r="H68" s="10" t="s">
        <v>54</v>
      </c>
      <c r="I68" s="10" t="s">
        <v>54</v>
      </c>
      <c r="J68" s="10">
        <v>4.3</v>
      </c>
      <c r="K68" s="1">
        <v>4.3</v>
      </c>
    </row>
    <row r="69" spans="1:11" s="8" customFormat="1" x14ac:dyDescent="0.2"/>
    <row r="70" spans="1:11" s="23" customFormat="1" x14ac:dyDescent="0.2">
      <c r="A70" s="22"/>
      <c r="B70" s="11"/>
      <c r="C70" s="11" t="s">
        <v>57</v>
      </c>
      <c r="D70" s="10"/>
      <c r="E70" s="10"/>
      <c r="F70" s="10"/>
      <c r="G70" s="10"/>
      <c r="H70" s="10" t="s">
        <v>54</v>
      </c>
      <c r="I70" s="10" t="s">
        <v>54</v>
      </c>
      <c r="J70" s="10">
        <v>10.3</v>
      </c>
      <c r="K70" s="1">
        <v>10.3</v>
      </c>
    </row>
    <row r="71" spans="1:11" s="8" customFormat="1" x14ac:dyDescent="0.2"/>
    <row r="72" spans="1:11" s="23" customFormat="1" x14ac:dyDescent="0.2">
      <c r="A72" s="22"/>
      <c r="B72" s="11"/>
      <c r="C72" s="11" t="s">
        <v>56</v>
      </c>
      <c r="D72" s="10"/>
      <c r="E72" s="10"/>
      <c r="F72" s="10"/>
      <c r="G72" s="10"/>
      <c r="H72" s="10" t="s">
        <v>54</v>
      </c>
      <c r="I72" s="10" t="s">
        <v>54</v>
      </c>
      <c r="J72" s="10">
        <v>0.1</v>
      </c>
      <c r="K72" s="1">
        <v>0.1</v>
      </c>
    </row>
    <row r="73" spans="1:11" s="8" customFormat="1" x14ac:dyDescent="0.2"/>
    <row r="74" spans="1:11" x14ac:dyDescent="0.2">
      <c r="A74" s="22"/>
      <c r="B74" s="11"/>
      <c r="C74" s="11" t="s">
        <v>55</v>
      </c>
      <c r="D74" s="10"/>
      <c r="E74" s="10"/>
      <c r="F74" s="10"/>
      <c r="G74" s="10"/>
      <c r="H74" s="10" t="s">
        <v>54</v>
      </c>
      <c r="I74" s="10" t="s">
        <v>54</v>
      </c>
      <c r="J74" s="10">
        <v>6.4</v>
      </c>
      <c r="K74" s="1">
        <v>6.4</v>
      </c>
    </row>
    <row r="75" spans="1:11" s="8" customFormat="1" x14ac:dyDescent="0.2"/>
    <row r="76" spans="1:11" x14ac:dyDescent="0.2">
      <c r="A76" s="22"/>
      <c r="B76" s="6" t="s">
        <v>2</v>
      </c>
      <c r="C76" s="6"/>
      <c r="D76" s="5">
        <v>19.84152958</v>
      </c>
      <c r="E76" s="5">
        <v>19.678504740000001</v>
      </c>
      <c r="F76" s="5">
        <v>19.668271060000002</v>
      </c>
      <c r="G76" s="5">
        <v>19.100000000000001</v>
      </c>
      <c r="H76" s="5">
        <v>18.5</v>
      </c>
      <c r="I76" s="5">
        <v>20</v>
      </c>
      <c r="J76" s="5">
        <v>43</v>
      </c>
      <c r="K76" s="5">
        <v>43.8</v>
      </c>
    </row>
    <row r="77" spans="1:11" s="8" customFormat="1" x14ac:dyDescent="0.2"/>
    <row r="78" spans="1:11" x14ac:dyDescent="0.2">
      <c r="A78" s="22"/>
      <c r="B78" s="6" t="s">
        <v>1</v>
      </c>
      <c r="C78" s="21"/>
      <c r="D78" s="5">
        <v>1497.943403</v>
      </c>
      <c r="E78" s="5">
        <v>1514.8913189299999</v>
      </c>
      <c r="F78" s="5">
        <v>1500.8003738800001</v>
      </c>
      <c r="G78" s="5">
        <v>1487.6</v>
      </c>
      <c r="H78" s="5">
        <v>1402.4</v>
      </c>
      <c r="I78" s="5">
        <v>1567.5</v>
      </c>
      <c r="J78" s="4">
        <v>1529.4</v>
      </c>
      <c r="K78" s="4">
        <v>1514.7</v>
      </c>
    </row>
    <row r="80" spans="1:11" s="2" customFormat="1" x14ac:dyDescent="0.2"/>
    <row r="81" s="2" customFormat="1" x14ac:dyDescent="0.2"/>
  </sheetData>
  <mergeCells count="41">
    <mergeCell ref="A1:XFD1"/>
    <mergeCell ref="A2:XFD2"/>
    <mergeCell ref="A81:XFD81"/>
    <mergeCell ref="A80:XFD80"/>
    <mergeCell ref="A3:XFD3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  <mergeCell ref="A29:XFD29"/>
    <mergeCell ref="A31:XFD31"/>
    <mergeCell ref="A33:XFD33"/>
    <mergeCell ref="A35:XFD35"/>
    <mergeCell ref="A37:XFD37"/>
    <mergeCell ref="A39:XFD39"/>
    <mergeCell ref="A41:XFD41"/>
    <mergeCell ref="A43:XFD43"/>
    <mergeCell ref="A67:XFD67"/>
    <mergeCell ref="A45:XFD45"/>
    <mergeCell ref="A47:XFD47"/>
    <mergeCell ref="A49:XFD49"/>
    <mergeCell ref="A51:XFD51"/>
    <mergeCell ref="A53:XFD53"/>
    <mergeCell ref="A55:XFD55"/>
    <mergeCell ref="A69:XFD69"/>
    <mergeCell ref="A71:XFD71"/>
    <mergeCell ref="A73:XFD73"/>
    <mergeCell ref="A75:XFD75"/>
    <mergeCell ref="A77:XFD77"/>
    <mergeCell ref="A57:XFD57"/>
    <mergeCell ref="A59:XFD59"/>
    <mergeCell ref="A61:XFD61"/>
    <mergeCell ref="A63:XFD63"/>
    <mergeCell ref="A65:XFD6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sqref="A1:IV1"/>
    </sheetView>
  </sheetViews>
  <sheetFormatPr baseColWidth="10" defaultRowHeight="14.1" customHeight="1" x14ac:dyDescent="0.2"/>
  <cols>
    <col min="1" max="1" width="33.42578125" style="25" customWidth="1"/>
    <col min="2" max="6" width="8.7109375" style="24" customWidth="1"/>
    <col min="7" max="7" width="11.42578125" style="24"/>
    <col min="8" max="9" width="10.7109375" style="24" customWidth="1"/>
    <col min="10" max="16384" width="11.42578125" style="24"/>
  </cols>
  <sheetData>
    <row r="1" spans="1:9" s="33" customFormat="1" ht="14.1" customHeight="1" x14ac:dyDescent="0.2">
      <c r="A1" s="33" t="s">
        <v>95</v>
      </c>
    </row>
    <row r="2" spans="1:9" s="27" customFormat="1" ht="14.1" customHeight="1" x14ac:dyDescent="0.2">
      <c r="A2" s="27" t="s">
        <v>52</v>
      </c>
    </row>
    <row r="3" spans="1:9" s="27" customFormat="1" ht="14.1" customHeight="1" x14ac:dyDescent="0.2"/>
    <row r="4" spans="1:9" s="30" customFormat="1" ht="14.1" customHeight="1" x14ac:dyDescent="0.2">
      <c r="B4" s="32"/>
      <c r="C4" s="32"/>
      <c r="D4" s="32"/>
      <c r="E4" s="31"/>
      <c r="F4" s="31"/>
      <c r="G4" s="31" t="s">
        <v>51</v>
      </c>
      <c r="H4" s="31" t="s">
        <v>51</v>
      </c>
      <c r="I4" s="31" t="s">
        <v>51</v>
      </c>
    </row>
    <row r="5" spans="1:9" s="30" customFormat="1" ht="14.1" customHeight="1" x14ac:dyDescent="0.2">
      <c r="B5" s="32"/>
      <c r="C5" s="32"/>
      <c r="D5" s="32"/>
      <c r="E5" s="31"/>
      <c r="F5" s="31"/>
      <c r="G5" s="31"/>
      <c r="H5" s="31" t="s">
        <v>50</v>
      </c>
      <c r="I5" s="31" t="s">
        <v>49</v>
      </c>
    </row>
    <row r="6" spans="1:9" s="30" customFormat="1" ht="14.1" customHeight="1" x14ac:dyDescent="0.2">
      <c r="B6" s="31">
        <v>2007</v>
      </c>
      <c r="C6" s="31">
        <v>2008</v>
      </c>
      <c r="D6" s="31">
        <v>2009</v>
      </c>
      <c r="E6" s="31">
        <v>2010</v>
      </c>
      <c r="F6" s="31">
        <v>2011</v>
      </c>
      <c r="G6" s="31">
        <v>2012</v>
      </c>
      <c r="H6" s="31">
        <v>2013</v>
      </c>
      <c r="I6" s="31">
        <v>2013</v>
      </c>
    </row>
    <row r="7" spans="1:9" s="26" customFormat="1" ht="14.1" customHeight="1" x14ac:dyDescent="0.2"/>
    <row r="8" spans="1:9" s="28" customFormat="1" ht="14.1" customHeight="1" x14ac:dyDescent="0.2">
      <c r="A8" s="28" t="s">
        <v>94</v>
      </c>
      <c r="B8" s="28">
        <v>2929.7</v>
      </c>
      <c r="C8" s="28">
        <v>3044.3</v>
      </c>
      <c r="D8" s="28">
        <v>3208.9</v>
      </c>
      <c r="E8" s="28">
        <v>3204.4</v>
      </c>
      <c r="F8" s="28">
        <v>3240.2</v>
      </c>
      <c r="G8" s="28">
        <v>3379.8</v>
      </c>
      <c r="H8" s="28">
        <v>3419.3</v>
      </c>
      <c r="I8" s="28">
        <v>3418</v>
      </c>
    </row>
    <row r="9" spans="1:9" s="29" customFormat="1" ht="14.1" customHeight="1" x14ac:dyDescent="0.2"/>
    <row r="10" spans="1:9" s="28" customFormat="1" ht="14.1" customHeight="1" x14ac:dyDescent="0.2">
      <c r="A10" s="28" t="s">
        <v>93</v>
      </c>
      <c r="B10" s="28">
        <v>127.7</v>
      </c>
      <c r="C10" s="28">
        <v>133.80000000000001</v>
      </c>
      <c r="D10" s="28">
        <v>147</v>
      </c>
      <c r="E10" s="28">
        <v>150.1</v>
      </c>
      <c r="F10" s="28">
        <v>150.80000000000001</v>
      </c>
      <c r="G10" s="28">
        <v>158</v>
      </c>
      <c r="H10" s="28">
        <v>152.5</v>
      </c>
      <c r="I10" s="28">
        <v>152.4</v>
      </c>
    </row>
    <row r="11" spans="1:9" s="29" customFormat="1" ht="14.1" customHeight="1" x14ac:dyDescent="0.2"/>
    <row r="12" spans="1:9" s="28" customFormat="1" ht="14.1" customHeight="1" x14ac:dyDescent="0.2">
      <c r="A12" s="28" t="s">
        <v>92</v>
      </c>
      <c r="B12" s="28">
        <v>41</v>
      </c>
      <c r="C12" s="28">
        <v>42.3</v>
      </c>
      <c r="D12" s="28">
        <v>41</v>
      </c>
      <c r="E12" s="28">
        <v>41</v>
      </c>
      <c r="F12" s="28">
        <v>40.9</v>
      </c>
      <c r="G12" s="28">
        <v>41</v>
      </c>
      <c r="H12" s="28">
        <v>41</v>
      </c>
      <c r="I12" s="28">
        <v>41</v>
      </c>
    </row>
    <row r="13" spans="1:9" s="29" customFormat="1" ht="14.1" customHeight="1" x14ac:dyDescent="0.2"/>
    <row r="14" spans="1:9" s="28" customFormat="1" ht="14.1" customHeight="1" x14ac:dyDescent="0.2">
      <c r="A14" s="28" t="s">
        <v>91</v>
      </c>
      <c r="B14" s="28">
        <v>3098.4</v>
      </c>
      <c r="C14" s="28">
        <v>3220.5</v>
      </c>
      <c r="D14" s="28">
        <v>3396.9</v>
      </c>
      <c r="E14" s="28">
        <v>3395.5</v>
      </c>
      <c r="F14" s="28">
        <v>3431.8</v>
      </c>
      <c r="G14" s="28">
        <v>3578.8</v>
      </c>
      <c r="H14" s="28">
        <v>3612.7</v>
      </c>
      <c r="I14" s="28">
        <v>3611.5</v>
      </c>
    </row>
    <row r="16" spans="1:9" s="27" customFormat="1" ht="14.1" customHeight="1" x14ac:dyDescent="0.2"/>
    <row r="17" s="26" customFormat="1" ht="14.1" customHeight="1" x14ac:dyDescent="0.2"/>
  </sheetData>
  <mergeCells count="9">
    <mergeCell ref="A9:XFD9"/>
    <mergeCell ref="A11:XFD11"/>
    <mergeCell ref="A13:XFD13"/>
    <mergeCell ref="A1:XFD1"/>
    <mergeCell ref="A2:XFD2"/>
    <mergeCell ref="A17:XFD17"/>
    <mergeCell ref="A16:XFD16"/>
    <mergeCell ref="A3:XFD3"/>
    <mergeCell ref="A7:XFD7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selection sqref="A1:IV1"/>
    </sheetView>
  </sheetViews>
  <sheetFormatPr baseColWidth="10" defaultRowHeight="12" x14ac:dyDescent="0.2"/>
  <cols>
    <col min="1" max="1" width="11.140625" style="34" bestFit="1" customWidth="1"/>
    <col min="2" max="2" width="12.28515625" style="34" bestFit="1" customWidth="1"/>
    <col min="3" max="3" width="37" style="34" bestFit="1" customWidth="1"/>
    <col min="4" max="4" width="9.140625" style="34" bestFit="1" customWidth="1"/>
    <col min="5" max="5" width="18" style="34" bestFit="1" customWidth="1"/>
    <col min="6" max="16384" width="11.42578125" style="34"/>
  </cols>
  <sheetData>
    <row r="1" spans="1:5" s="64" customFormat="1" ht="12.95" customHeight="1" x14ac:dyDescent="0.2">
      <c r="A1" s="64" t="s">
        <v>143</v>
      </c>
    </row>
    <row r="2" spans="1:5" s="64" customFormat="1" ht="12.95" customHeight="1" x14ac:dyDescent="0.2"/>
    <row r="3" spans="1:5" s="35" customFormat="1" ht="12.95" customHeight="1" x14ac:dyDescent="0.2"/>
    <row r="4" spans="1:5" ht="24" x14ac:dyDescent="0.2">
      <c r="A4" s="63" t="s">
        <v>142</v>
      </c>
      <c r="B4" s="62" t="s">
        <v>141</v>
      </c>
      <c r="C4" s="62" t="s">
        <v>140</v>
      </c>
      <c r="D4" s="61" t="s">
        <v>139</v>
      </c>
      <c r="E4" s="60" t="s">
        <v>138</v>
      </c>
    </row>
    <row r="5" spans="1:5" s="59" customFormat="1" x14ac:dyDescent="0.2"/>
    <row r="6" spans="1:5" x14ac:dyDescent="0.2">
      <c r="A6" s="47">
        <v>31778</v>
      </c>
      <c r="B6" s="46">
        <v>2.9000000000000001E-2</v>
      </c>
      <c r="C6" s="43"/>
      <c r="D6" s="52" t="s">
        <v>137</v>
      </c>
      <c r="E6" s="45">
        <v>2.8999999999999998E-2</v>
      </c>
    </row>
    <row r="7" spans="1:5" x14ac:dyDescent="0.2">
      <c r="A7" s="47">
        <v>32325</v>
      </c>
      <c r="B7" s="56">
        <v>23.98</v>
      </c>
      <c r="C7" s="58"/>
      <c r="D7" s="52" t="s">
        <v>136</v>
      </c>
      <c r="E7" s="45">
        <v>0.01</v>
      </c>
    </row>
    <row r="8" spans="1:5" x14ac:dyDescent="0.2">
      <c r="A8" s="47">
        <v>32509</v>
      </c>
      <c r="B8" s="46">
        <v>2.9000000000000001E-2</v>
      </c>
      <c r="C8" s="43"/>
      <c r="D8" s="52" t="s">
        <v>135</v>
      </c>
      <c r="E8" s="45">
        <v>2.8999999999999998E-2</v>
      </c>
    </row>
    <row r="9" spans="1:5" x14ac:dyDescent="0.2">
      <c r="A9" s="47">
        <v>32874</v>
      </c>
      <c r="B9" s="46">
        <v>2.9000000000000001E-2</v>
      </c>
      <c r="C9" s="43"/>
      <c r="D9" s="52" t="s">
        <v>134</v>
      </c>
      <c r="E9" s="45">
        <v>2.8999999999999998E-2</v>
      </c>
    </row>
    <row r="10" spans="1:5" x14ac:dyDescent="0.2">
      <c r="A10" s="47">
        <v>32964</v>
      </c>
      <c r="B10" s="56">
        <v>25.44</v>
      </c>
      <c r="C10" s="58"/>
      <c r="D10" s="52" t="s">
        <v>133</v>
      </c>
      <c r="E10" s="45">
        <v>0</v>
      </c>
    </row>
    <row r="11" spans="1:5" x14ac:dyDescent="0.2">
      <c r="A11" s="47">
        <v>33239</v>
      </c>
      <c r="B11" s="46">
        <v>5.8999999999999997E-2</v>
      </c>
      <c r="C11" s="43"/>
      <c r="D11" s="52" t="s">
        <v>132</v>
      </c>
      <c r="E11" s="45">
        <v>5.9000000000000004E-2</v>
      </c>
    </row>
    <row r="12" spans="1:5" x14ac:dyDescent="0.2">
      <c r="A12" s="47">
        <v>33604</v>
      </c>
      <c r="B12" s="46">
        <v>4.2999999999999997E-2</v>
      </c>
      <c r="C12" s="43"/>
      <c r="D12" s="42">
        <v>33939</v>
      </c>
      <c r="E12" s="45">
        <v>4.2999999999999997E-2</v>
      </c>
    </row>
    <row r="13" spans="1:5" x14ac:dyDescent="0.2">
      <c r="A13" s="47">
        <v>33970</v>
      </c>
      <c r="B13" s="46">
        <v>3.95E-2</v>
      </c>
      <c r="C13" s="43"/>
      <c r="D13" s="52" t="s">
        <v>131</v>
      </c>
      <c r="E13" s="45">
        <v>3.95E-2</v>
      </c>
    </row>
    <row r="14" spans="1:5" x14ac:dyDescent="0.2">
      <c r="A14" s="47">
        <v>34335</v>
      </c>
      <c r="B14" s="46">
        <v>2.5499999999999998E-2</v>
      </c>
      <c r="C14" s="43"/>
      <c r="D14" s="52" t="s">
        <v>130</v>
      </c>
      <c r="E14" s="45">
        <v>2.5499999999999998E-2</v>
      </c>
    </row>
    <row r="15" spans="1:5" x14ac:dyDescent="0.2">
      <c r="A15" s="47">
        <v>34700</v>
      </c>
      <c r="B15" s="46">
        <v>2.87E-2</v>
      </c>
      <c r="C15" s="43"/>
      <c r="D15" s="52" t="s">
        <v>129</v>
      </c>
      <c r="E15" s="45">
        <v>2.87E-2</v>
      </c>
    </row>
    <row r="16" spans="1:5" x14ac:dyDescent="0.2">
      <c r="A16" s="47">
        <v>35065</v>
      </c>
      <c r="B16" s="56">
        <v>196.22</v>
      </c>
      <c r="C16" s="55" t="s">
        <v>127</v>
      </c>
      <c r="D16" s="52" t="s">
        <v>128</v>
      </c>
      <c r="E16" s="45">
        <v>8.199999999999999E-3</v>
      </c>
    </row>
    <row r="17" spans="1:5" x14ac:dyDescent="0.2">
      <c r="A17" s="47">
        <v>35431</v>
      </c>
      <c r="B17" s="56">
        <v>261.63</v>
      </c>
      <c r="C17" s="55" t="s">
        <v>127</v>
      </c>
      <c r="D17" s="52" t="s">
        <v>126</v>
      </c>
      <c r="E17" s="45">
        <v>1.1000000000000001E-2</v>
      </c>
    </row>
    <row r="18" spans="1:5" x14ac:dyDescent="0.2">
      <c r="A18" s="47">
        <v>35797</v>
      </c>
      <c r="B18" s="56">
        <v>33.869999999999997</v>
      </c>
      <c r="C18" s="58"/>
      <c r="D18" s="52" t="s">
        <v>125</v>
      </c>
      <c r="E18" s="45">
        <v>0.02</v>
      </c>
    </row>
    <row r="19" spans="1:5" x14ac:dyDescent="0.2">
      <c r="A19" s="47">
        <v>36161</v>
      </c>
      <c r="B19" s="46">
        <v>2.5000000000000001E-2</v>
      </c>
      <c r="C19" s="43"/>
      <c r="D19" s="57" t="s">
        <v>124</v>
      </c>
      <c r="E19" s="45">
        <v>2.5000000000000001E-2</v>
      </c>
    </row>
    <row r="20" spans="1:5" x14ac:dyDescent="0.2">
      <c r="A20" s="47">
        <v>36526</v>
      </c>
      <c r="B20" s="46">
        <v>1.4999999999999999E-2</v>
      </c>
      <c r="C20" s="51" t="s">
        <v>123</v>
      </c>
      <c r="D20" s="42">
        <v>36678</v>
      </c>
      <c r="E20" s="45">
        <v>1.6E-2</v>
      </c>
    </row>
    <row r="21" spans="1:5" x14ac:dyDescent="0.2">
      <c r="A21" s="47">
        <v>36892</v>
      </c>
      <c r="B21" s="56">
        <v>36.340000000000003</v>
      </c>
      <c r="C21" s="55" t="s">
        <v>122</v>
      </c>
      <c r="D21" s="52" t="s">
        <v>121</v>
      </c>
      <c r="E21" s="45">
        <v>1.6E-2</v>
      </c>
    </row>
    <row r="22" spans="1:5" x14ac:dyDescent="0.2">
      <c r="A22" s="47">
        <v>37257</v>
      </c>
      <c r="B22" s="54">
        <v>8.0000000000000002E-3</v>
      </c>
      <c r="C22" s="53"/>
      <c r="D22" s="52" t="s">
        <v>121</v>
      </c>
      <c r="E22" s="45">
        <v>8.0000000000000002E-3</v>
      </c>
    </row>
    <row r="23" spans="1:5" x14ac:dyDescent="0.2">
      <c r="A23" s="47">
        <v>37623</v>
      </c>
      <c r="B23" s="46">
        <v>2.1000000000000001E-2</v>
      </c>
      <c r="C23" s="51" t="s">
        <v>120</v>
      </c>
      <c r="D23" s="42">
        <v>37803</v>
      </c>
      <c r="E23" s="45">
        <v>2.86E-2</v>
      </c>
    </row>
    <row r="24" spans="1:5" ht="18.75" customHeight="1" x14ac:dyDescent="0.2">
      <c r="A24" s="50" t="s">
        <v>119</v>
      </c>
      <c r="B24" s="46">
        <v>0.01</v>
      </c>
      <c r="C24" s="49" t="s">
        <v>118</v>
      </c>
      <c r="D24" s="48" t="s">
        <v>117</v>
      </c>
      <c r="E24" s="45"/>
    </row>
    <row r="25" spans="1:5" x14ac:dyDescent="0.2">
      <c r="A25" s="47">
        <v>37987</v>
      </c>
      <c r="B25" s="46">
        <v>1.8499999999999999E-2</v>
      </c>
      <c r="C25" s="43"/>
      <c r="D25" s="42" t="s">
        <v>116</v>
      </c>
      <c r="E25" s="45">
        <v>1.8500000000000003E-2</v>
      </c>
    </row>
    <row r="26" spans="1:5" x14ac:dyDescent="0.2">
      <c r="A26" s="47">
        <v>38354</v>
      </c>
      <c r="B26" s="46">
        <v>2.3E-2</v>
      </c>
      <c r="C26" s="43"/>
      <c r="D26" s="42" t="s">
        <v>115</v>
      </c>
      <c r="E26" s="45">
        <v>2.3E-2</v>
      </c>
    </row>
    <row r="27" spans="1:5" x14ac:dyDescent="0.2">
      <c r="A27" s="47">
        <v>38719</v>
      </c>
      <c r="B27" s="46">
        <v>2.7E-2</v>
      </c>
      <c r="C27" s="43"/>
      <c r="D27" s="42" t="s">
        <v>114</v>
      </c>
      <c r="E27" s="45">
        <v>2.7E-2</v>
      </c>
    </row>
    <row r="28" spans="1:5" x14ac:dyDescent="0.2">
      <c r="A28" s="47">
        <v>39084</v>
      </c>
      <c r="B28" s="46">
        <v>2.35E-2</v>
      </c>
      <c r="C28" s="43"/>
      <c r="D28" s="42" t="s">
        <v>113</v>
      </c>
      <c r="E28" s="45">
        <v>2.35E-2</v>
      </c>
    </row>
    <row r="29" spans="1:5" x14ac:dyDescent="0.2">
      <c r="A29" s="44">
        <v>2008</v>
      </c>
      <c r="B29" s="46">
        <v>2.7E-2</v>
      </c>
      <c r="C29" s="43" t="s">
        <v>112</v>
      </c>
      <c r="D29" s="42" t="s">
        <v>111</v>
      </c>
      <c r="E29" s="45">
        <v>3.1E-2</v>
      </c>
    </row>
    <row r="30" spans="1:5" x14ac:dyDescent="0.2">
      <c r="A30" s="44">
        <v>2009</v>
      </c>
      <c r="B30" s="39">
        <v>3.5499999999999997E-2</v>
      </c>
      <c r="D30" s="42" t="s">
        <v>110</v>
      </c>
      <c r="E30" s="37">
        <v>3.5499999999999997E-2</v>
      </c>
    </row>
    <row r="31" spans="1:5" x14ac:dyDescent="0.2">
      <c r="A31" s="44" t="s">
        <v>109</v>
      </c>
      <c r="B31" s="39">
        <v>8.9999999999999993E-3</v>
      </c>
      <c r="C31" s="34" t="s">
        <v>108</v>
      </c>
      <c r="D31" s="42" t="s">
        <v>107</v>
      </c>
      <c r="E31" s="37">
        <v>1.03E-2</v>
      </c>
    </row>
    <row r="32" spans="1:5" x14ac:dyDescent="0.2">
      <c r="A32" s="44" t="s">
        <v>106</v>
      </c>
      <c r="B32" s="39">
        <v>8.5000000000000006E-3</v>
      </c>
      <c r="C32" s="43" t="s">
        <v>105</v>
      </c>
      <c r="D32" s="42" t="s">
        <v>104</v>
      </c>
      <c r="E32" s="37">
        <v>1.04E-2</v>
      </c>
    </row>
    <row r="33" spans="1:5" x14ac:dyDescent="0.2">
      <c r="A33" s="40" t="s">
        <v>103</v>
      </c>
      <c r="B33" s="39">
        <v>2.5600000000000001E-2</v>
      </c>
      <c r="C33" s="34" t="s">
        <v>102</v>
      </c>
      <c r="D33" s="41" t="s">
        <v>101</v>
      </c>
      <c r="E33" s="37" t="s">
        <v>100</v>
      </c>
    </row>
    <row r="34" spans="1:5" x14ac:dyDescent="0.2">
      <c r="A34" s="40"/>
      <c r="B34" s="39"/>
      <c r="D34" s="38"/>
      <c r="E34" s="37" t="s">
        <v>99</v>
      </c>
    </row>
    <row r="35" spans="1:5" x14ac:dyDescent="0.2">
      <c r="A35" s="40" t="s">
        <v>98</v>
      </c>
      <c r="B35" s="39"/>
      <c r="C35" s="34" t="s">
        <v>97</v>
      </c>
      <c r="D35" s="38"/>
      <c r="E35" s="37"/>
    </row>
    <row r="36" spans="1:5" x14ac:dyDescent="0.2">
      <c r="E36" s="37"/>
    </row>
    <row r="37" spans="1:5" s="35" customFormat="1" ht="12.95" customHeight="1" x14ac:dyDescent="0.2"/>
    <row r="38" spans="1:5" s="35" customFormat="1" ht="12.95" customHeight="1" x14ac:dyDescent="0.2">
      <c r="A38" s="36" t="s">
        <v>96</v>
      </c>
    </row>
  </sheetData>
  <mergeCells count="6">
    <mergeCell ref="A1:XFD1"/>
    <mergeCell ref="A2:XFD2"/>
    <mergeCell ref="A38:XFD38"/>
    <mergeCell ref="A37:XFD37"/>
    <mergeCell ref="A3:XFD3"/>
    <mergeCell ref="A5:XFD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workbookViewId="0">
      <selection sqref="A1:IV1"/>
    </sheetView>
  </sheetViews>
  <sheetFormatPr baseColWidth="10" defaultRowHeight="12" x14ac:dyDescent="0.2"/>
  <cols>
    <col min="1" max="1" width="5.140625" style="34" customWidth="1"/>
    <col min="2" max="2" width="33.85546875" style="34" bestFit="1" customWidth="1"/>
    <col min="3" max="4" width="11.7109375" style="34" customWidth="1"/>
    <col min="5" max="6" width="11.42578125" style="34" customWidth="1"/>
    <col min="7" max="16384" width="11.42578125" style="34"/>
  </cols>
  <sheetData>
    <row r="1" spans="1:6" s="69" customFormat="1" x14ac:dyDescent="0.2">
      <c r="A1" s="69" t="s">
        <v>161</v>
      </c>
    </row>
    <row r="2" spans="1:6" s="35" customFormat="1" ht="12.75" customHeight="1" x14ac:dyDescent="0.2">
      <c r="A2" s="35" t="s">
        <v>160</v>
      </c>
    </row>
    <row r="3" spans="1:6" s="65" customFormat="1" ht="12" customHeight="1" x14ac:dyDescent="0.2"/>
    <row r="4" spans="1:6" s="77" customFormat="1" x14ac:dyDescent="0.2">
      <c r="A4" s="80" t="s">
        <v>48</v>
      </c>
      <c r="B4" s="79" t="s">
        <v>159</v>
      </c>
      <c r="C4" s="78" t="s">
        <v>158</v>
      </c>
      <c r="D4" s="78" t="s">
        <v>157</v>
      </c>
      <c r="E4" s="78" t="s">
        <v>156</v>
      </c>
      <c r="F4" s="78" t="s">
        <v>155</v>
      </c>
    </row>
    <row r="5" spans="1:6" s="76" customFormat="1" ht="12" customHeight="1" x14ac:dyDescent="0.2"/>
    <row r="6" spans="1:6" ht="12.75" x14ac:dyDescent="0.2">
      <c r="A6" s="75" t="s">
        <v>47</v>
      </c>
      <c r="B6" s="71" t="s">
        <v>46</v>
      </c>
      <c r="C6" s="70">
        <v>79</v>
      </c>
      <c r="D6" s="70">
        <v>79</v>
      </c>
      <c r="E6" s="70">
        <v>79</v>
      </c>
      <c r="F6" s="70">
        <v>81</v>
      </c>
    </row>
    <row r="7" spans="1:6" s="74" customFormat="1" x14ac:dyDescent="0.2"/>
    <row r="8" spans="1:6" ht="12.75" x14ac:dyDescent="0.2">
      <c r="A8" s="75" t="s">
        <v>45</v>
      </c>
      <c r="B8" s="71" t="s">
        <v>44</v>
      </c>
      <c r="C8" s="70">
        <v>422</v>
      </c>
      <c r="D8" s="70">
        <v>422</v>
      </c>
      <c r="E8" s="70">
        <v>422</v>
      </c>
      <c r="F8" s="70">
        <v>420</v>
      </c>
    </row>
    <row r="9" spans="1:6" s="74" customFormat="1" x14ac:dyDescent="0.2"/>
    <row r="10" spans="1:6" ht="12.75" x14ac:dyDescent="0.2">
      <c r="A10" s="75" t="s">
        <v>43</v>
      </c>
      <c r="B10" s="71" t="s">
        <v>42</v>
      </c>
      <c r="C10" s="70">
        <v>100</v>
      </c>
      <c r="D10" s="70">
        <v>100</v>
      </c>
      <c r="E10" s="70">
        <v>99</v>
      </c>
      <c r="F10" s="70">
        <v>98</v>
      </c>
    </row>
    <row r="11" spans="1:6" s="74" customFormat="1" x14ac:dyDescent="0.2"/>
    <row r="12" spans="1:6" ht="12.75" x14ac:dyDescent="0.2">
      <c r="A12" s="75" t="s">
        <v>41</v>
      </c>
      <c r="B12" s="71" t="s">
        <v>40</v>
      </c>
      <c r="C12" s="70">
        <v>186</v>
      </c>
      <c r="D12" s="70">
        <v>186</v>
      </c>
      <c r="E12" s="70">
        <v>184</v>
      </c>
      <c r="F12" s="70">
        <v>184</v>
      </c>
    </row>
    <row r="13" spans="1:6" s="74" customFormat="1" x14ac:dyDescent="0.2"/>
    <row r="14" spans="1:6" ht="12.75" x14ac:dyDescent="0.2">
      <c r="A14" s="75" t="s">
        <v>39</v>
      </c>
      <c r="B14" s="71" t="s">
        <v>38</v>
      </c>
      <c r="C14" s="70">
        <v>60</v>
      </c>
      <c r="D14" s="70">
        <v>59</v>
      </c>
      <c r="E14" s="70">
        <v>74</v>
      </c>
      <c r="F14" s="70">
        <v>73</v>
      </c>
    </row>
    <row r="15" spans="1:6" s="74" customFormat="1" x14ac:dyDescent="0.2"/>
    <row r="16" spans="1:6" ht="12.75" x14ac:dyDescent="0.2">
      <c r="A16" s="75" t="s">
        <v>37</v>
      </c>
      <c r="B16" s="71" t="s">
        <v>36</v>
      </c>
      <c r="C16" s="70">
        <v>328</v>
      </c>
      <c r="D16" s="70">
        <v>326</v>
      </c>
      <c r="E16" s="70">
        <v>326</v>
      </c>
      <c r="F16" s="70">
        <v>325</v>
      </c>
    </row>
    <row r="17" spans="1:6" s="74" customFormat="1" x14ac:dyDescent="0.2"/>
    <row r="18" spans="1:6" ht="12.75" x14ac:dyDescent="0.2">
      <c r="A18" s="75">
        <v>10</v>
      </c>
      <c r="B18" s="71" t="s">
        <v>34</v>
      </c>
      <c r="C18" s="70">
        <v>1091</v>
      </c>
      <c r="D18" s="70">
        <v>1055</v>
      </c>
      <c r="E18" s="70">
        <v>1045</v>
      </c>
      <c r="F18" s="70">
        <v>1031</v>
      </c>
    </row>
    <row r="19" spans="1:6" s="74" customFormat="1" x14ac:dyDescent="0.2"/>
    <row r="20" spans="1:6" ht="12.75" x14ac:dyDescent="0.2">
      <c r="A20" s="75">
        <v>11</v>
      </c>
      <c r="B20" s="71" t="s">
        <v>154</v>
      </c>
      <c r="C20" s="70">
        <v>31477</v>
      </c>
      <c r="D20" s="70">
        <v>31513</v>
      </c>
      <c r="E20" s="70">
        <v>31501</v>
      </c>
      <c r="F20" s="70">
        <v>31631</v>
      </c>
    </row>
    <row r="21" spans="1:6" s="74" customFormat="1" x14ac:dyDescent="0.2"/>
    <row r="22" spans="1:6" ht="12.75" x14ac:dyDescent="0.2">
      <c r="A22" s="75">
        <v>12</v>
      </c>
      <c r="B22" s="71" t="s">
        <v>153</v>
      </c>
      <c r="C22" s="70">
        <v>1438</v>
      </c>
      <c r="D22" s="70">
        <v>1416</v>
      </c>
      <c r="E22" s="70">
        <v>1400</v>
      </c>
      <c r="F22" s="70">
        <v>1373</v>
      </c>
    </row>
    <row r="23" spans="1:6" s="74" customFormat="1" x14ac:dyDescent="0.2"/>
    <row r="24" spans="1:6" ht="12.75" x14ac:dyDescent="0.2">
      <c r="A24" s="75">
        <v>13</v>
      </c>
      <c r="B24" s="71" t="s">
        <v>28</v>
      </c>
      <c r="C24" s="70">
        <v>11117</v>
      </c>
      <c r="D24" s="70">
        <v>11167</v>
      </c>
      <c r="E24" s="70">
        <v>11151</v>
      </c>
      <c r="F24" s="70">
        <v>11192</v>
      </c>
    </row>
    <row r="25" spans="1:6" s="74" customFormat="1" x14ac:dyDescent="0.2"/>
    <row r="26" spans="1:6" ht="12.75" x14ac:dyDescent="0.2">
      <c r="A26" s="75">
        <v>14</v>
      </c>
      <c r="B26" s="71" t="s">
        <v>152</v>
      </c>
      <c r="C26" s="70">
        <v>23534</v>
      </c>
      <c r="D26" s="70">
        <v>23291</v>
      </c>
      <c r="E26" s="70">
        <v>23075</v>
      </c>
      <c r="F26" s="70">
        <v>22635</v>
      </c>
    </row>
    <row r="27" spans="1:6" s="74" customFormat="1" x14ac:dyDescent="0.2"/>
    <row r="28" spans="1:6" ht="12.75" x14ac:dyDescent="0.2">
      <c r="A28" s="75">
        <v>15</v>
      </c>
      <c r="B28" s="71" t="s">
        <v>24</v>
      </c>
      <c r="C28" s="70">
        <v>12180</v>
      </c>
      <c r="D28" s="70">
        <v>12051</v>
      </c>
      <c r="E28" s="70">
        <v>11920</v>
      </c>
      <c r="F28" s="70">
        <v>11655</v>
      </c>
    </row>
    <row r="29" spans="1:6" s="74" customFormat="1" x14ac:dyDescent="0.2"/>
    <row r="30" spans="1:6" ht="12.75" x14ac:dyDescent="0.2">
      <c r="A30" s="71">
        <v>20</v>
      </c>
      <c r="B30" s="71" t="s">
        <v>21</v>
      </c>
      <c r="C30" s="70">
        <v>414</v>
      </c>
      <c r="D30" s="70">
        <v>410</v>
      </c>
      <c r="E30" s="70">
        <v>412</v>
      </c>
      <c r="F30" s="70">
        <v>401</v>
      </c>
    </row>
    <row r="31" spans="1:6" s="35" customFormat="1" x14ac:dyDescent="0.2"/>
    <row r="32" spans="1:6" ht="12.75" x14ac:dyDescent="0.2">
      <c r="A32" s="71">
        <v>21</v>
      </c>
      <c r="B32" s="71" t="s">
        <v>151</v>
      </c>
      <c r="C32" s="70">
        <v>1211</v>
      </c>
      <c r="D32" s="70">
        <v>1196</v>
      </c>
      <c r="E32" s="70">
        <v>1202</v>
      </c>
      <c r="F32" s="70">
        <v>1187</v>
      </c>
    </row>
    <row r="33" spans="1:6" s="35" customFormat="1" x14ac:dyDescent="0.2"/>
    <row r="34" spans="1:6" ht="12.75" x14ac:dyDescent="0.2">
      <c r="A34" s="71">
        <v>24</v>
      </c>
      <c r="B34" s="71" t="s">
        <v>17</v>
      </c>
      <c r="C34" s="70">
        <v>398</v>
      </c>
      <c r="D34" s="70">
        <v>393</v>
      </c>
      <c r="E34" s="70">
        <v>391</v>
      </c>
      <c r="F34" s="70">
        <v>386</v>
      </c>
    </row>
    <row r="35" spans="1:6" s="35" customFormat="1" x14ac:dyDescent="0.2"/>
    <row r="36" spans="1:6" ht="12.75" x14ac:dyDescent="0.2">
      <c r="A36" s="71">
        <v>30</v>
      </c>
      <c r="B36" s="71" t="s">
        <v>150</v>
      </c>
      <c r="C36" s="73">
        <v>44869</v>
      </c>
      <c r="D36" s="70">
        <v>44811</v>
      </c>
      <c r="E36" s="70">
        <v>44504</v>
      </c>
      <c r="F36" s="70">
        <v>43947</v>
      </c>
    </row>
    <row r="37" spans="1:6" s="35" customFormat="1" x14ac:dyDescent="0.2"/>
    <row r="38" spans="1:6" ht="12.75" x14ac:dyDescent="0.2">
      <c r="A38" s="71">
        <v>31</v>
      </c>
      <c r="B38" s="71" t="s">
        <v>149</v>
      </c>
      <c r="C38" s="70">
        <v>795</v>
      </c>
      <c r="D38" s="70">
        <v>783</v>
      </c>
      <c r="E38" s="70">
        <v>773</v>
      </c>
      <c r="F38" s="70">
        <v>755</v>
      </c>
    </row>
    <row r="39" spans="1:6" s="35" customFormat="1" x14ac:dyDescent="0.2"/>
    <row r="40" spans="1:6" ht="12.75" x14ac:dyDescent="0.2">
      <c r="A40" s="71">
        <v>32</v>
      </c>
      <c r="B40" s="71" t="s">
        <v>148</v>
      </c>
      <c r="C40" s="70">
        <v>253</v>
      </c>
      <c r="D40" s="72" t="s">
        <v>147</v>
      </c>
      <c r="E40" s="72" t="s">
        <v>147</v>
      </c>
      <c r="F40" s="72" t="s">
        <v>147</v>
      </c>
    </row>
    <row r="41" spans="1:6" s="35" customFormat="1" x14ac:dyDescent="0.2"/>
    <row r="42" spans="1:6" ht="12.75" x14ac:dyDescent="0.2">
      <c r="A42" s="71">
        <v>40</v>
      </c>
      <c r="B42" s="71" t="s">
        <v>7</v>
      </c>
      <c r="C42" s="70">
        <v>2670</v>
      </c>
      <c r="D42" s="70">
        <v>2636</v>
      </c>
      <c r="E42" s="70">
        <v>2607</v>
      </c>
      <c r="F42" s="70">
        <v>2548</v>
      </c>
    </row>
    <row r="43" spans="1:6" s="35" customFormat="1" x14ac:dyDescent="0.2"/>
    <row r="44" spans="1:6" ht="12.75" x14ac:dyDescent="0.2">
      <c r="A44" s="71">
        <v>41</v>
      </c>
      <c r="B44" s="71" t="s">
        <v>146</v>
      </c>
      <c r="C44" s="70">
        <v>955</v>
      </c>
      <c r="D44" s="70">
        <v>942</v>
      </c>
      <c r="E44" s="70">
        <v>913</v>
      </c>
      <c r="F44" s="70">
        <v>896</v>
      </c>
    </row>
    <row r="45" spans="1:6" s="35" customFormat="1" x14ac:dyDescent="0.2"/>
    <row r="46" spans="1:6" ht="12.75" x14ac:dyDescent="0.2">
      <c r="A46" s="71">
        <v>42</v>
      </c>
      <c r="B46" s="71" t="s">
        <v>145</v>
      </c>
      <c r="C46" s="70">
        <v>2869</v>
      </c>
      <c r="D46" s="70">
        <v>2759</v>
      </c>
      <c r="E46" s="70">
        <v>2729</v>
      </c>
      <c r="F46" s="70">
        <v>2693</v>
      </c>
    </row>
    <row r="47" spans="1:6" s="35" customFormat="1" x14ac:dyDescent="0.2"/>
    <row r="48" spans="1:6" s="67" customFormat="1" x14ac:dyDescent="0.2">
      <c r="A48" s="69" t="s">
        <v>91</v>
      </c>
      <c r="B48" s="69"/>
      <c r="C48" s="68">
        <f>SUM(C6:C46)</f>
        <v>136446</v>
      </c>
      <c r="D48" s="68">
        <f>SUM(D6:D46)</f>
        <v>135595</v>
      </c>
      <c r="E48" s="68">
        <f>SUM(E6:E46)</f>
        <v>134807</v>
      </c>
      <c r="F48" s="68">
        <f>SUM(F6:F46)</f>
        <v>133511</v>
      </c>
    </row>
    <row r="50" spans="1:1" s="65" customFormat="1" ht="14.25" customHeight="1" x14ac:dyDescent="0.2"/>
    <row r="51" spans="1:1" s="65" customFormat="1" ht="15" customHeight="1" x14ac:dyDescent="0.2">
      <c r="A51" s="66" t="s">
        <v>144</v>
      </c>
    </row>
  </sheetData>
  <mergeCells count="28">
    <mergeCell ref="A1:XFD1"/>
    <mergeCell ref="A2:XFD2"/>
    <mergeCell ref="A51:XFD51"/>
    <mergeCell ref="A50:XFD50"/>
    <mergeCell ref="A3:XFD3"/>
    <mergeCell ref="A5:XFD5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  <mergeCell ref="A29:XFD29"/>
    <mergeCell ref="A43:XFD43"/>
    <mergeCell ref="A45:XFD45"/>
    <mergeCell ref="A47:XFD47"/>
    <mergeCell ref="A48:B48"/>
    <mergeCell ref="A31:XFD31"/>
    <mergeCell ref="A33:XFD33"/>
    <mergeCell ref="A35:XFD35"/>
    <mergeCell ref="A37:XFD37"/>
    <mergeCell ref="A39:XFD39"/>
    <mergeCell ref="A41:XFD4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IV1"/>
    </sheetView>
  </sheetViews>
  <sheetFormatPr baseColWidth="10" defaultRowHeight="12" x14ac:dyDescent="0.2"/>
  <cols>
    <col min="1" max="1" width="11.42578125" style="1"/>
    <col min="2" max="2" width="17.5703125" style="1" customWidth="1"/>
    <col min="3" max="3" width="20.7109375" style="1" customWidth="1"/>
    <col min="4" max="4" width="21.28515625" style="1" customWidth="1"/>
    <col min="5" max="13" width="11.42578125" style="1"/>
    <col min="14" max="14" width="2.140625" style="1" customWidth="1"/>
    <col min="15" max="16384" width="11.42578125" style="1"/>
  </cols>
  <sheetData>
    <row r="1" spans="1:4" s="20" customFormat="1" x14ac:dyDescent="0.2">
      <c r="A1" s="20" t="s">
        <v>175</v>
      </c>
    </row>
    <row r="2" spans="1:4" s="20" customFormat="1" x14ac:dyDescent="0.2"/>
    <row r="3" spans="1:4" s="82" customFormat="1" ht="15" customHeight="1" x14ac:dyDescent="0.2"/>
    <row r="4" spans="1:4" x14ac:dyDescent="0.2">
      <c r="A4" s="89" t="s">
        <v>174</v>
      </c>
      <c r="B4" s="88" t="s">
        <v>173</v>
      </c>
      <c r="C4" s="88"/>
      <c r="D4" s="88"/>
    </row>
    <row r="5" spans="1:4" ht="42.6" customHeight="1" x14ac:dyDescent="0.2">
      <c r="A5" s="87"/>
      <c r="B5" s="86" t="s">
        <v>172</v>
      </c>
      <c r="C5" s="86" t="s">
        <v>171</v>
      </c>
      <c r="D5" s="86" t="s">
        <v>170</v>
      </c>
    </row>
    <row r="6" spans="1:4" s="85" customFormat="1" x14ac:dyDescent="0.2"/>
    <row r="7" spans="1:4" x14ac:dyDescent="0.2">
      <c r="A7" s="71">
        <v>1990</v>
      </c>
      <c r="B7" s="95">
        <v>303794</v>
      </c>
      <c r="C7" s="83">
        <v>1948</v>
      </c>
      <c r="D7" s="83">
        <f>SUM(B7:C7)</f>
        <v>305742</v>
      </c>
    </row>
    <row r="8" spans="1:4" ht="13.5" x14ac:dyDescent="0.2">
      <c r="A8" s="71">
        <v>1991</v>
      </c>
      <c r="B8" s="97" t="s">
        <v>169</v>
      </c>
      <c r="C8" s="83">
        <v>1937</v>
      </c>
      <c r="D8" s="83">
        <f>306333+1937</f>
        <v>308270</v>
      </c>
    </row>
    <row r="9" spans="1:4" x14ac:dyDescent="0.2">
      <c r="A9" s="71">
        <v>1992</v>
      </c>
      <c r="B9" s="95">
        <v>306811</v>
      </c>
      <c r="C9" s="83">
        <v>1978</v>
      </c>
      <c r="D9" s="83">
        <f>SUM(B9:C9)</f>
        <v>308789</v>
      </c>
    </row>
    <row r="10" spans="1:4" x14ac:dyDescent="0.2">
      <c r="A10" s="71">
        <v>1993</v>
      </c>
      <c r="B10" s="95">
        <v>306568</v>
      </c>
      <c r="C10" s="83">
        <v>2135</v>
      </c>
      <c r="D10" s="83">
        <f>SUM(B10:C10)</f>
        <v>308703</v>
      </c>
    </row>
    <row r="11" spans="1:4" ht="13.5" x14ac:dyDescent="0.2">
      <c r="A11" s="71">
        <v>1994</v>
      </c>
      <c r="B11" s="93" t="s">
        <v>168</v>
      </c>
      <c r="C11" s="83">
        <v>2090</v>
      </c>
      <c r="D11" s="83">
        <f>239236+2090</f>
        <v>241326</v>
      </c>
    </row>
    <row r="12" spans="1:4" ht="13.5" x14ac:dyDescent="0.2">
      <c r="A12" s="71">
        <v>1995</v>
      </c>
      <c r="B12" s="104" t="s">
        <v>167</v>
      </c>
      <c r="C12" s="83">
        <v>5035</v>
      </c>
      <c r="D12" s="83">
        <f>243836+C12</f>
        <v>248871</v>
      </c>
    </row>
    <row r="13" spans="1:4" ht="13.5" x14ac:dyDescent="0.2">
      <c r="A13" s="71">
        <v>1996</v>
      </c>
      <c r="B13" s="105" t="s">
        <v>166</v>
      </c>
      <c r="C13" s="83">
        <v>50066</v>
      </c>
      <c r="D13" s="83">
        <f>184000+C13</f>
        <v>234066</v>
      </c>
    </row>
    <row r="14" spans="1:4" x14ac:dyDescent="0.2">
      <c r="A14" s="71">
        <v>1997</v>
      </c>
      <c r="B14" s="95">
        <v>178745</v>
      </c>
      <c r="C14" s="83">
        <v>48705</v>
      </c>
      <c r="D14" s="83">
        <f>SUM(B14:C14)</f>
        <v>227450</v>
      </c>
    </row>
    <row r="15" spans="1:4" x14ac:dyDescent="0.2">
      <c r="A15" s="71">
        <v>1998</v>
      </c>
      <c r="B15" s="95">
        <v>175799</v>
      </c>
      <c r="C15" s="83">
        <v>47044</v>
      </c>
      <c r="D15" s="83">
        <f>SUM(B15:C15)</f>
        <v>222843</v>
      </c>
    </row>
    <row r="16" spans="1:4" x14ac:dyDescent="0.2">
      <c r="A16" s="71">
        <v>1999</v>
      </c>
      <c r="B16" s="95">
        <v>171710</v>
      </c>
      <c r="C16" s="83">
        <v>45433</v>
      </c>
      <c r="D16" s="83">
        <f>SUM(B16:C16)</f>
        <v>217143</v>
      </c>
    </row>
    <row r="17" spans="1:4" x14ac:dyDescent="0.2">
      <c r="A17" s="71">
        <v>2000</v>
      </c>
      <c r="B17" s="95">
        <v>168442</v>
      </c>
      <c r="C17" s="83">
        <v>44303</v>
      </c>
      <c r="D17" s="83">
        <f>SUM(B17:C17)</f>
        <v>212745</v>
      </c>
    </row>
    <row r="18" spans="1:4" x14ac:dyDescent="0.2">
      <c r="A18" s="71">
        <v>2001</v>
      </c>
      <c r="B18" s="95">
        <v>165800</v>
      </c>
      <c r="C18" s="83">
        <v>41860</v>
      </c>
      <c r="D18" s="83">
        <f>SUM(B18:C18)</f>
        <v>207660</v>
      </c>
    </row>
    <row r="19" spans="1:4" x14ac:dyDescent="0.2">
      <c r="A19" s="71">
        <v>2002</v>
      </c>
      <c r="B19" s="95">
        <v>160612</v>
      </c>
      <c r="C19" s="83">
        <v>39303</v>
      </c>
      <c r="D19" s="83">
        <f>SUM(B19:C19)</f>
        <v>199915</v>
      </c>
    </row>
    <row r="20" spans="1:4" x14ac:dyDescent="0.2">
      <c r="A20" s="71">
        <v>2003</v>
      </c>
      <c r="B20" s="95">
        <v>156666</v>
      </c>
      <c r="C20" s="83">
        <v>35039</v>
      </c>
      <c r="D20" s="83">
        <f>SUM(B20:C20)</f>
        <v>191705</v>
      </c>
    </row>
    <row r="21" spans="1:4" ht="13.5" x14ac:dyDescent="0.2">
      <c r="A21" s="71">
        <v>2004</v>
      </c>
      <c r="B21" s="106" t="s">
        <v>165</v>
      </c>
      <c r="C21" s="83">
        <v>42255</v>
      </c>
      <c r="D21" s="83">
        <f>135242+C21</f>
        <v>177497</v>
      </c>
    </row>
    <row r="22" spans="1:4" x14ac:dyDescent="0.2">
      <c r="A22" s="71">
        <v>2005</v>
      </c>
      <c r="B22" s="95">
        <v>133557</v>
      </c>
      <c r="C22" s="83">
        <v>37584</v>
      </c>
      <c r="D22" s="83">
        <f>SUM(B22:C22)</f>
        <v>171141</v>
      </c>
    </row>
    <row r="23" spans="1:4" x14ac:dyDescent="0.2">
      <c r="A23" s="71">
        <v>2006</v>
      </c>
      <c r="B23" s="95">
        <v>130762</v>
      </c>
      <c r="C23" s="83">
        <v>36572</v>
      </c>
      <c r="D23" s="83">
        <f>SUM(B23:C23)</f>
        <v>167334</v>
      </c>
    </row>
    <row r="24" spans="1:4" ht="13.5" x14ac:dyDescent="0.2">
      <c r="A24" s="71">
        <v>2007</v>
      </c>
      <c r="B24" s="107" t="s">
        <v>164</v>
      </c>
      <c r="C24" s="83">
        <v>35598</v>
      </c>
      <c r="D24" s="83">
        <f>136592+C24</f>
        <v>172190</v>
      </c>
    </row>
    <row r="25" spans="1:4" x14ac:dyDescent="0.2">
      <c r="A25" s="71">
        <v>2008</v>
      </c>
      <c r="B25" s="95">
        <v>136074</v>
      </c>
      <c r="C25" s="83">
        <v>34571</v>
      </c>
      <c r="D25" s="83">
        <f>SUM(B25:C25)</f>
        <v>170645</v>
      </c>
    </row>
    <row r="26" spans="1:4" ht="13.5" x14ac:dyDescent="0.2">
      <c r="A26" s="71">
        <v>2009</v>
      </c>
      <c r="B26" s="108" t="s">
        <v>163</v>
      </c>
      <c r="C26" s="83">
        <v>33227</v>
      </c>
      <c r="D26" s="83">
        <f>136702+C26</f>
        <v>169929</v>
      </c>
    </row>
    <row r="27" spans="1:4" x14ac:dyDescent="0.2">
      <c r="A27" s="71">
        <v>2010</v>
      </c>
      <c r="B27" s="95">
        <v>136446</v>
      </c>
      <c r="C27" s="83">
        <v>32420</v>
      </c>
      <c r="D27" s="83">
        <f>SUM(B27:C27)</f>
        <v>168866</v>
      </c>
    </row>
    <row r="28" spans="1:4" x14ac:dyDescent="0.2">
      <c r="A28" s="84">
        <v>2011</v>
      </c>
      <c r="B28" s="95">
        <v>135595</v>
      </c>
      <c r="C28" s="83">
        <v>30716</v>
      </c>
      <c r="D28" s="83">
        <f>SUM(B28:C28)</f>
        <v>166311</v>
      </c>
    </row>
    <row r="29" spans="1:4" x14ac:dyDescent="0.2">
      <c r="A29" s="84">
        <v>2012</v>
      </c>
      <c r="B29" s="95">
        <v>134807</v>
      </c>
      <c r="C29" s="83">
        <v>29152</v>
      </c>
      <c r="D29" s="83">
        <f>SUM(B29:C29)</f>
        <v>163959</v>
      </c>
    </row>
    <row r="30" spans="1:4" x14ac:dyDescent="0.2">
      <c r="A30" s="84">
        <v>2013</v>
      </c>
      <c r="B30" s="95">
        <v>133511</v>
      </c>
      <c r="C30" s="83">
        <v>27934</v>
      </c>
      <c r="D30" s="83">
        <f>SUM(B30:C30)</f>
        <v>161445</v>
      </c>
    </row>
    <row r="32" spans="1:4" s="82" customFormat="1" ht="15" customHeight="1" x14ac:dyDescent="0.2"/>
    <row r="33" spans="1:1" s="2" customFormat="1" ht="99" customHeight="1" x14ac:dyDescent="0.2">
      <c r="A33" s="81" t="s">
        <v>162</v>
      </c>
    </row>
  </sheetData>
  <mergeCells count="7">
    <mergeCell ref="A6:XFD6"/>
    <mergeCell ref="A1:XFD1"/>
    <mergeCell ref="A2:XFD2"/>
    <mergeCell ref="A33:XFD33"/>
    <mergeCell ref="A32:XFD32"/>
    <mergeCell ref="A3:XFD3"/>
    <mergeCell ref="B4:D4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sqref="A1:IV1"/>
    </sheetView>
  </sheetViews>
  <sheetFormatPr baseColWidth="10" defaultRowHeight="12" x14ac:dyDescent="0.2"/>
  <cols>
    <col min="1" max="1" width="45.28515625" style="1" customWidth="1"/>
    <col min="2" max="2" width="17.5703125" style="1" customWidth="1"/>
    <col min="3" max="6" width="18.42578125" style="1" customWidth="1"/>
    <col min="7" max="9" width="11.42578125" style="1"/>
    <col min="10" max="10" width="0.140625" style="1" customWidth="1"/>
    <col min="11" max="16384" width="11.42578125" style="1"/>
  </cols>
  <sheetData>
    <row r="1" spans="1:6" s="20" customFormat="1" x14ac:dyDescent="0.2">
      <c r="A1" s="20" t="s">
        <v>198</v>
      </c>
    </row>
    <row r="2" spans="1:6" s="103" customFormat="1" x14ac:dyDescent="0.2">
      <c r="A2" s="84" t="s">
        <v>197</v>
      </c>
    </row>
    <row r="3" spans="1:6" s="65" customFormat="1" ht="18.75" customHeight="1" x14ac:dyDescent="0.2"/>
    <row r="4" spans="1:6" s="65" customFormat="1" ht="18" customHeight="1" x14ac:dyDescent="0.2"/>
    <row r="5" spans="1:6" ht="24.75" customHeight="1" x14ac:dyDescent="0.2">
      <c r="A5" s="102" t="s">
        <v>196</v>
      </c>
      <c r="B5" s="101">
        <v>2000</v>
      </c>
      <c r="C5" s="100">
        <v>2010</v>
      </c>
      <c r="D5" s="101">
        <v>2011</v>
      </c>
      <c r="E5" s="100" t="s">
        <v>195</v>
      </c>
      <c r="F5" s="100" t="s">
        <v>194</v>
      </c>
    </row>
    <row r="6" spans="1:6" s="99" customFormat="1" ht="14.1" customHeight="1" x14ac:dyDescent="0.2"/>
    <row r="7" spans="1:6" ht="14.1" customHeight="1" x14ac:dyDescent="0.2">
      <c r="A7" s="34" t="s">
        <v>193</v>
      </c>
      <c r="B7" s="95">
        <v>65239</v>
      </c>
      <c r="C7" s="95">
        <v>47236</v>
      </c>
      <c r="D7" s="95">
        <v>46682</v>
      </c>
      <c r="E7" s="95">
        <v>47835</v>
      </c>
      <c r="F7" s="95">
        <v>48097</v>
      </c>
    </row>
    <row r="8" spans="1:6" ht="14.1" customHeight="1" x14ac:dyDescent="0.2">
      <c r="A8" s="34" t="s">
        <v>192</v>
      </c>
      <c r="B8" s="95">
        <v>1927</v>
      </c>
      <c r="C8" s="95">
        <v>2011</v>
      </c>
      <c r="D8" s="95">
        <v>2070</v>
      </c>
      <c r="E8" s="95">
        <v>2065</v>
      </c>
      <c r="F8" s="95">
        <v>2102</v>
      </c>
    </row>
    <row r="9" spans="1:6" ht="14.1" customHeight="1" x14ac:dyDescent="0.2">
      <c r="A9" s="34" t="s">
        <v>191</v>
      </c>
      <c r="B9" s="95">
        <v>223</v>
      </c>
      <c r="C9" s="95">
        <v>370</v>
      </c>
      <c r="D9" s="95">
        <v>379</v>
      </c>
      <c r="E9" s="95">
        <v>386</v>
      </c>
      <c r="F9" s="95">
        <v>490</v>
      </c>
    </row>
    <row r="10" spans="1:6" ht="14.1" customHeight="1" x14ac:dyDescent="0.2">
      <c r="A10" s="34" t="s">
        <v>190</v>
      </c>
      <c r="B10" s="98" t="s">
        <v>189</v>
      </c>
      <c r="C10" s="97" t="s">
        <v>188</v>
      </c>
      <c r="D10" s="97" t="s">
        <v>188</v>
      </c>
      <c r="E10" s="97" t="s">
        <v>188</v>
      </c>
      <c r="F10" s="97" t="s">
        <v>188</v>
      </c>
    </row>
    <row r="11" spans="1:6" ht="14.1" customHeight="1" x14ac:dyDescent="0.2">
      <c r="A11" s="34" t="s">
        <v>187</v>
      </c>
      <c r="B11" s="95">
        <v>34825</v>
      </c>
      <c r="C11" s="95">
        <v>38651</v>
      </c>
      <c r="D11" s="95">
        <v>38398</v>
      </c>
      <c r="E11" s="95">
        <v>38132</v>
      </c>
      <c r="F11" s="95">
        <v>37904</v>
      </c>
    </row>
    <row r="12" spans="1:6" ht="14.1" customHeight="1" x14ac:dyDescent="0.2">
      <c r="A12" s="34" t="s">
        <v>186</v>
      </c>
      <c r="B12" s="95">
        <v>341</v>
      </c>
      <c r="C12" s="95">
        <v>335</v>
      </c>
      <c r="D12" s="95">
        <v>331</v>
      </c>
      <c r="E12" s="95">
        <v>325</v>
      </c>
      <c r="F12" s="95">
        <v>310</v>
      </c>
    </row>
    <row r="13" spans="1:6" ht="14.1" customHeight="1" x14ac:dyDescent="0.2">
      <c r="A13" s="34" t="s">
        <v>185</v>
      </c>
      <c r="B13" s="95">
        <v>33142</v>
      </c>
      <c r="C13" s="95">
        <v>29941</v>
      </c>
      <c r="D13" s="95">
        <v>30166</v>
      </c>
      <c r="E13" s="95">
        <v>30370</v>
      </c>
      <c r="F13" s="95">
        <v>29903</v>
      </c>
    </row>
    <row r="14" spans="1:6" ht="14.1" customHeight="1" x14ac:dyDescent="0.2">
      <c r="A14" s="96" t="s">
        <v>184</v>
      </c>
      <c r="B14" s="95">
        <v>20089</v>
      </c>
      <c r="C14" s="95">
        <v>17513</v>
      </c>
      <c r="D14" s="95">
        <v>17286</v>
      </c>
      <c r="E14" s="95">
        <v>15416</v>
      </c>
      <c r="F14" s="95">
        <v>13918</v>
      </c>
    </row>
    <row r="15" spans="1:6" ht="14.1" customHeight="1" x14ac:dyDescent="0.2">
      <c r="A15" s="34" t="s">
        <v>183</v>
      </c>
      <c r="B15" s="95">
        <v>210</v>
      </c>
      <c r="C15" s="95">
        <v>176</v>
      </c>
      <c r="D15" s="95">
        <v>58</v>
      </c>
      <c r="E15" s="95">
        <v>51</v>
      </c>
      <c r="F15" s="95">
        <v>50</v>
      </c>
    </row>
    <row r="16" spans="1:6" ht="14.1" customHeight="1" x14ac:dyDescent="0.2">
      <c r="A16" s="34" t="s">
        <v>182</v>
      </c>
      <c r="B16" s="95">
        <v>785</v>
      </c>
      <c r="C16" s="95">
        <v>213</v>
      </c>
      <c r="D16" s="95">
        <v>225</v>
      </c>
      <c r="E16" s="95">
        <v>227</v>
      </c>
      <c r="F16" s="95">
        <v>737</v>
      </c>
    </row>
    <row r="17" spans="1:6" ht="14.1" customHeight="1" x14ac:dyDescent="0.2">
      <c r="A17" s="34" t="s">
        <v>181</v>
      </c>
      <c r="B17" s="94" t="s">
        <v>180</v>
      </c>
      <c r="C17" s="93" t="s">
        <v>179</v>
      </c>
      <c r="D17" s="93" t="s">
        <v>179</v>
      </c>
      <c r="E17" s="93" t="s">
        <v>179</v>
      </c>
      <c r="F17" s="93" t="s">
        <v>179</v>
      </c>
    </row>
    <row r="18" spans="1:6" s="92" customFormat="1" ht="14.1" customHeight="1" x14ac:dyDescent="0.2"/>
    <row r="19" spans="1:6" ht="16.5" customHeight="1" x14ac:dyDescent="0.2">
      <c r="A19" s="91" t="s">
        <v>178</v>
      </c>
      <c r="B19" s="68">
        <v>168442</v>
      </c>
      <c r="C19" s="68">
        <v>136446</v>
      </c>
      <c r="D19" s="68">
        <v>135595</v>
      </c>
      <c r="E19" s="68">
        <v>134807</v>
      </c>
      <c r="F19" s="90" t="s">
        <v>177</v>
      </c>
    </row>
    <row r="21" spans="1:6" s="35" customFormat="1" ht="51.6" customHeight="1" x14ac:dyDescent="0.2">
      <c r="A21" s="66" t="s">
        <v>176</v>
      </c>
    </row>
    <row r="22" spans="1:6" s="2" customFormat="1" x14ac:dyDescent="0.2"/>
  </sheetData>
  <mergeCells count="7">
    <mergeCell ref="A18:XFD18"/>
    <mergeCell ref="A1:XFD1"/>
    <mergeCell ref="A22:XFD22"/>
    <mergeCell ref="A21:XFD21"/>
    <mergeCell ref="A3:XFD3"/>
    <mergeCell ref="A4:XFD4"/>
    <mergeCell ref="A6:XFD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 des Bundes - Tabellen 2013</dc:title>
  <cp:lastModifiedBy>Leicher</cp:lastModifiedBy>
  <dcterms:created xsi:type="dcterms:W3CDTF">2013-01-03T11:12:02Z</dcterms:created>
  <dcterms:modified xsi:type="dcterms:W3CDTF">2013-01-03T11:27:08Z</dcterms:modified>
</cp:coreProperties>
</file>