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DieseArbeitsmappe"/>
  <bookViews>
    <workbookView xWindow="0" yWindow="0" windowWidth="15356" windowHeight="5315" tabRatio="895"/>
  </bookViews>
  <sheets>
    <sheet name="01 14 Ueberblick" sheetId="61" r:id="rId1"/>
    <sheet name="02 Gesamtstaat Rahmenbed" sheetId="83" r:id="rId2"/>
    <sheet name="03 Schwerpunkte Maßnahmen" sheetId="84" r:id="rId3"/>
    <sheet name="04 Steuerreform" sheetId="86" r:id="rId4"/>
    <sheet name="05 Standort" sheetId="88" r:id="rId5"/>
    <sheet name="06 Krisenfolgen" sheetId="87" r:id="rId6"/>
    <sheet name="07 Weitere Maßnahmen" sheetId="89" r:id="rId7"/>
    <sheet name="08 Wi Rahmenbedingungen" sheetId="90" r:id="rId8"/>
    <sheet name="09 Prognosenvergleich" sheetId="96" r:id="rId9"/>
    <sheet name="10 COFAG+KUA Branchen" sheetId="102" r:id="rId10"/>
    <sheet name="11 Härtefallfonds WKO Branchen" sheetId="103" r:id="rId11"/>
    <sheet name="12 Krisenbewältigung" sheetId="97" r:id="rId12"/>
    <sheet name="13 Planungsvergleich" sheetId="58" r:id="rId13"/>
    <sheet name="15 Auszahlungen" sheetId="66" r:id="rId14"/>
    <sheet name="16 Einzahlungen" sheetId="91" r:id="rId15"/>
    <sheet name="17 18 Überleitung AuszAufw" sheetId="67" r:id="rId16"/>
    <sheet name="19 Überleitung EinzErtr" sheetId="68" r:id="rId17"/>
    <sheet name="20 BFRG Vergleich" sheetId="65" r:id="rId18"/>
    <sheet name="21 Infrastruktur" sheetId="74" r:id="rId19"/>
    <sheet name="22 ÖBB Zuschüsse" sheetId="100" r:id="rId20"/>
    <sheet name="23 Finanzverbindlichkeiten" sheetId="101" r:id="rId21"/>
    <sheet name="24 Auszahlungen Beteiligungen" sheetId="104" r:id="rId22"/>
    <sheet name="25 Einzahlungen Beteiligungen" sheetId="105" r:id="rId23"/>
    <sheet name="26 Ertragsanteile und Transfers" sheetId="70" r:id="rId24"/>
    <sheet name="27 Pensionsversicherungsträger" sheetId="81" r:id="rId25"/>
    <sheet name="28 Krankenversicherungsträger" sheetId="98" r:id="rId26"/>
    <sheet name="29 Unfallversicherung" sheetId="99" r:id="rId27"/>
    <sheet name="30 EU" sheetId="73" r:id="rId28"/>
    <sheet name="UG 16" sheetId="56" r:id="rId29"/>
    <sheet name="31 Gesamtstaatliche Eckwerte" sheetId="85" r:id="rId30"/>
    <sheet name="32 Maastricht-ÜL" sheetId="93" r:id="rId31"/>
    <sheet name="33 Kern_Außerbudgetäre_Salden" sheetId="94" r:id="rId32"/>
    <sheet name="34 Kern_Außerbudgetäre_Schulden" sheetId="95" r:id="rId33"/>
    <sheet name="35 Makroszenarien" sheetId="76" r:id="rId34"/>
    <sheet name="36 Zinsszenarien" sheetId="77" r:id="rId35"/>
    <sheet name="37 Haftungen" sheetId="79" r:id="rId36"/>
    <sheet name="38 IFI" sheetId="78" r:id="rId37"/>
  </sheets>
  <externalReferences>
    <externalReference r:id="rId38"/>
  </externalReferences>
  <definedNames>
    <definedName name="_bmv" localSheetId="1" hidden="1">#REF!</definedName>
    <definedName name="_bmv" localSheetId="2" hidden="1">#REF!</definedName>
    <definedName name="_bmv" localSheetId="3" hidden="1">#REF!</definedName>
    <definedName name="_bmv" localSheetId="4" hidden="1">#REF!</definedName>
    <definedName name="_bmv" localSheetId="5" hidden="1">#REF!</definedName>
    <definedName name="_bmv" localSheetId="6" hidden="1">#REF!</definedName>
    <definedName name="_bmv" localSheetId="7" hidden="1">#REF!</definedName>
    <definedName name="_bmv" localSheetId="8" hidden="1">#REF!</definedName>
    <definedName name="_bmv" localSheetId="11" hidden="1">#REF!</definedName>
    <definedName name="_bmv" localSheetId="14" hidden="1">#REF!</definedName>
    <definedName name="_bmv" localSheetId="18" hidden="1">#REF!</definedName>
    <definedName name="_bmv" localSheetId="19" hidden="1">#REF!</definedName>
    <definedName name="_bmv" localSheetId="20" hidden="1">#REF!</definedName>
    <definedName name="_bmv" localSheetId="23" hidden="1">#REF!</definedName>
    <definedName name="_bmv" localSheetId="24" hidden="1">#REF!</definedName>
    <definedName name="_bmv" localSheetId="25" hidden="1">#REF!</definedName>
    <definedName name="_bmv" localSheetId="26" hidden="1">#REF!</definedName>
    <definedName name="_bmv" localSheetId="29" hidden="1">#REF!</definedName>
    <definedName name="_bmv" localSheetId="30" hidden="1">#REF!</definedName>
    <definedName name="_bmv" localSheetId="31" hidden="1">#REF!</definedName>
    <definedName name="_bmv" localSheetId="32" hidden="1">#REF!</definedName>
    <definedName name="_bmv" localSheetId="35" hidden="1">#REF!</definedName>
    <definedName name="_bmv" localSheetId="36" hidden="1">#REF!</definedName>
    <definedName name="_bmv" hidden="1">#REF!</definedName>
    <definedName name="_Fill" localSheetId="1" hidden="1">[1]ÖBB_GESAMT!#REF!</definedName>
    <definedName name="_Fill" localSheetId="2" hidden="1">[1]ÖBB_GESAMT!#REF!</definedName>
    <definedName name="_Fill" localSheetId="3" hidden="1">[1]ÖBB_GESAMT!#REF!</definedName>
    <definedName name="_Fill" localSheetId="4" hidden="1">[1]ÖBB_GESAMT!#REF!</definedName>
    <definedName name="_Fill" localSheetId="5" hidden="1">[1]ÖBB_GESAMT!#REF!</definedName>
    <definedName name="_Fill" localSheetId="6" hidden="1">[1]ÖBB_GESAMT!#REF!</definedName>
    <definedName name="_Fill" localSheetId="7" hidden="1">[1]ÖBB_GESAMT!#REF!</definedName>
    <definedName name="_Fill" localSheetId="8" hidden="1">[1]ÖBB_GESAMT!#REF!</definedName>
    <definedName name="_Fill" localSheetId="11" hidden="1">[1]ÖBB_GESAMT!#REF!</definedName>
    <definedName name="_Fill" localSheetId="14" hidden="1">[1]ÖBB_GESAMT!#REF!</definedName>
    <definedName name="_Fill" localSheetId="18" hidden="1">[1]ÖBB_GESAMT!#REF!</definedName>
    <definedName name="_Fill" localSheetId="19" hidden="1">[1]ÖBB_GESAMT!#REF!</definedName>
    <definedName name="_Fill" localSheetId="20" hidden="1">[1]ÖBB_GESAMT!#REF!</definedName>
    <definedName name="_Fill" localSheetId="23" hidden="1">[1]ÖBB_GESAMT!#REF!</definedName>
    <definedName name="_Fill" localSheetId="24" hidden="1">[1]ÖBB_GESAMT!#REF!</definedName>
    <definedName name="_Fill" localSheetId="25" hidden="1">[1]ÖBB_GESAMT!#REF!</definedName>
    <definedName name="_Fill" localSheetId="26" hidden="1">[1]ÖBB_GESAMT!#REF!</definedName>
    <definedName name="_Fill" localSheetId="29" hidden="1">[1]ÖBB_GESAMT!#REF!</definedName>
    <definedName name="_Fill" localSheetId="30" hidden="1">[1]ÖBB_GESAMT!#REF!</definedName>
    <definedName name="_Fill" localSheetId="31" hidden="1">[1]ÖBB_GESAMT!#REF!</definedName>
    <definedName name="_Fill" localSheetId="32" hidden="1">[1]ÖBB_GESAMT!#REF!</definedName>
    <definedName name="_Fill" localSheetId="35" hidden="1">[1]ÖBB_GESAMT!#REF!</definedName>
    <definedName name="_Fill" localSheetId="36" hidden="1">[1]ÖBB_GESAMT!#REF!</definedName>
    <definedName name="_Fill" hidden="1">[1]ÖBB_GESAMT!#REF!</definedName>
    <definedName name="_xlnm._FilterDatabase" localSheetId="1" hidden="1">#REF!</definedName>
    <definedName name="_xlnm._FilterDatabase" localSheetId="2" hidden="1">'03 Schwerpunkte Maßnahmen'!#REF!</definedName>
    <definedName name="_xlnm._FilterDatabase" localSheetId="3" hidden="1">'04 Steuerreform'!#REF!</definedName>
    <definedName name="_xlnm._FilterDatabase" localSheetId="4" hidden="1">'05 Standort'!#REF!</definedName>
    <definedName name="_xlnm._FilterDatabase" localSheetId="5" hidden="1">'06 Krisenfolgen'!#REF!</definedName>
    <definedName name="_xlnm._FilterDatabase" localSheetId="6" hidden="1">'07 Weitere Maßnahmen'!#REF!</definedName>
    <definedName name="_xlnm._FilterDatabase" localSheetId="7" hidden="1">'08 Wi Rahmenbedingungen'!#REF!</definedName>
    <definedName name="_xlnm._FilterDatabase" localSheetId="8" hidden="1">'09 Prognosenvergleich'!#REF!</definedName>
    <definedName name="_xlnm._FilterDatabase" localSheetId="11" hidden="1">'12 Krisenbewältigung'!#REF!</definedName>
    <definedName name="_xlnm._FilterDatabase" localSheetId="13" hidden="1">'15 Auszahlungen'!$A$2:$V$52</definedName>
    <definedName name="_xlnm._FilterDatabase" localSheetId="14" hidden="1">'16 Einzahlungen'!$A$2:$I$44</definedName>
    <definedName name="_xlnm._FilterDatabase" localSheetId="18" hidden="1">#REF!</definedName>
    <definedName name="_xlnm._FilterDatabase" localSheetId="19" hidden="1">#REF!</definedName>
    <definedName name="_xlnm._FilterDatabase" localSheetId="20" hidden="1">#REF!</definedName>
    <definedName name="_xlnm._FilterDatabase" localSheetId="22" hidden="1">'25 Einzahlungen Beteiligungen'!#REF!</definedName>
    <definedName name="_xlnm._FilterDatabase" localSheetId="23" hidden="1">#REF!</definedName>
    <definedName name="_xlnm._FilterDatabase" localSheetId="24" hidden="1">#REF!</definedName>
    <definedName name="_xlnm._FilterDatabase" localSheetId="25" hidden="1">#REF!</definedName>
    <definedName name="_xlnm._FilterDatabase" localSheetId="26" hidden="1">#REF!</definedName>
    <definedName name="_xlnm._FilterDatabase" localSheetId="29" hidden="1">'31 Gesamtstaatliche Eckwerte'!#REF!</definedName>
    <definedName name="_xlnm._FilterDatabase" localSheetId="30" hidden="1">'32 Maastricht-ÜL'!#REF!</definedName>
    <definedName name="_xlnm._FilterDatabase" localSheetId="31" hidden="1">'33 Kern_Außerbudgetäre_Salden'!#REF!</definedName>
    <definedName name="_xlnm._FilterDatabase" localSheetId="32" hidden="1">'34 Kern_Außerbudgetäre_Schulden'!#REF!</definedName>
    <definedName name="_xlnm._FilterDatabase" localSheetId="35" hidden="1">#REF!</definedName>
    <definedName name="_xlnm._FilterDatabase" localSheetId="36" hidden="1">#REF!</definedName>
    <definedName name="_xlnm._FilterDatabase" localSheetId="28" hidden="1">'UG 16'!#REF!</definedName>
    <definedName name="_xlnm._FilterDatabase" hidden="1">#REF!</definedName>
    <definedName name="Absatzplan2001_2004" localSheetId="18" hidden="1">{#N/A,#N/A,TRUE,"Tabelle1";#N/A,#N/A,TRUE,"Tabelle2";#N/A,#N/A,TRUE,"Tabelle3";#N/A,#N/A,TRUE,"Tabelle4"}</definedName>
    <definedName name="Absatzplan2001_2004" localSheetId="19" hidden="1">{#N/A,#N/A,TRUE,"Tabelle1";#N/A,#N/A,TRUE,"Tabelle2";#N/A,#N/A,TRUE,"Tabelle3";#N/A,#N/A,TRUE,"Tabelle4"}</definedName>
    <definedName name="Absatzplan2001_2004" localSheetId="20" hidden="1">{#N/A,#N/A,TRUE,"Tabelle1";#N/A,#N/A,TRUE,"Tabelle2";#N/A,#N/A,TRUE,"Tabelle3";#N/A,#N/A,TRUE,"Tabelle4"}</definedName>
    <definedName name="Absatzplan2001_2004" localSheetId="23" hidden="1">{#N/A,#N/A,TRUE,"Tabelle1";#N/A,#N/A,TRUE,"Tabelle2";#N/A,#N/A,TRUE,"Tabelle3";#N/A,#N/A,TRUE,"Tabelle4"}</definedName>
    <definedName name="Absatzplan2001_2004" localSheetId="24" hidden="1">{#N/A,#N/A,TRUE,"Tabelle1";#N/A,#N/A,TRUE,"Tabelle2";#N/A,#N/A,TRUE,"Tabelle3";#N/A,#N/A,TRUE,"Tabelle4"}</definedName>
    <definedName name="Absatzplan2001_2004" localSheetId="25" hidden="1">{#N/A,#N/A,TRUE,"Tabelle1";#N/A,#N/A,TRUE,"Tabelle2";#N/A,#N/A,TRUE,"Tabelle3";#N/A,#N/A,TRUE,"Tabelle4"}</definedName>
    <definedName name="Absatzplan2001_2004" localSheetId="26" hidden="1">{#N/A,#N/A,TRUE,"Tabelle1";#N/A,#N/A,TRUE,"Tabelle2";#N/A,#N/A,TRUE,"Tabelle3";#N/A,#N/A,TRUE,"Tabelle4"}</definedName>
    <definedName name="Absatzplan2001_2004" localSheetId="35" hidden="1">{#N/A,#N/A,TRUE,"Tabelle1";#N/A,#N/A,TRUE,"Tabelle2";#N/A,#N/A,TRUE,"Tabelle3";#N/A,#N/A,TRUE,"Tabelle4"}</definedName>
    <definedName name="Absatzplan2001_2004" localSheetId="36" hidden="1">{#N/A,#N/A,TRUE,"Tabelle1";#N/A,#N/A,TRUE,"Tabelle2";#N/A,#N/A,TRUE,"Tabelle3";#N/A,#N/A,TRUE,"Tabelle4"}</definedName>
    <definedName name="Absatzplan2001_2004" hidden="1">{#N/A,#N/A,TRUE,"Tabelle1";#N/A,#N/A,TRUE,"Tabelle2";#N/A,#N/A,TRUE,"Tabelle3";#N/A,#N/A,TRUE,"Tabelle4"}</definedName>
    <definedName name="acd" localSheetId="18" hidden="1">{"CECons",#N/A,FALSE,"CE"}</definedName>
    <definedName name="acd" localSheetId="19" hidden="1">{"CECons",#N/A,FALSE,"CE"}</definedName>
    <definedName name="acd" localSheetId="20" hidden="1">{"CECons",#N/A,FALSE,"CE"}</definedName>
    <definedName name="acd" localSheetId="23" hidden="1">{"CECons",#N/A,FALSE,"CE"}</definedName>
    <definedName name="acd" localSheetId="24" hidden="1">{"CECons",#N/A,FALSE,"CE"}</definedName>
    <definedName name="acd" localSheetId="25" hidden="1">{"CECons",#N/A,FALSE,"CE"}</definedName>
    <definedName name="acd" localSheetId="26" hidden="1">{"CECons",#N/A,FALSE,"CE"}</definedName>
    <definedName name="acd" localSheetId="35" hidden="1">{"CECons",#N/A,FALSE,"CE"}</definedName>
    <definedName name="acd" localSheetId="36" hidden="1">{"CECons",#N/A,FALSE,"CE"}</definedName>
    <definedName name="acd" hidden="1">{"CECons",#N/A,FALSE,"CE"}</definedName>
    <definedName name="AS2DocOpenMode" hidden="1">"AS2DocumentBrowse"</definedName>
    <definedName name="bmv" localSheetId="1" hidden="1">#REF!</definedName>
    <definedName name="bmv" localSheetId="2" hidden="1">#REF!</definedName>
    <definedName name="bmv" localSheetId="3" hidden="1">#REF!</definedName>
    <definedName name="bmv" localSheetId="4" hidden="1">#REF!</definedName>
    <definedName name="bmv" localSheetId="5" hidden="1">#REF!</definedName>
    <definedName name="bmv" localSheetId="6" hidden="1">#REF!</definedName>
    <definedName name="bmv" localSheetId="7" hidden="1">#REF!</definedName>
    <definedName name="bmv" localSheetId="8" hidden="1">#REF!</definedName>
    <definedName name="bmv" localSheetId="11" hidden="1">#REF!</definedName>
    <definedName name="bmv" localSheetId="14" hidden="1">#REF!</definedName>
    <definedName name="bmv" localSheetId="18" hidden="1">#REF!</definedName>
    <definedName name="bmv" localSheetId="19" hidden="1">#REF!</definedName>
    <definedName name="bmv" localSheetId="20" hidden="1">#REF!</definedName>
    <definedName name="bmv" localSheetId="23" hidden="1">#REF!</definedName>
    <definedName name="bmv" localSheetId="24" hidden="1">#REF!</definedName>
    <definedName name="bmv" localSheetId="25" hidden="1">#REF!</definedName>
    <definedName name="bmv" localSheetId="26" hidden="1">#REF!</definedName>
    <definedName name="bmv" localSheetId="29" hidden="1">#REF!</definedName>
    <definedName name="bmv" localSheetId="30" hidden="1">#REF!</definedName>
    <definedName name="bmv" localSheetId="31" hidden="1">#REF!</definedName>
    <definedName name="bmv" localSheetId="32" hidden="1">#REF!</definedName>
    <definedName name="bmv" localSheetId="35" hidden="1">#REF!</definedName>
    <definedName name="bmv" localSheetId="36" hidden="1">#REF!</definedName>
    <definedName name="bmv" hidden="1">#REF!</definedName>
    <definedName name="CBWorkbookPriority" hidden="1">-238828510</definedName>
    <definedName name="DBFsource432235557638889" localSheetId="1" hidden="1">#REF!</definedName>
    <definedName name="DBFsource432235557638889" localSheetId="2" hidden="1">#REF!</definedName>
    <definedName name="DBFsource432235557638889" localSheetId="3" hidden="1">#REF!</definedName>
    <definedName name="DBFsource432235557638889" localSheetId="4" hidden="1">#REF!</definedName>
    <definedName name="DBFsource432235557638889" localSheetId="5" hidden="1">#REF!</definedName>
    <definedName name="DBFsource432235557638889" localSheetId="6" hidden="1">#REF!</definedName>
    <definedName name="DBFsource432235557638889" localSheetId="7" hidden="1">#REF!</definedName>
    <definedName name="DBFsource432235557638889" localSheetId="8" hidden="1">#REF!</definedName>
    <definedName name="DBFsource432235557638889" localSheetId="11" hidden="1">#REF!</definedName>
    <definedName name="DBFsource432235557638889" localSheetId="14" hidden="1">#REF!</definedName>
    <definedName name="DBFsource432235557638889" localSheetId="18" hidden="1">#REF!</definedName>
    <definedName name="DBFsource432235557638889" localSheetId="19" hidden="1">#REF!</definedName>
    <definedName name="DBFsource432235557638889" localSheetId="20" hidden="1">#REF!</definedName>
    <definedName name="DBFsource432235557638889" localSheetId="24" hidden="1">#REF!</definedName>
    <definedName name="DBFsource432235557638889" localSheetId="25" hidden="1">#REF!</definedName>
    <definedName name="DBFsource432235557638889" localSheetId="26" hidden="1">#REF!</definedName>
    <definedName name="DBFsource432235557638889" localSheetId="29" hidden="1">#REF!</definedName>
    <definedName name="DBFsource432235557638889" localSheetId="30" hidden="1">#REF!</definedName>
    <definedName name="DBFsource432235557638889" localSheetId="31" hidden="1">#REF!</definedName>
    <definedName name="DBFsource432235557638889" localSheetId="32" hidden="1">#REF!</definedName>
    <definedName name="DBFsource432235557638889" localSheetId="36" hidden="1">#REF!</definedName>
    <definedName name="DBFsource432235557638889" hidden="1">#REF!</definedName>
    <definedName name="DBFtarget432235557638889" localSheetId="1" hidden="1">#REF!</definedName>
    <definedName name="DBFtarget432235557638889" localSheetId="2" hidden="1">#REF!</definedName>
    <definedName name="DBFtarget432235557638889" localSheetId="3" hidden="1">#REF!</definedName>
    <definedName name="DBFtarget432235557638889" localSheetId="4" hidden="1">#REF!</definedName>
    <definedName name="DBFtarget432235557638889" localSheetId="5" hidden="1">#REF!</definedName>
    <definedName name="DBFtarget432235557638889" localSheetId="6" hidden="1">#REF!</definedName>
    <definedName name="DBFtarget432235557638889" localSheetId="7" hidden="1">#REF!</definedName>
    <definedName name="DBFtarget432235557638889" localSheetId="8" hidden="1">#REF!</definedName>
    <definedName name="DBFtarget432235557638889" localSheetId="11" hidden="1">#REF!</definedName>
    <definedName name="DBFtarget432235557638889" localSheetId="14" hidden="1">#REF!</definedName>
    <definedName name="DBFtarget432235557638889" localSheetId="18" hidden="1">#REF!</definedName>
    <definedName name="DBFtarget432235557638889" localSheetId="19" hidden="1">#REF!</definedName>
    <definedName name="DBFtarget432235557638889" localSheetId="20" hidden="1">#REF!</definedName>
    <definedName name="DBFtarget432235557638889" localSheetId="24" hidden="1">#REF!</definedName>
    <definedName name="DBFtarget432235557638889" localSheetId="25" hidden="1">#REF!</definedName>
    <definedName name="DBFtarget432235557638889" localSheetId="26" hidden="1">#REF!</definedName>
    <definedName name="DBFtarget432235557638889" localSheetId="29" hidden="1">#REF!</definedName>
    <definedName name="DBFtarget432235557638889" localSheetId="30" hidden="1">#REF!</definedName>
    <definedName name="DBFtarget432235557638889" localSheetId="31" hidden="1">#REF!</definedName>
    <definedName name="DBFtarget432235557638889" localSheetId="32" hidden="1">#REF!</definedName>
    <definedName name="DBFtarget432235557638889" localSheetId="36" hidden="1">#REF!</definedName>
    <definedName name="DBFtarget432235557638889" hidden="1">#REF!</definedName>
    <definedName name="_xlnm.Print_Area" localSheetId="8">'09 Prognosenvergleich'!$A$1:$M$35</definedName>
    <definedName name="_xlnm.Print_Area" localSheetId="9">'10 COFAG+KUA Branchen'!$A$1:$L$24</definedName>
    <definedName name="_xlnm.Print_Area" localSheetId="10">'11 Härtefallfonds WKO Branchen'!$A$1:$N$25</definedName>
    <definedName name="_xlnm.Print_Area" localSheetId="18">'21 Infrastruktur'!$A$1:$J$50</definedName>
    <definedName name="_xlnm.Print_Area" localSheetId="22">'25 Einzahlungen Beteiligungen'!$A$1:$H$31</definedName>
    <definedName name="_xlnm.Print_Area" localSheetId="23">'26 Ertragsanteile und Transfers'!$A$1:$K$47</definedName>
    <definedName name="_xlnm.Print_Area" localSheetId="24">'27 Pensionsversicherungsträger'!$A$1:$K$12</definedName>
    <definedName name="_xlnm.Print_Area" localSheetId="25">'28 Krankenversicherungsträger'!$A$1:$K$17</definedName>
    <definedName name="_xlnm.Print_Area" localSheetId="26">'29 Unfallversicherung'!$A$1:$K$6</definedName>
    <definedName name="_xlnm.Print_Area" localSheetId="27">'30 EU'!$A$1:$K$21</definedName>
    <definedName name="_xlnm.Print_Area" localSheetId="29">'31 Gesamtstaatliche Eckwerte'!$A$1:$M$27</definedName>
    <definedName name="_xlnm.Print_Area" localSheetId="30">'32 Maastricht-ÜL'!$A$1:$M$29</definedName>
    <definedName name="_xlnm.Print_Area" localSheetId="31">'33 Kern_Außerbudgetäre_Salden'!$A$1:$M$14</definedName>
    <definedName name="_xlnm.Print_Area" localSheetId="32">'34 Kern_Außerbudgetäre_Schulden'!$A$1:$M$14</definedName>
    <definedName name="_xlnm.Print_Area" localSheetId="33">'35 Makroszenarien'!$A$1:$H$27</definedName>
    <definedName name="_xlnm.Print_Area" localSheetId="34">'36 Zinsszenarien'!$A$1:$H$6</definedName>
    <definedName name="_xlnm.Print_Area" localSheetId="35">'37 Haftungen'!$A$1:$K$37</definedName>
    <definedName name="_xlnm.Print_Area" localSheetId="36">'38 IFI'!$A$1:$M$22</definedName>
    <definedName name="FilterDatenbank" localSheetId="1" hidden="1">#REF!</definedName>
    <definedName name="FilterDatenbank" localSheetId="2" hidden="1">#REF!</definedName>
    <definedName name="FilterDatenbank" localSheetId="3" hidden="1">#REF!</definedName>
    <definedName name="FilterDatenbank" localSheetId="4" hidden="1">#REF!</definedName>
    <definedName name="FilterDatenbank" localSheetId="5" hidden="1">#REF!</definedName>
    <definedName name="FilterDatenbank" localSheetId="6" hidden="1">#REF!</definedName>
    <definedName name="FilterDatenbank" localSheetId="7" hidden="1">#REF!</definedName>
    <definedName name="FilterDatenbank" localSheetId="8" hidden="1">#REF!</definedName>
    <definedName name="FilterDatenbank" localSheetId="11" hidden="1">#REF!</definedName>
    <definedName name="FilterDatenbank" localSheetId="14" hidden="1">#REF!</definedName>
    <definedName name="FilterDatenbank" localSheetId="19" hidden="1">#REF!</definedName>
    <definedName name="FilterDatenbank" localSheetId="20" hidden="1">#REF!</definedName>
    <definedName name="FilterDatenbank" localSheetId="23" hidden="1">#REF!</definedName>
    <definedName name="FilterDatenbank" localSheetId="24" hidden="1">#REF!</definedName>
    <definedName name="FilterDatenbank" localSheetId="25" hidden="1">#REF!</definedName>
    <definedName name="FilterDatenbank" localSheetId="26" hidden="1">#REF!</definedName>
    <definedName name="FilterDatenbank" localSheetId="29" hidden="1">#REF!</definedName>
    <definedName name="FilterDatenbank" localSheetId="30" hidden="1">#REF!</definedName>
    <definedName name="FilterDatenbank" localSheetId="31" hidden="1">#REF!</definedName>
    <definedName name="FilterDatenbank" localSheetId="32" hidden="1">#REF!</definedName>
    <definedName name="FilterDatenbank" localSheetId="35" hidden="1">#REF!</definedName>
    <definedName name="FilterDatenbank" localSheetId="36" hidden="1">#REF!</definedName>
    <definedName name="FilterDatenbank" hidden="1">#REF!</definedName>
    <definedName name="grafik" localSheetId="18" hidden="1">{"'10.01'!$A$1:$K$21"}</definedName>
    <definedName name="grafik" localSheetId="19" hidden="1">{"'10.01'!$A$1:$K$21"}</definedName>
    <definedName name="grafik" localSheetId="20" hidden="1">{"'10.01'!$A$1:$K$21"}</definedName>
    <definedName name="grafik" localSheetId="23" hidden="1">{"'10.01'!$A$1:$K$21"}</definedName>
    <definedName name="grafik" localSheetId="24" hidden="1">{"'10.01'!$A$1:$K$21"}</definedName>
    <definedName name="grafik" localSheetId="25" hidden="1">{"'10.01'!$A$1:$K$21"}</definedName>
    <definedName name="grafik" localSheetId="26" hidden="1">{"'10.01'!$A$1:$K$21"}</definedName>
    <definedName name="grafik" localSheetId="35" hidden="1">{"'10.01'!$A$1:$K$21"}</definedName>
    <definedName name="grafik" localSheetId="36" hidden="1">{"'10.01'!$A$1:$K$21"}</definedName>
    <definedName name="grafik" hidden="1">{"'10.01'!$A$1:$K$21"}</definedName>
    <definedName name="hhh" localSheetId="18" hidden="1">{#N/A,#N/A,TRUE,"Tabelle1";#N/A,#N/A,TRUE,"Tabelle2";#N/A,#N/A,TRUE,"Tabelle3";#N/A,#N/A,TRUE,"Tabelle4"}</definedName>
    <definedName name="hhh" localSheetId="19" hidden="1">{#N/A,#N/A,TRUE,"Tabelle1";#N/A,#N/A,TRUE,"Tabelle2";#N/A,#N/A,TRUE,"Tabelle3";#N/A,#N/A,TRUE,"Tabelle4"}</definedName>
    <definedName name="hhh" localSheetId="20" hidden="1">{#N/A,#N/A,TRUE,"Tabelle1";#N/A,#N/A,TRUE,"Tabelle2";#N/A,#N/A,TRUE,"Tabelle3";#N/A,#N/A,TRUE,"Tabelle4"}</definedName>
    <definedName name="hhh" localSheetId="23" hidden="1">{#N/A,#N/A,TRUE,"Tabelle1";#N/A,#N/A,TRUE,"Tabelle2";#N/A,#N/A,TRUE,"Tabelle3";#N/A,#N/A,TRUE,"Tabelle4"}</definedName>
    <definedName name="hhh" localSheetId="24" hidden="1">{#N/A,#N/A,TRUE,"Tabelle1";#N/A,#N/A,TRUE,"Tabelle2";#N/A,#N/A,TRUE,"Tabelle3";#N/A,#N/A,TRUE,"Tabelle4"}</definedName>
    <definedName name="hhh" localSheetId="25" hidden="1">{#N/A,#N/A,TRUE,"Tabelle1";#N/A,#N/A,TRUE,"Tabelle2";#N/A,#N/A,TRUE,"Tabelle3";#N/A,#N/A,TRUE,"Tabelle4"}</definedName>
    <definedName name="hhh" localSheetId="26" hidden="1">{#N/A,#N/A,TRUE,"Tabelle1";#N/A,#N/A,TRUE,"Tabelle2";#N/A,#N/A,TRUE,"Tabelle3";#N/A,#N/A,TRUE,"Tabelle4"}</definedName>
    <definedName name="hhh" localSheetId="35" hidden="1">{#N/A,#N/A,TRUE,"Tabelle1";#N/A,#N/A,TRUE,"Tabelle2";#N/A,#N/A,TRUE,"Tabelle3";#N/A,#N/A,TRUE,"Tabelle4"}</definedName>
    <definedName name="hhh" localSheetId="36" hidden="1">{#N/A,#N/A,TRUE,"Tabelle1";#N/A,#N/A,TRUE,"Tabelle2";#N/A,#N/A,TRUE,"Tabelle3";#N/A,#N/A,TRUE,"Tabelle4"}</definedName>
    <definedName name="hhh" hidden="1">{#N/A,#N/A,TRUE,"Tabelle1";#N/A,#N/A,TRUE,"Tabelle2";#N/A,#N/A,TRUE,"Tabelle3";#N/A,#N/A,TRUE,"Tabelle4"}</definedName>
    <definedName name="HTML_CodePage" hidden="1">1252</definedName>
    <definedName name="HTML_Control" localSheetId="18" hidden="1">{"'Sheet1'!$A$1:$H$145"}</definedName>
    <definedName name="HTML_Control" localSheetId="19" hidden="1">{"'Sheet1'!$A$1:$H$145"}</definedName>
    <definedName name="HTML_Control" localSheetId="20" hidden="1">{"'Sheet1'!$A$1:$H$145"}</definedName>
    <definedName name="HTML_Control" localSheetId="23" hidden="1">{"'Sheet1'!$A$1:$H$145"}</definedName>
    <definedName name="HTML_Control" localSheetId="24" hidden="1">{"'Sheet1'!$A$1:$H$145"}</definedName>
    <definedName name="HTML_Control" localSheetId="25" hidden="1">{"'Sheet1'!$A$1:$H$145"}</definedName>
    <definedName name="HTML_Control" localSheetId="26" hidden="1">{"'Sheet1'!$A$1:$H$145"}</definedName>
    <definedName name="HTML_Control" localSheetId="35" hidden="1">{"'Sheet1'!$A$1:$H$145"}</definedName>
    <definedName name="HTML_Control" localSheetId="36"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 hidden="1">"C:\jb98\3d\daten\kap10.ok\j-1001.htm"</definedName>
    <definedName name="HTML_PathFileMac" hidden="1">"Macintosh HD:HomePageStuff:New_Home_Page:datafile:ctryprem.html"</definedName>
    <definedName name="HTML_Title" hidden="1">"Country Risk Premiums"</definedName>
    <definedName name="SAPBEXdnldView" hidden="1">"453ZNH9UMWPNMHQ8LCHVSZSXB"</definedName>
    <definedName name="SAPBEXrevision" hidden="1">4</definedName>
    <definedName name="SAPBEXsysID" hidden="1">"PW3"</definedName>
    <definedName name="SAPBEXwbID" hidden="1">"8XOW2GSLG43BL23CIQ8OMCW0R"</definedName>
    <definedName name="wrn.Absatzplan._.1996." localSheetId="18" hidden="1">{#N/A,#N/A,TRUE,"Tabelle1";#N/A,#N/A,TRUE,"Tabelle2";#N/A,#N/A,TRUE,"Tabelle3";#N/A,#N/A,TRUE,"Tabelle4"}</definedName>
    <definedName name="wrn.Absatzplan._.1996." localSheetId="19" hidden="1">{#N/A,#N/A,TRUE,"Tabelle1";#N/A,#N/A,TRUE,"Tabelle2";#N/A,#N/A,TRUE,"Tabelle3";#N/A,#N/A,TRUE,"Tabelle4"}</definedName>
    <definedName name="wrn.Absatzplan._.1996." localSheetId="20" hidden="1">{#N/A,#N/A,TRUE,"Tabelle1";#N/A,#N/A,TRUE,"Tabelle2";#N/A,#N/A,TRUE,"Tabelle3";#N/A,#N/A,TRUE,"Tabelle4"}</definedName>
    <definedName name="wrn.Absatzplan._.1996." localSheetId="23" hidden="1">{#N/A,#N/A,TRUE,"Tabelle1";#N/A,#N/A,TRUE,"Tabelle2";#N/A,#N/A,TRUE,"Tabelle3";#N/A,#N/A,TRUE,"Tabelle4"}</definedName>
    <definedName name="wrn.Absatzplan._.1996." localSheetId="24" hidden="1">{#N/A,#N/A,TRUE,"Tabelle1";#N/A,#N/A,TRUE,"Tabelle2";#N/A,#N/A,TRUE,"Tabelle3";#N/A,#N/A,TRUE,"Tabelle4"}</definedName>
    <definedName name="wrn.Absatzplan._.1996." localSheetId="25" hidden="1">{#N/A,#N/A,TRUE,"Tabelle1";#N/A,#N/A,TRUE,"Tabelle2";#N/A,#N/A,TRUE,"Tabelle3";#N/A,#N/A,TRUE,"Tabelle4"}</definedName>
    <definedName name="wrn.Absatzplan._.1996." localSheetId="26" hidden="1">{#N/A,#N/A,TRUE,"Tabelle1";#N/A,#N/A,TRUE,"Tabelle2";#N/A,#N/A,TRUE,"Tabelle3";#N/A,#N/A,TRUE,"Tabelle4"}</definedName>
    <definedName name="wrn.Absatzplan._.1996." localSheetId="35" hidden="1">{#N/A,#N/A,TRUE,"Tabelle1";#N/A,#N/A,TRUE,"Tabelle2";#N/A,#N/A,TRUE,"Tabelle3";#N/A,#N/A,TRUE,"Tabelle4"}</definedName>
    <definedName name="wrn.Absatzplan._.1996." localSheetId="36" hidden="1">{#N/A,#N/A,TRUE,"Tabelle1";#N/A,#N/A,TRUE,"Tabelle2";#N/A,#N/A,TRUE,"Tabelle3";#N/A,#N/A,TRUE,"Tabelle4"}</definedName>
    <definedName name="wrn.Absatzplan._.1996." hidden="1">{#N/A,#N/A,TRUE,"Tabelle1";#N/A,#N/A,TRUE,"Tabelle2";#N/A,#N/A,TRUE,"Tabelle3";#N/A,#N/A,TRUE,"Tabelle4"}</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24" hidden="1">{#N/A,#N/A,FALSE,"Aging Summary";#N/A,#N/A,FALSE,"Ratio Analysis";#N/A,#N/A,FALSE,"Test 120 Day Accts";#N/A,#N/A,FALSE,"Tickmarks"}</definedName>
    <definedName name="wrn.Aging._.and._.Trend._.Analysis." localSheetId="2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35" hidden="1">{#N/A,#N/A,FALSE,"Aging Summary";#N/A,#N/A,FALSE,"Ratio Analysis";#N/A,#N/A,FALSE,"Test 120 Day Accts";#N/A,#N/A,FALSE,"Tickmarks"}</definedName>
    <definedName name="wrn.Aging._.and._.Trend._.Analysis." localSheetId="3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Gefran." localSheetId="18" hidden="1">{"CECons",#N/A,FALSE,"CE"}</definedName>
    <definedName name="wrn.Gefran." localSheetId="19" hidden="1">{"CECons",#N/A,FALSE,"CE"}</definedName>
    <definedName name="wrn.Gefran." localSheetId="20" hidden="1">{"CECons",#N/A,FALSE,"CE"}</definedName>
    <definedName name="wrn.Gefran." localSheetId="23" hidden="1">{"CECons",#N/A,FALSE,"CE"}</definedName>
    <definedName name="wrn.Gefran." localSheetId="24" hidden="1">{"CECons",#N/A,FALSE,"CE"}</definedName>
    <definedName name="wrn.Gefran." localSheetId="25" hidden="1">{"CECons",#N/A,FALSE,"CE"}</definedName>
    <definedName name="wrn.Gefran." localSheetId="26" hidden="1">{"CECons",#N/A,FALSE,"CE"}</definedName>
    <definedName name="wrn.Gefran." localSheetId="35" hidden="1">{"CECons",#N/A,FALSE,"CE"}</definedName>
    <definedName name="wrn.Gefran." localSheetId="36" hidden="1">{"CECons",#N/A,FALSE,"CE"}</definedName>
    <definedName name="wrn.Gefran." hidden="1">{"CECons",#N/A,FALSE,"CE"}</definedName>
    <definedName name="wrn.netto." localSheetId="18" hidden="1">{#N/A,#N/A,FALSE,"Tabelle1"}</definedName>
    <definedName name="wrn.netto." localSheetId="19" hidden="1">{#N/A,#N/A,FALSE,"Tabelle1"}</definedName>
    <definedName name="wrn.netto." localSheetId="20" hidden="1">{#N/A,#N/A,FALSE,"Tabelle1"}</definedName>
    <definedName name="wrn.netto." localSheetId="23" hidden="1">{#N/A,#N/A,FALSE,"Tabelle1"}</definedName>
    <definedName name="wrn.netto." localSheetId="24" hidden="1">{#N/A,#N/A,FALSE,"Tabelle1"}</definedName>
    <definedName name="wrn.netto." localSheetId="25" hidden="1">{#N/A,#N/A,FALSE,"Tabelle1"}</definedName>
    <definedName name="wrn.netto." localSheetId="26" hidden="1">{#N/A,#N/A,FALSE,"Tabelle1"}</definedName>
    <definedName name="wrn.netto." localSheetId="35" hidden="1">{#N/A,#N/A,FALSE,"Tabelle1"}</definedName>
    <definedName name="wrn.netto." localSheetId="36" hidden="1">{#N/A,#N/A,FALSE,"Tabelle1"}</definedName>
    <definedName name="wrn.netto." hidden="1">{#N/A,#N/A,FALSE,"Tabelle1"}</definedName>
    <definedName name="wrn.Test." localSheetId="18" hidden="1">{#N/A,#N/A,FALSE,"P&amp;L";#N/A,#N/A,FALSE,"BS"}</definedName>
    <definedName name="wrn.Test." localSheetId="19" hidden="1">{#N/A,#N/A,FALSE,"P&amp;L";#N/A,#N/A,FALSE,"BS"}</definedName>
    <definedName name="wrn.Test." localSheetId="20" hidden="1">{#N/A,#N/A,FALSE,"P&amp;L";#N/A,#N/A,FALSE,"BS"}</definedName>
    <definedName name="wrn.Test." localSheetId="23" hidden="1">{#N/A,#N/A,FALSE,"P&amp;L";#N/A,#N/A,FALSE,"BS"}</definedName>
    <definedName name="wrn.Test." localSheetId="24" hidden="1">{#N/A,#N/A,FALSE,"P&amp;L";#N/A,#N/A,FALSE,"BS"}</definedName>
    <definedName name="wrn.Test." localSheetId="25" hidden="1">{#N/A,#N/A,FALSE,"P&amp;L";#N/A,#N/A,FALSE,"BS"}</definedName>
    <definedName name="wrn.Test." localSheetId="26" hidden="1">{#N/A,#N/A,FALSE,"P&amp;L";#N/A,#N/A,FALSE,"BS"}</definedName>
    <definedName name="wrn.Test." localSheetId="35" hidden="1">{#N/A,#N/A,FALSE,"P&amp;L";#N/A,#N/A,FALSE,"BS"}</definedName>
    <definedName name="wrn.Test." localSheetId="36" hidden="1">{#N/A,#N/A,FALSE,"P&amp;L";#N/A,#N/A,FALSE,"BS"}</definedName>
    <definedName name="wrn.Test." hidden="1">{#N/A,#N/A,FALSE,"P&amp;L";#N/A,#N/A,FALSE,"BS"}</definedName>
    <definedName name="zzerzr" localSheetId="18" hidden="1">{#N/A,#N/A,FALSE,"Tabelle1"}</definedName>
    <definedName name="zzerzr" localSheetId="19" hidden="1">{#N/A,#N/A,FALSE,"Tabelle1"}</definedName>
    <definedName name="zzerzr" localSheetId="20" hidden="1">{#N/A,#N/A,FALSE,"Tabelle1"}</definedName>
    <definedName name="zzerzr" localSheetId="23" hidden="1">{#N/A,#N/A,FALSE,"Tabelle1"}</definedName>
    <definedName name="zzerzr" localSheetId="24" hidden="1">{#N/A,#N/A,FALSE,"Tabelle1"}</definedName>
    <definedName name="zzerzr" localSheetId="25" hidden="1">{#N/A,#N/A,FALSE,"Tabelle1"}</definedName>
    <definedName name="zzerzr" localSheetId="26" hidden="1">{#N/A,#N/A,FALSE,"Tabelle1"}</definedName>
    <definedName name="zzerzr" localSheetId="35" hidden="1">{#N/A,#N/A,FALSE,"Tabelle1"}</definedName>
    <definedName name="zzerzr" localSheetId="36" hidden="1">{#N/A,#N/A,FALSE,"Tabelle1"}</definedName>
    <definedName name="zzerzr" hidden="1">{#N/A,#N/A,FALSE,"Tabelle1"}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2" i="102" l="1"/>
  <c r="I6" i="99" l="1"/>
  <c r="H6" i="99"/>
  <c r="G6" i="99"/>
  <c r="F6" i="99"/>
  <c r="K5" i="99"/>
  <c r="J5" i="99"/>
  <c r="K4" i="99"/>
  <c r="J4" i="99"/>
  <c r="I17" i="98"/>
  <c r="H17" i="98"/>
  <c r="G17" i="98"/>
  <c r="F17" i="98"/>
  <c r="K16" i="98"/>
  <c r="J16" i="98"/>
  <c r="K15" i="98"/>
  <c r="J15" i="98"/>
  <c r="K14" i="98"/>
  <c r="J14" i="98"/>
  <c r="K13" i="98"/>
  <c r="J13" i="98"/>
  <c r="J12" i="98"/>
  <c r="K11" i="98"/>
  <c r="J11" i="98"/>
  <c r="K10" i="98"/>
  <c r="J10" i="98"/>
  <c r="K9" i="98"/>
  <c r="J9" i="98"/>
  <c r="K8" i="98"/>
  <c r="J8" i="98"/>
  <c r="K7" i="98"/>
  <c r="J7" i="98"/>
  <c r="K6" i="98"/>
  <c r="J6" i="98"/>
  <c r="K5" i="98"/>
  <c r="J5" i="98"/>
  <c r="K4" i="98"/>
  <c r="J4" i="98"/>
  <c r="K6" i="99" l="1"/>
  <c r="K17" i="98"/>
  <c r="J6" i="99"/>
  <c r="J17" i="98"/>
  <c r="J4" i="81"/>
  <c r="K4" i="81"/>
  <c r="J5" i="81"/>
  <c r="K5" i="81"/>
  <c r="J6" i="81"/>
  <c r="K6" i="81"/>
  <c r="J7" i="81"/>
  <c r="K7" i="81"/>
  <c r="J8" i="81"/>
  <c r="K8" i="81"/>
  <c r="J9" i="81"/>
  <c r="K9" i="81"/>
  <c r="F10" i="81"/>
  <c r="G10" i="81"/>
  <c r="H10" i="81"/>
  <c r="I10" i="81"/>
  <c r="J10" i="81" s="1"/>
  <c r="K10" i="81" l="1"/>
  <c r="J4" i="73"/>
  <c r="K4" i="73"/>
  <c r="K5" i="73"/>
  <c r="F6" i="73"/>
  <c r="G6" i="73"/>
  <c r="G19" i="73" s="1"/>
  <c r="H6" i="73"/>
  <c r="J6" i="73" s="1"/>
  <c r="I6" i="73"/>
  <c r="J7" i="73"/>
  <c r="K7" i="73"/>
  <c r="J8" i="73"/>
  <c r="K8" i="73"/>
  <c r="J9" i="73"/>
  <c r="K9" i="73"/>
  <c r="J10" i="73"/>
  <c r="K10" i="73"/>
  <c r="J11" i="73"/>
  <c r="K11" i="73"/>
  <c r="J12" i="73"/>
  <c r="K12" i="73"/>
  <c r="J13" i="73"/>
  <c r="K13" i="73"/>
  <c r="J14" i="73"/>
  <c r="K14" i="73"/>
  <c r="J15" i="73"/>
  <c r="K15" i="73"/>
  <c r="J16" i="73"/>
  <c r="K16" i="73"/>
  <c r="J17" i="73"/>
  <c r="K17" i="73"/>
  <c r="J18" i="73"/>
  <c r="K18" i="73"/>
  <c r="F19" i="73"/>
  <c r="H19" i="73"/>
  <c r="J19" i="73" s="1"/>
  <c r="I19" i="73"/>
  <c r="K6" i="73" l="1"/>
  <c r="K19" i="73"/>
</calcChain>
</file>

<file path=xl/sharedStrings.xml><?xml version="1.0" encoding="utf-8"?>
<sst xmlns="http://schemas.openxmlformats.org/spreadsheetml/2006/main" count="1465" uniqueCount="789">
  <si>
    <t>Erfolg</t>
  </si>
  <si>
    <t>In Mio. €</t>
  </si>
  <si>
    <t>Auszahlungen</t>
  </si>
  <si>
    <t>Einzahlungen</t>
  </si>
  <si>
    <t>Maastricht-Saldo</t>
  </si>
  <si>
    <t>Länder</t>
  </si>
  <si>
    <t>Gemeinden</t>
  </si>
  <si>
    <t>Maastricht-Saldo Gesamtstaat</t>
  </si>
  <si>
    <t>Outputlücke</t>
  </si>
  <si>
    <t>Einmalmaßnahmen</t>
  </si>
  <si>
    <t>Struktureller Saldo</t>
  </si>
  <si>
    <t>Maastricht-Schuldenstand Gesamtstaat</t>
  </si>
  <si>
    <t>Nettofinanzierungssaldo</t>
  </si>
  <si>
    <t>2021</t>
  </si>
  <si>
    <t>2022</t>
  </si>
  <si>
    <t>2023</t>
  </si>
  <si>
    <t>01</t>
  </si>
  <si>
    <t>02</t>
  </si>
  <si>
    <t>03</t>
  </si>
  <si>
    <t>04</t>
  </si>
  <si>
    <t>05</t>
  </si>
  <si>
    <t>06</t>
  </si>
  <si>
    <t>18</t>
  </si>
  <si>
    <t>Bundesfinanzrahmen</t>
  </si>
  <si>
    <t>Wirtschaftliche Rahmenbedingungen</t>
  </si>
  <si>
    <t>Bruttoinlandsprodukt</t>
  </si>
  <si>
    <t>real</t>
  </si>
  <si>
    <t>nominell</t>
  </si>
  <si>
    <t>in %</t>
  </si>
  <si>
    <t>Registrierte Arbeitslose</t>
  </si>
  <si>
    <t>in 1.000 Personen</t>
  </si>
  <si>
    <t>Unselbstständig aktiv Beschäftigte</t>
  </si>
  <si>
    <t>Verbraucherpreise</t>
  </si>
  <si>
    <t>Lohn- und Gehaltssumme</t>
  </si>
  <si>
    <t>brutto</t>
  </si>
  <si>
    <t>Arbeitsmarkt</t>
  </si>
  <si>
    <t>in Mrd. €</t>
  </si>
  <si>
    <t>in % des BIP</t>
  </si>
  <si>
    <t>Budgetsaldo (Maastricht), Gesamtstaat, in % des BIP</t>
  </si>
  <si>
    <t>BMF</t>
  </si>
  <si>
    <t xml:space="preserve"> -</t>
  </si>
  <si>
    <t>Fiskalrat</t>
  </si>
  <si>
    <t>-</t>
  </si>
  <si>
    <t>Verschuldungsquote, Gesamtstaat, in % des BIP</t>
  </si>
  <si>
    <t>Reales BIP-Wachstum, in %</t>
  </si>
  <si>
    <t>Inflation, in %</t>
  </si>
  <si>
    <t>Arbeitslosigkeit, EU-Definition</t>
  </si>
  <si>
    <t>Präsidentschaftskanzlei</t>
  </si>
  <si>
    <t>Bundesgesetzgebung</t>
  </si>
  <si>
    <t>Verfassungsgerichtshof</t>
  </si>
  <si>
    <t>Verwaltungsgerichtshof</t>
  </si>
  <si>
    <t>Volksanwaltschaft</t>
  </si>
  <si>
    <t>Rechnungshof</t>
  </si>
  <si>
    <t>Bundeskanzleramt</t>
  </si>
  <si>
    <t>hievon variabel</t>
  </si>
  <si>
    <t>Inneres</t>
  </si>
  <si>
    <t>Äußeres</t>
  </si>
  <si>
    <t>Militärische Angelegenheiten</t>
  </si>
  <si>
    <t>Finanzverwaltung</t>
  </si>
  <si>
    <t>Öffentliche Abgaben</t>
  </si>
  <si>
    <t>Öffentlicher Dienst und Sport</t>
  </si>
  <si>
    <t>Marge Rubrik 0,1</t>
  </si>
  <si>
    <t>Rubrik 2: Arbeit, Soziales, Gesundheit und Familie</t>
  </si>
  <si>
    <t>Arbeit</t>
  </si>
  <si>
    <t>Soziales und Konsumentenschutz</t>
  </si>
  <si>
    <t>Pensionsversicherung</t>
  </si>
  <si>
    <t>Pensionen - Beamtinnen und Beamte</t>
  </si>
  <si>
    <t>Gesundheit</t>
  </si>
  <si>
    <t>Marge Rubrik 2</t>
  </si>
  <si>
    <t>Rubrik 3: Bildung, Forschung, Kunst und Kultur</t>
  </si>
  <si>
    <t>Bildung</t>
  </si>
  <si>
    <t>Wissenschaft und Forschung</t>
  </si>
  <si>
    <t>Kunst und Kultur</t>
  </si>
  <si>
    <t>Wirtschaft (Forschung)</t>
  </si>
  <si>
    <t>Marge Rubrik 3</t>
  </si>
  <si>
    <t>Rubrik 4: Wirtschaft, Infrastruktur und Umwelt</t>
  </si>
  <si>
    <t>Wirtschaft</t>
  </si>
  <si>
    <t>Finanzausgleich</t>
  </si>
  <si>
    <t>Bundesvermögen</t>
  </si>
  <si>
    <t>Finanzmarktstabilität</t>
  </si>
  <si>
    <t>Marge Rubrik 4</t>
  </si>
  <si>
    <t>Rubrik 5: Kassa und Zinsen</t>
  </si>
  <si>
    <t>Kassenverwaltung</t>
  </si>
  <si>
    <t>Finanzierungen, Währungstauschverträge</t>
  </si>
  <si>
    <t>Marge Rubrik 5</t>
  </si>
  <si>
    <t>Summe</t>
  </si>
  <si>
    <t>Rubrik 0,1: Recht und Sicherheit</t>
  </si>
  <si>
    <t>UG 16 Öffentliche Abgaben, Brutto</t>
  </si>
  <si>
    <t xml:space="preserve">abzüglich </t>
  </si>
  <si>
    <t>Veranlagte Einkommensteuer</t>
  </si>
  <si>
    <t>Lohnsteuer</t>
  </si>
  <si>
    <t>Körperschaftsteuer</t>
  </si>
  <si>
    <t>Umsatzsteuer</t>
  </si>
  <si>
    <t>Tabaksteuer</t>
  </si>
  <si>
    <t>Mineralölsteuer</t>
  </si>
  <si>
    <t>Grunderwerbsteuer</t>
  </si>
  <si>
    <t>Versicherungssteuer</t>
  </si>
  <si>
    <t>Motorbezogene Versicherungssteuer</t>
  </si>
  <si>
    <t>UG 16 Netto</t>
  </si>
  <si>
    <t>Rest</t>
  </si>
  <si>
    <t xml:space="preserve">Staatsausgaben </t>
  </si>
  <si>
    <t xml:space="preserve">Staatseinnahmen </t>
  </si>
  <si>
    <t xml:space="preserve">Steuern und Abgaben </t>
  </si>
  <si>
    <t>Bundessektor</t>
  </si>
  <si>
    <t>+</t>
  </si>
  <si>
    <t>Konjunktureffekt</t>
  </si>
  <si>
    <t xml:space="preserve">Verschuldungsquote (Maastricht) </t>
  </si>
  <si>
    <t>Gemeindesektor</t>
  </si>
  <si>
    <t>Landessektor</t>
  </si>
  <si>
    <t>Struktureller Saldo (Gesamtstaat)</t>
  </si>
  <si>
    <t>In % des BIP</t>
  </si>
  <si>
    <t>Maastricht-Saldo des Bundessektors</t>
  </si>
  <si>
    <t>Abgabenguthaben</t>
  </si>
  <si>
    <t>UG 46 Bankenrestrukturierung</t>
  </si>
  <si>
    <t xml:space="preserve">Außerbudgetäre Einheiten </t>
  </si>
  <si>
    <t>Sonstige Einrichtungen des Bundessektors</t>
  </si>
  <si>
    <t>Außerbudgetäre Landeseinheiten und Fonds</t>
  </si>
  <si>
    <t>Außerbudgetäre Bundeseinheiten und Fonds</t>
  </si>
  <si>
    <t>Außerbudgetäre Gemeindeeinheiten</t>
  </si>
  <si>
    <t>Kerneinheit Bund</t>
  </si>
  <si>
    <t>Kernhaushalte der Länder ohne Wien</t>
  </si>
  <si>
    <t>Kernhaushalte der Gemeinden mit Wien</t>
  </si>
  <si>
    <t>Aufwendungen</t>
  </si>
  <si>
    <t>Ergebnisvoranschlag</t>
  </si>
  <si>
    <t>Finanzierungsvoranschlag</t>
  </si>
  <si>
    <t>%</t>
  </si>
  <si>
    <t>Mio. €</t>
  </si>
  <si>
    <t>BFRG</t>
  </si>
  <si>
    <t>BFG</t>
  </si>
  <si>
    <t>Nettofinanzierungssaldo, administrativ, Bund</t>
  </si>
  <si>
    <t>Nettoergebnis, administrativ, Bund</t>
  </si>
  <si>
    <t>Justiz</t>
  </si>
  <si>
    <t>Fremdenwesen</t>
  </si>
  <si>
    <t>Familie und Jugend</t>
  </si>
  <si>
    <t>Innovation und Technologie (Forschung)</t>
  </si>
  <si>
    <t>Mobilität</t>
  </si>
  <si>
    <t>Landwirtschaft, Regionen und Tourismus</t>
  </si>
  <si>
    <t>Klima, Umwelt und Energie</t>
  </si>
  <si>
    <t>RL-Entnahmen</t>
  </si>
  <si>
    <t>Budgetierte</t>
  </si>
  <si>
    <t>BVA</t>
  </si>
  <si>
    <t>Arbeitslosen-Quote, national</t>
  </si>
  <si>
    <t>Bezeichnung und Sitz der Gesellschaft</t>
  </si>
  <si>
    <t>Währung</t>
  </si>
  <si>
    <t>Stichtag *</t>
  </si>
  <si>
    <t>Gesamt-kapital</t>
  </si>
  <si>
    <t>Österreichs Anteil am Gesamtkapital</t>
  </si>
  <si>
    <t>davon Haftkapital</t>
  </si>
  <si>
    <t>davon eingezahltes Kapital</t>
  </si>
  <si>
    <t>in Mio. FW</t>
  </si>
  <si>
    <t>in Mio. € **</t>
  </si>
  <si>
    <t>Afrikanische Entwicklungsbank (AfEB), Abidjan</t>
  </si>
  <si>
    <t>SZR</t>
  </si>
  <si>
    <t>Asiatische Entwicklungsbank (AEB), Manila</t>
  </si>
  <si>
    <t>US-$</t>
  </si>
  <si>
    <t>Asiatische Infrastruktur Investitionsbank (AIIB), Peking***)</t>
  </si>
  <si>
    <t>USD</t>
  </si>
  <si>
    <t>Europäische Bank für Wiederaufbau und Entwicklung (EBRD), London</t>
  </si>
  <si>
    <t>EURO</t>
  </si>
  <si>
    <t>Europäische Investitionsbank (EIB), Luxemburg</t>
  </si>
  <si>
    <t>Europäischer Stabilitätsmechanismus (ESM), Luxemburg</t>
  </si>
  <si>
    <t>Inter-Amerikanische Entwicklungsbank (IAEB), Washington*****)</t>
  </si>
  <si>
    <t>Inter-Amerikanische Investitionsgesellschaft (IIC), Washington ****)</t>
  </si>
  <si>
    <t>Internationale Bank für Wiederaufbau und Entwicklung (IBRD), Washington</t>
  </si>
  <si>
    <t>Internationaler Währungsfonds (IWF), Washington</t>
  </si>
  <si>
    <t>Multilaterale Investitions-Garantie-Agentur (MIGA), Washington</t>
  </si>
  <si>
    <t>***) Die AIIB wurde am 25. Dezember 2015 gegründet und nahm ihre operative Tätigkeit im Jänner 2016 auf. Österreich ist Gründungsmitglied. Die Zeichnung der Anteile erfolgte im Jänner 2016. Damit ist eine Übernahme von 5.008 Kapitalanteilen vorgesehen. Davon sind 1.002 Kapitalanteile einzuzahlen, die restlichen 4.006 Kapitalanteile stellen abrufbares Kapital dar. Die Kapitalanteile werden mit je 100.000 laufenden US Dollar bewertet, sodass die österreichische Zeichnung 500,8 Mio. US Dollar umfasst. Der einzuzahlende Anteil in Höhe von 100,2 Mio. USD ist in fünf jährlichen Raten zu je 20,04 Mio. USD leisten.</t>
  </si>
  <si>
    <t>****) Nach Abschluss des Kapitalerhöhungsprozesses bzw. sobald alle Anteile im Rahmen der Kapitalerhöhung gezeichnet sind, sollte sich der österr. Anteil wieder auf 0,489% verringern.</t>
  </si>
  <si>
    <t>*****) Mit 1/2017 wurde der FSO in die IDB integriert, daher erhöht sich das eingezahlte Kapital bei der IDB auf 20,8 Mio. USD</t>
  </si>
  <si>
    <t xml:space="preserve"> </t>
  </si>
  <si>
    <t>Internationale Finanzkorporation (IFC), Washington</t>
  </si>
  <si>
    <t xml:space="preserve">2) Für Kapitalbeträge am Jahresende. In der Regel wird die Bundeshaftung auch für die Zinsen und Kosten übernommen; das tatsächliche Haftungsobligo erhöht sich daher um diese nur schwer abschätzbaren jeweiligen Nebenkosten. </t>
  </si>
  <si>
    <t>1) Aufgrund des Ausfuhrförderungsgesetzes und des Ausfuhrfinanzierungsförderungsgesetzes</t>
  </si>
  <si>
    <t>Elektrizitätswirtschaft - Energieanleihen</t>
  </si>
  <si>
    <t>Europäische Investitionsbank (EIB)</t>
  </si>
  <si>
    <t>Atomhaftungsgesetz 1999</t>
  </si>
  <si>
    <t>Erdölbevorratungs-Förderungsgesetz</t>
  </si>
  <si>
    <t>Leihgaben an Bundesmuseen</t>
  </si>
  <si>
    <t>Sonstige Haftungen</t>
  </si>
  <si>
    <t>Unternehmensliquiditätsstärkungsgesetz (ULSG)</t>
  </si>
  <si>
    <t>Forschungsförderungsgesellschaft mbH (FFG)</t>
  </si>
  <si>
    <t xml:space="preserve">Austria Wirtschaftsservice GesmbH (AWS) </t>
  </si>
  <si>
    <t>Wirtschaftsförderung</t>
  </si>
  <si>
    <t>Scheidemünzengesetz 1988</t>
  </si>
  <si>
    <t>European Financial Stability Facility (EFSF)</t>
  </si>
  <si>
    <t>Postsparkassengesetz 1969 (BAWAG P.S.K.)</t>
  </si>
  <si>
    <t>Haftungsgesetz-Kärnten</t>
  </si>
  <si>
    <t>Finanzmarktstabilitätsgesetz (FinStaG)</t>
  </si>
  <si>
    <t>Interbankmarktstärkungsgesetz (IBSG)</t>
  </si>
  <si>
    <t>Österreichischer Finanzmarkt</t>
  </si>
  <si>
    <t xml:space="preserve">    EUROFIMA</t>
  </si>
  <si>
    <t xml:space="preserve">    Bundesfinanzgesetz (BFG)</t>
  </si>
  <si>
    <t>Österreichische Bundesbahnen (ÖBB)</t>
  </si>
  <si>
    <t>ASFINAG</t>
  </si>
  <si>
    <t>Verkehr und Infrastruktur</t>
  </si>
  <si>
    <t>Ausfuhrfinanzierungsförderungsgesetz</t>
  </si>
  <si>
    <r>
      <t xml:space="preserve">Ausfuhrförderung </t>
    </r>
    <r>
      <rPr>
        <b/>
        <vertAlign val="superscript"/>
        <sz val="10"/>
        <rFont val="Calibri"/>
        <family val="2"/>
        <scheme val="minor"/>
      </rPr>
      <t>1)</t>
    </r>
  </si>
  <si>
    <r>
      <t xml:space="preserve">Insgesamt </t>
    </r>
    <r>
      <rPr>
        <b/>
        <vertAlign val="superscript"/>
        <sz val="10"/>
        <color rgb="FFC00000"/>
        <rFont val="Calibri"/>
        <family val="2"/>
        <scheme val="minor"/>
      </rPr>
      <t>2)</t>
    </r>
  </si>
  <si>
    <t>Österr. Hotel- und Tourismusbank Gesellschaft m.b.H.</t>
  </si>
  <si>
    <t>Schieneninfrastruktur-Dienstleistungsgesellschaft mbH</t>
  </si>
  <si>
    <t>Sonstiger betrieblicher Aufwand und Abgang von Sachanlagen</t>
  </si>
  <si>
    <t>Aufwand durch Bildung von Rückstellungen</t>
  </si>
  <si>
    <t>Aufwand aus Wertberichtigungen</t>
  </si>
  <si>
    <t>Aufwand aus der Bewertung von Beteiligungen</t>
  </si>
  <si>
    <t>Abschreibungen auf Vermögenswerte</t>
  </si>
  <si>
    <t>Nicht finanzierungswirksame Aufwendungen</t>
  </si>
  <si>
    <t>Auszahlungen/Aufwendungen für Finanzaufwand</t>
  </si>
  <si>
    <t>Auszahlungen/Aufwendungen für Transfers</t>
  </si>
  <si>
    <t>Betrieblicher Sachaufwand</t>
  </si>
  <si>
    <t>Auszahlungen/Aufwendungen für Personal</t>
  </si>
  <si>
    <t>Periodenabgrenzung (finanzierungswirksame Aufwendungen)</t>
  </si>
  <si>
    <t>Vergütungen innerhalb des Bundes</t>
  </si>
  <si>
    <t>Auszahlungen für finanzierungswirksame Aufwendungen</t>
  </si>
  <si>
    <t>Auszahlungen aus Darlehen und Vorschüsse</t>
  </si>
  <si>
    <t>Auszahlungen aus der Investitionstätigkeit</t>
  </si>
  <si>
    <t>Einzahlungen aus der Investitionstätigkeit</t>
  </si>
  <si>
    <t>Einzahlungen aus Darlehen und Vorschüsse</t>
  </si>
  <si>
    <t>Einzahlungen aus finanzierungswirksamen Erträgen</t>
  </si>
  <si>
    <t>Abgaben - brutto</t>
  </si>
  <si>
    <t>Ab-Überweisungen</t>
  </si>
  <si>
    <t>Abgabenähnliche Einzahlungen/Erträge</t>
  </si>
  <si>
    <t>Einzahlungen/Erträge aus wirtschaftlicher Tätigkeit</t>
  </si>
  <si>
    <t>Kostenbeiträgen und Gebühren</t>
  </si>
  <si>
    <t>Transfers</t>
  </si>
  <si>
    <t>Sonstige Einzahlungen/Erträge</t>
  </si>
  <si>
    <t>Finanzerträge/-einzahlungen</t>
  </si>
  <si>
    <t>Periodenabgrenzung (finanzierungswirksame Erträge)</t>
  </si>
  <si>
    <t>Nicht finanzierungswirksame Erträge</t>
  </si>
  <si>
    <t>Erträge aus wirtschaftlicher Tätigkeit</t>
  </si>
  <si>
    <t>Finanzerträge</t>
  </si>
  <si>
    <t>Sonstige Erträge</t>
  </si>
  <si>
    <t>BIP-nominell</t>
  </si>
  <si>
    <t>UV-Beiträge des FLAF (UG 25)</t>
  </si>
  <si>
    <t>UV-Beiträge für Bez. nach AlVG (UG 20)</t>
  </si>
  <si>
    <t>KV-Beiträge iZm Kinderbetreuung (UG 25)</t>
  </si>
  <si>
    <t>Kosten der Betriebshilfe - Teilersatz (UG 25)</t>
  </si>
  <si>
    <t>Aufwendungen für Wochengeld - Teilersatz (UG 25)</t>
  </si>
  <si>
    <t>SVS-Beitragsentfall (UG 24)</t>
  </si>
  <si>
    <t>KV-Beiträge zur Sozialhilfe (UG 24)</t>
  </si>
  <si>
    <t>Zahngesundheitsfonds (UG 24)</t>
  </si>
  <si>
    <t>Dienstgeberbeiträge zur KV (UG 23)</t>
  </si>
  <si>
    <t>Kosteners. für Einhebung AlV-Beiträge (UG 20)</t>
  </si>
  <si>
    <t>Krankengeldaufwand nach AlVG (UG 20)</t>
  </si>
  <si>
    <t>KV-Beiträge für Bez. nach AlVG/SUG/ÜHG (UG 20)</t>
  </si>
  <si>
    <t>2) inkl. Partnerleistung, Beiträge für Teilversicherte und Abrechnungsreste</t>
  </si>
  <si>
    <t>1) umfasst auch KV-Beiträge</t>
  </si>
  <si>
    <t>PV-Beiträge des FLAF (UG 25)</t>
  </si>
  <si>
    <t>Ausgleichszulagen (UG 22)</t>
  </si>
  <si>
    <t>PV-Beiträge für Bez. nach AlVG/SUG/ÜHG (UG 20)</t>
  </si>
  <si>
    <t>Rückflüsse insgesamt</t>
  </si>
  <si>
    <t>Rückflüsse UG 51</t>
  </si>
  <si>
    <t>Einlagensicherung</t>
  </si>
  <si>
    <t>zuzgl. Marge im BFRG</t>
  </si>
  <si>
    <t>abzgl. geplante RL-Entnahmen</t>
  </si>
  <si>
    <t>Quellen: ÖBB, ASFINAG, BIG</t>
  </si>
  <si>
    <t>In Mrd. €, per Jahresende</t>
  </si>
  <si>
    <t>2) Vertrag gemäß § 42 Abs. 2 Bundesbahngesetz</t>
  </si>
  <si>
    <t>1) Vertrag gemäß § 42 Abs. 1 Bundesbahngesetz</t>
  </si>
  <si>
    <t>5) Teil des Sektors Staat gem. ESVG; Investitionen laut Mehrjahresplanung der BIG, Quelle: BIG</t>
  </si>
  <si>
    <t>4) Umsetzung Maßnahme Regierungsprogramm 2020-2024</t>
  </si>
  <si>
    <t>3) Finanzierungsbeiträge für Schieneninfrastrukturinvestitionen von Privatbahnen gemäß § 4 Privatbahngesetz (ohne Zahlungen an APK Pensionskasse betreffend Graz-Köflacher Bahn und Busbetrieb GmbH)</t>
  </si>
  <si>
    <r>
      <t>Summe</t>
    </r>
    <r>
      <rPr>
        <b/>
        <vertAlign val="superscript"/>
        <sz val="10"/>
        <color rgb="FFC00000"/>
        <rFont val="Calibri"/>
        <family val="2"/>
        <scheme val="minor"/>
      </rPr>
      <t xml:space="preserve"> 8)</t>
    </r>
  </si>
  <si>
    <r>
      <t>ASFINAG</t>
    </r>
    <r>
      <rPr>
        <vertAlign val="superscript"/>
        <sz val="10"/>
        <rFont val="Calibri"/>
        <family val="2"/>
        <scheme val="minor"/>
      </rPr>
      <t xml:space="preserve"> 7)</t>
    </r>
  </si>
  <si>
    <t>Investitionen ausgegliederter Einheiten</t>
  </si>
  <si>
    <t>Thermische Sanierung, UG 43</t>
  </si>
  <si>
    <t>Umweltförderung im Inland (UFI), UG 43</t>
  </si>
  <si>
    <t>Siedlungswasserwirt. und Gewässerökologie</t>
  </si>
  <si>
    <t>Klinischer Mehraufwand DB 31.02.01</t>
  </si>
  <si>
    <t>Bundesbeitrag U-Bahnbau, UG 41</t>
  </si>
  <si>
    <r>
      <t>Finanzierungsbeiträge gem. § 4 Privatbahngesetz</t>
    </r>
    <r>
      <rPr>
        <vertAlign val="superscript"/>
        <sz val="10"/>
        <rFont val="Calibri"/>
        <family val="2"/>
        <scheme val="minor"/>
      </rPr>
      <t xml:space="preserve"> 3)</t>
    </r>
  </si>
  <si>
    <t>Sonstige</t>
  </si>
  <si>
    <t>davon je UG</t>
  </si>
  <si>
    <t>Beteiligungen</t>
  </si>
  <si>
    <t>Amts-, Betriebs- und Geschäftsausstattung</t>
  </si>
  <si>
    <t>Technische Anlagen</t>
  </si>
  <si>
    <t>Gebäude und Bauten</t>
  </si>
  <si>
    <t>Auszahlungen aus Investitionen</t>
  </si>
  <si>
    <t>Bundesbudget (Finanzierungshaushalt)</t>
  </si>
  <si>
    <t>Immaterielle Vermögenswerte </t>
  </si>
  <si>
    <t>Sachanlagen</t>
  </si>
  <si>
    <t>Grundstücke, Grundstückseinrichtungen </t>
  </si>
  <si>
    <r>
      <t>ÖBB-Schieneninfrastruktur, DB 41.02.02</t>
    </r>
    <r>
      <rPr>
        <vertAlign val="superscript"/>
        <sz val="10"/>
        <rFont val="Calibri"/>
        <family val="2"/>
        <scheme val="minor"/>
      </rPr>
      <t>2)</t>
    </r>
  </si>
  <si>
    <r>
      <t xml:space="preserve">Regionalbahn (Förderung), DB 41.02.02 </t>
    </r>
    <r>
      <rPr>
        <vertAlign val="superscript"/>
        <sz val="10"/>
        <rFont val="Calibri"/>
        <family val="2"/>
        <scheme val="minor"/>
      </rPr>
      <t>4)</t>
    </r>
  </si>
  <si>
    <r>
      <t>BIG-Konzern</t>
    </r>
    <r>
      <rPr>
        <vertAlign val="superscript"/>
        <sz val="10"/>
        <rFont val="Calibri"/>
        <family val="2"/>
        <scheme val="minor"/>
      </rPr>
      <t>5)</t>
    </r>
  </si>
  <si>
    <r>
      <t>ÖBB-Infrastruktur AG</t>
    </r>
    <r>
      <rPr>
        <vertAlign val="superscript"/>
        <sz val="10"/>
        <rFont val="Calibri"/>
        <family val="2"/>
        <scheme val="minor"/>
      </rPr>
      <t>6)</t>
    </r>
  </si>
  <si>
    <t>02 Bundesgesetzgebung</t>
  </si>
  <si>
    <t>11 Inneres</t>
  </si>
  <si>
    <t>30 Bildung</t>
  </si>
  <si>
    <t>13 Justiz</t>
  </si>
  <si>
    <t>45 Bundesvermögen</t>
  </si>
  <si>
    <t>40 Wirtschaft</t>
  </si>
  <si>
    <t>14 Militärische Angelegenheiten</t>
  </si>
  <si>
    <t>42 Landwirtschaft, Regionen und Tourismus</t>
  </si>
  <si>
    <t>In % des BIP, Rundungsdifferenzen</t>
  </si>
  <si>
    <t>Ertragsanteile der Länder</t>
  </si>
  <si>
    <t xml:space="preserve">Transferzahlungen an Länder </t>
  </si>
  <si>
    <t>LandeslehrerInnen, Aktivausgaben (UG 30 und 42)</t>
  </si>
  <si>
    <t xml:space="preserve">LandeslehrerInnen, Pensionsausgaben </t>
  </si>
  <si>
    <t>Zweckzuschüsse Krankenanstalten (UG 24)</t>
  </si>
  <si>
    <t>Zuschüsse für Krankenanstalten (UG 44)</t>
  </si>
  <si>
    <r>
      <t>Klinischer Mehraufwand</t>
    </r>
    <r>
      <rPr>
        <i/>
        <vertAlign val="superscript"/>
        <sz val="10"/>
        <rFont val="Calibri"/>
        <family val="2"/>
        <scheme val="minor"/>
      </rPr>
      <t xml:space="preserve"> 1)</t>
    </r>
  </si>
  <si>
    <t>Gesundheits- u. Sozialbereichs-Beihilfengesetz</t>
  </si>
  <si>
    <r>
      <t xml:space="preserve">Kostenersatz für Flüchtlingsbetreuung </t>
    </r>
    <r>
      <rPr>
        <i/>
        <vertAlign val="superscript"/>
        <sz val="10"/>
        <rFont val="Calibri"/>
        <family val="2"/>
        <scheme val="minor"/>
      </rPr>
      <t>2)</t>
    </r>
  </si>
  <si>
    <t>Wohnbauförderungs-Zweckzuschüsse</t>
  </si>
  <si>
    <t>Zuschüsse für die Finanzierung von Straßen</t>
  </si>
  <si>
    <t>Kinderbetreuung u. Sprachförderung (UG 12+25+30+44)</t>
  </si>
  <si>
    <t>Zuschüsse aus dem Pflegefonds (UG 21)</t>
  </si>
  <si>
    <t>Zuschüsse für schulische Tagesbetreuung (UG 30)</t>
  </si>
  <si>
    <t>Bedarfszuweisungen an Länder</t>
  </si>
  <si>
    <t>Zuschüsse zur Theaterführung</t>
  </si>
  <si>
    <t>Katastrophenfonds</t>
  </si>
  <si>
    <t>Zuschüsse auf Grund von Sondergesetzen</t>
  </si>
  <si>
    <t>Bundesbeitrag U-Bahnbau Wien</t>
  </si>
  <si>
    <t>Sonstige Transfers an Länder</t>
  </si>
  <si>
    <t>Ertragsanteile der Gemeinden</t>
  </si>
  <si>
    <t>Transferzahlungen an Gemeinden</t>
  </si>
  <si>
    <t>Finanzkraftstärkung der Gemeinden</t>
  </si>
  <si>
    <t>Bedarfszuweisungen an Gemeinden</t>
  </si>
  <si>
    <t>Strukturfonds</t>
  </si>
  <si>
    <t>Polizeikostenersatz</t>
  </si>
  <si>
    <t>Finanzzuw. in Nahverkehrsangelegenheiten</t>
  </si>
  <si>
    <t>Zweckzuschuss für Eisenbahnkreuzungen</t>
  </si>
  <si>
    <t>Sonstige Transfers an Gemeinden</t>
  </si>
  <si>
    <t>Ertragsanteile</t>
  </si>
  <si>
    <t>Transferzahlungen</t>
  </si>
  <si>
    <t>1) Ab dem BVA 2007 wird der laufende klinische Mehraufwand nicht mehr gesondert budgetiert, sondern ist im Gesamtbetrag gem. § 12 UG 2002 enthalten; die Bauinvestitionen werden weiterhin getrennt budgetiert.</t>
  </si>
  <si>
    <t>2) Saldo aus den Zahlungen des Bundes an die Länder und der Ersätze der Länder an den Bund</t>
  </si>
  <si>
    <t>Altlastensanierung, UG 43</t>
  </si>
  <si>
    <t>KLI.EN, UG 41 und UG 43</t>
  </si>
  <si>
    <t xml:space="preserve">In % des BIP </t>
  </si>
  <si>
    <t>Basisszenario</t>
  </si>
  <si>
    <t>Basler Ausschuss Stress Szenario</t>
  </si>
  <si>
    <t>Quellen: BMF, OeBFA</t>
  </si>
  <si>
    <t>Basis Szenario</t>
  </si>
  <si>
    <t>BIP-Wachstumsrate, nominell in %</t>
  </si>
  <si>
    <t>Unselbständig aktiv Beschäftigte in 1.000</t>
  </si>
  <si>
    <t>Arbeitslose in 1.000</t>
  </si>
  <si>
    <t>Verbraucherpreisentwicklung in %</t>
  </si>
  <si>
    <t>Privater Konsum, real in %</t>
  </si>
  <si>
    <t>Budgetsaldo in % des BIP</t>
  </si>
  <si>
    <t>Schuldenquote in % des BIP</t>
  </si>
  <si>
    <t xml:space="preserve">Szenario 1 </t>
  </si>
  <si>
    <t xml:space="preserve">Szenario 2 </t>
  </si>
  <si>
    <t>Quellen: BMF, STAT, WIFO</t>
  </si>
  <si>
    <t xml:space="preserve">EZB-Szenario </t>
  </si>
  <si>
    <t>Mrd. €</t>
  </si>
  <si>
    <t>Ermächti-gungen</t>
  </si>
  <si>
    <t>Summe in Mio. €</t>
  </si>
  <si>
    <t>Q2 2020</t>
  </si>
  <si>
    <t>COVID-19-Krisenbewältigungsfonds</t>
  </si>
  <si>
    <t>UG 46 VBW-Genussrecht</t>
  </si>
  <si>
    <t xml:space="preserve"> Maastricht-Komponenten (Prognose)</t>
  </si>
  <si>
    <t>WIFO-Okt</t>
  </si>
  <si>
    <t>OeNB - Jun</t>
  </si>
  <si>
    <r>
      <t>Ausfuhrförderungsgesetz</t>
    </r>
    <r>
      <rPr>
        <vertAlign val="superscript"/>
        <sz val="10"/>
        <rFont val="Calibri"/>
        <family val="2"/>
        <scheme val="minor"/>
      </rPr>
      <t>3)</t>
    </r>
  </si>
  <si>
    <t>3) Inklusive Sonder-Kontrollbank-Refinanzierungsrahmen</t>
  </si>
  <si>
    <t>2024</t>
  </si>
  <si>
    <t>34 Innovation und Technologie (Forschung)</t>
  </si>
  <si>
    <t>41 Mobilität</t>
  </si>
  <si>
    <t>43 Klima, Umwelt und Energie</t>
  </si>
  <si>
    <t>15 Finanzverwaltung</t>
  </si>
  <si>
    <t>17 Öffentlicher Dienst und Sport</t>
  </si>
  <si>
    <t>18 Fremdenwesen</t>
  </si>
  <si>
    <t>20 Arbeit</t>
  </si>
  <si>
    <t>21 Soziales und Konsumentenschutz</t>
  </si>
  <si>
    <t>24 Gesundheit</t>
  </si>
  <si>
    <t>25 Familie und Jugend</t>
  </si>
  <si>
    <t>31 Wissenschaft und Forschung</t>
  </si>
  <si>
    <t>44 Finanzausgleich</t>
  </si>
  <si>
    <t>EU Garantiefonds für die Landwirtschaft</t>
  </si>
  <si>
    <t>EU Fonds für die ländliche Entwicklung</t>
  </si>
  <si>
    <t xml:space="preserve">EU Meeres- und Fischereifonds </t>
  </si>
  <si>
    <t>EU Fonds für die regionale Entwicklung</t>
  </si>
  <si>
    <t>EU Sozialfonds</t>
  </si>
  <si>
    <t xml:space="preserve">EU Solidaritätsfonds </t>
  </si>
  <si>
    <t>EU Fonds für die Anpassung an die Globalisierung</t>
  </si>
  <si>
    <t>EU Hilfsfonds für die am stärksten Benachteiligten</t>
  </si>
  <si>
    <t>Aufbau- und Resilienzfazilität</t>
  </si>
  <si>
    <t>EU Kostenersätze (Dienstreisen)</t>
  </si>
  <si>
    <t>10 Bundeskanzleramt</t>
  </si>
  <si>
    <t>12 Äußeres</t>
  </si>
  <si>
    <t>32 Kunst und Kultur</t>
  </si>
  <si>
    <t>Kurzarbeit</t>
  </si>
  <si>
    <t>Kostenerstattung iZm Foto auf e-Card (UG 24)</t>
  </si>
  <si>
    <t>Prognose</t>
  </si>
  <si>
    <t>Kommunalinvestitionsgesetz 2017 + 2020</t>
  </si>
  <si>
    <t>COVID-19-Zweckzuschussgesetz</t>
  </si>
  <si>
    <t>Sozialversicherungssektor</t>
  </si>
  <si>
    <t xml:space="preserve">8) Investitionen ausgegliederter Einheiten + Zahlungen aus dem Bundesbudget ohne Zahlungen an ÖBB </t>
  </si>
  <si>
    <t>Plan 2021</t>
  </si>
  <si>
    <t>Corona-Familienhärteausgleich (Teil UG 21)</t>
  </si>
  <si>
    <t>Finanzierungshaushalt Bund, allgemeine Gebarung*</t>
  </si>
  <si>
    <t>* inkl. geplante RL-Entnahmen</t>
  </si>
  <si>
    <t>WIFO-Okt (VPI)</t>
  </si>
  <si>
    <t>Breitband</t>
  </si>
  <si>
    <t>Primärversorgung</t>
  </si>
  <si>
    <t>Klimafitte Ortskerne</t>
  </si>
  <si>
    <t>Dekarbonisierung Industrie</t>
  </si>
  <si>
    <t>Kreislaufwirtschaftspaket</t>
  </si>
  <si>
    <t>Biodiversitätsfonds</t>
  </si>
  <si>
    <t>Nettofinanzierungssaldo gem. BFG</t>
  </si>
  <si>
    <t>Sozialbeiträge</t>
  </si>
  <si>
    <t>Einkommen- und Vermögensteuern</t>
  </si>
  <si>
    <t>Staatsausgaben</t>
  </si>
  <si>
    <r>
      <t xml:space="preserve">Gesamtstaat gem. ESVG2010
</t>
    </r>
    <r>
      <rPr>
        <sz val="10"/>
        <color rgb="FF000000"/>
        <rFont val="Calibri"/>
        <family val="2"/>
        <scheme val="minor"/>
      </rPr>
      <t>I</t>
    </r>
    <r>
      <rPr>
        <sz val="10"/>
        <rFont val="Calibri"/>
        <family val="2"/>
        <scheme val="minor"/>
      </rPr>
      <t>n Mrd. €</t>
    </r>
  </si>
  <si>
    <t>Veränd. in %</t>
  </si>
  <si>
    <t>UG 14 Militärinvestitionen</t>
  </si>
  <si>
    <t>Emissionszertifikate</t>
  </si>
  <si>
    <t>UG 45 COFAG</t>
  </si>
  <si>
    <t xml:space="preserve">UG 42 Periodenabgrenzung Mobilfunklizenzen </t>
  </si>
  <si>
    <t>UG 16 Steuerstundungen Ust und LSt</t>
  </si>
  <si>
    <t>UG 58 Periodenabgrenzung</t>
  </si>
  <si>
    <t xml:space="preserve">UG 16 Periodenabgrenzung Steuern </t>
  </si>
  <si>
    <t>Verbrauchs- und Verkehrsteuern</t>
  </si>
  <si>
    <t>Flugabgabe</t>
  </si>
  <si>
    <t>Digitalsteuer</t>
  </si>
  <si>
    <t>Austrian Institute of Precision Medicine</t>
  </si>
  <si>
    <t>33 Wirtschaft (Forschung)</t>
  </si>
  <si>
    <t>RRF-Einzahlungen</t>
  </si>
  <si>
    <t>Sonstiges</t>
  </si>
  <si>
    <t>Investitionsprämie</t>
  </si>
  <si>
    <t>Kapitalertragsteuer</t>
  </si>
  <si>
    <t>Energieabgaben</t>
  </si>
  <si>
    <t>Normverbrauchsabgabe</t>
  </si>
  <si>
    <t>Digitalisierung</t>
  </si>
  <si>
    <t xml:space="preserve">Energiearmut: Ölkesseltausch </t>
  </si>
  <si>
    <t>Klimaticket</t>
  </si>
  <si>
    <t>Stadtregionalbahnen</t>
  </si>
  <si>
    <t>Waldfonds</t>
  </si>
  <si>
    <t>16.01.02 Finanzausgleich Abüberweisungen I</t>
  </si>
  <si>
    <t>16.01.03 Sonstige Abüberweisungen I</t>
  </si>
  <si>
    <t>16.01.04 EU Abüberweisungen II</t>
  </si>
  <si>
    <t>BVA-E</t>
  </si>
  <si>
    <t>Klimaschutz</t>
  </si>
  <si>
    <t>Arbeitsmarktmaßnahmen</t>
  </si>
  <si>
    <t>b.Erfolg</t>
  </si>
  <si>
    <t>Digitalisierungsfonds der Verwaltung</t>
  </si>
  <si>
    <t>Quantum Austria</t>
  </si>
  <si>
    <t>Δ BVA 21/BVA-E 22</t>
  </si>
  <si>
    <t>Auszahlungen*</t>
  </si>
  <si>
    <t>Einzahlungen*</t>
  </si>
  <si>
    <t>Aufwendungen*</t>
  </si>
  <si>
    <t>Erträge*</t>
  </si>
  <si>
    <r>
      <t>SV-Beiträge für pflegende Angehörige (UG 21)</t>
    </r>
    <r>
      <rPr>
        <sz val="10"/>
        <color theme="1"/>
        <rFont val="Calibri"/>
        <family val="2"/>
      </rPr>
      <t>¹</t>
    </r>
  </si>
  <si>
    <r>
      <t>Ersatz gem. Nachtschwerarbeitsgesetz (UG 22)</t>
    </r>
    <r>
      <rPr>
        <sz val="10"/>
        <color theme="1"/>
        <rFont val="Calibri"/>
        <family val="2"/>
      </rPr>
      <t>¹</t>
    </r>
  </si>
  <si>
    <r>
      <t>Bundesbeitrag zur gesetzl. Pensionsv. (UG 22)</t>
    </r>
    <r>
      <rPr>
        <sz val="10"/>
        <color theme="1"/>
        <rFont val="Calibri"/>
        <family val="2"/>
      </rPr>
      <t>²</t>
    </r>
  </si>
  <si>
    <t>Δ 21/22</t>
  </si>
  <si>
    <t>Plan 2022</t>
  </si>
  <si>
    <r>
      <t>2019</t>
    </r>
    <r>
      <rPr>
        <b/>
        <sz val="10"/>
        <color theme="1"/>
        <rFont val="Calibri"/>
        <family val="2"/>
      </rPr>
      <t>³</t>
    </r>
  </si>
  <si>
    <r>
      <t>2020</t>
    </r>
    <r>
      <rPr>
        <b/>
        <sz val="10"/>
        <color theme="1"/>
        <rFont val="Calibri"/>
        <family val="2"/>
      </rPr>
      <t>³</t>
    </r>
  </si>
  <si>
    <r>
      <t>2021</t>
    </r>
    <r>
      <rPr>
        <b/>
        <sz val="10"/>
        <color theme="1"/>
        <rFont val="Calibri"/>
        <family val="2"/>
      </rPr>
      <t>³</t>
    </r>
  </si>
  <si>
    <r>
      <t>2022</t>
    </r>
    <r>
      <rPr>
        <b/>
        <sz val="10"/>
        <color theme="1"/>
        <rFont val="Calibri"/>
        <family val="2"/>
      </rPr>
      <t>³</t>
    </r>
  </si>
  <si>
    <r>
      <t>Zuschüsse zum Betrieb der Schieneninfrastruktur</t>
    </r>
    <r>
      <rPr>
        <sz val="10"/>
        <rFont val="Calibri"/>
        <family val="2"/>
      </rPr>
      <t>¹</t>
    </r>
  </si>
  <si>
    <r>
      <t>Zuschüsse für Planung/Bau/Reinvestition</t>
    </r>
    <r>
      <rPr>
        <sz val="10"/>
        <rFont val="Calibri"/>
        <family val="2"/>
      </rPr>
      <t>²</t>
    </r>
  </si>
  <si>
    <r>
      <t>Zuschüsse für Inspektion/Wartung/Instandsetzung</t>
    </r>
    <r>
      <rPr>
        <sz val="10"/>
        <rFont val="Calibri"/>
        <family val="2"/>
      </rPr>
      <t>²</t>
    </r>
  </si>
  <si>
    <t>Sicherheit</t>
  </si>
  <si>
    <t>Gewaltschutz</t>
  </si>
  <si>
    <t>Antiterror</t>
  </si>
  <si>
    <t>IPCEI Batterie</t>
  </si>
  <si>
    <t>IPCEI Wasserstoff</t>
  </si>
  <si>
    <t>ASFINAG²</t>
  </si>
  <si>
    <t>BIG¹</t>
  </si>
  <si>
    <t>ÖBB-Infrastruktur AG¹</t>
  </si>
  <si>
    <t>Veränderungen ggü Vorjahr in %
Rundungsdifferenzen</t>
  </si>
  <si>
    <r>
      <t>EU-Beitragszahlungen</t>
    </r>
    <r>
      <rPr>
        <b/>
        <sz val="10"/>
        <rFont val="Calibri"/>
        <family val="2"/>
      </rPr>
      <t>¹</t>
    </r>
  </si>
  <si>
    <r>
      <t>Sonstige Rückflüsse in den Bundeshaushalt (diverse UG)</t>
    </r>
    <r>
      <rPr>
        <b/>
        <sz val="10"/>
        <rFont val="Calibri"/>
        <family val="2"/>
      </rPr>
      <t>²</t>
    </r>
  </si>
  <si>
    <t>1) Nationaler EU-Beitrag (Eigenmittelanforderungen der Europäischen Kommission). DB 16.01.04</t>
  </si>
  <si>
    <t>Forschung und Entwicklung</t>
  </si>
  <si>
    <t>Maastricht-Schuldenstand</t>
  </si>
  <si>
    <t>* Erfolg 2020 bereinigt um budgetinterne Transaktionen des COVID-19-Krisenbewältigungsfonds</t>
  </si>
  <si>
    <r>
      <t xml:space="preserve">Bundeshaushalt, </t>
    </r>
    <r>
      <rPr>
        <sz val="10"/>
        <color theme="1"/>
        <rFont val="Calibri"/>
        <family val="2"/>
        <scheme val="minor"/>
      </rPr>
      <t>in Mio. €</t>
    </r>
  </si>
  <si>
    <t>Förderung emissionsfreier Mobilität</t>
  </si>
  <si>
    <t>Aktion Sprungbrett</t>
  </si>
  <si>
    <t>Umwelt- und Verkehrsstiftung</t>
  </si>
  <si>
    <t>Ökosoziale Steuerreform</t>
  </si>
  <si>
    <t>Geringwertige Wirtschaftsgüter (GWG)</t>
  </si>
  <si>
    <t>Sonstiger betrieblicher Sachaufwand</t>
  </si>
  <si>
    <t>Bezüge</t>
  </si>
  <si>
    <t>Sonstige Nebengebühren</t>
  </si>
  <si>
    <t>Reisen</t>
  </si>
  <si>
    <t>Aufwandsentschädigungen im Personalaufwand</t>
  </si>
  <si>
    <t>Mehrdienstleistungen</t>
  </si>
  <si>
    <t>Abfertigungen und Jubiläumszuwendungen</t>
  </si>
  <si>
    <t>Personalleihe und sonstige Dienstverhältnisse zum Bund</t>
  </si>
  <si>
    <t>Gesetzlicher Sozialaufwand</t>
  </si>
  <si>
    <t>Freiwilliger Sozialaufwand</t>
  </si>
  <si>
    <t>Instandhaltung</t>
  </si>
  <si>
    <t>Transporte durch Dritte</t>
  </si>
  <si>
    <t>Telekommunikation und Nachrichtenaufwand</t>
  </si>
  <si>
    <t>Aufwand für Werkleistungen</t>
  </si>
  <si>
    <t>Mieten</t>
  </si>
  <si>
    <t>Transfers an Unternehmen</t>
  </si>
  <si>
    <t>Transfers an private Haushalte</t>
  </si>
  <si>
    <t>Transfers von privaten Haushalten</t>
  </si>
  <si>
    <t>Transfers an öffentliche Körperschaften und Rechtsträger</t>
  </si>
  <si>
    <t>Transfers an ausländische Körperschaften und Rechtsträger</t>
  </si>
  <si>
    <t>Transfers von öffentlichen Körperschaften und Rechtsträgern</t>
  </si>
  <si>
    <t>Transfers von ausländischen Körperschaften und Rechtsträgern</t>
  </si>
  <si>
    <t>Materialaufwand</t>
  </si>
  <si>
    <t>Entschädigungen an Präsenz- und Zivildienstleistende </t>
  </si>
  <si>
    <t>Sonstige Transfers </t>
  </si>
  <si>
    <t>Transfers innerhalb des Bundes</t>
  </si>
  <si>
    <t>Transfers von Unternehmen</t>
  </si>
  <si>
    <t>Heeresanlagen </t>
  </si>
  <si>
    <t>Beiträge zur Arbeitslosenversicherung (ALV)</t>
  </si>
  <si>
    <t>Beiträge zum Familienlastenausgleichsfonds (FLAF)</t>
  </si>
  <si>
    <t>Sonstige abgabenähnliche Einzahlungen/Erträge</t>
  </si>
  <si>
    <t>Abfertigungen</t>
  </si>
  <si>
    <t>Jubiläumszuwendungen</t>
  </si>
  <si>
    <t>Nicht konsumierte Urlaube</t>
  </si>
  <si>
    <t>Prozesse</t>
  </si>
  <si>
    <t>Haftungen</t>
  </si>
  <si>
    <t>Auszahlungen ohne COVID-19-Krisenbewältigung</t>
  </si>
  <si>
    <r>
      <t>Gesamtstaat gem. ESVG 2010</t>
    </r>
    <r>
      <rPr>
        <sz val="10"/>
        <rFont val="Calibri"/>
        <family val="2"/>
        <scheme val="minor"/>
      </rPr>
      <t xml:space="preserve">
in Mrd. €</t>
    </r>
  </si>
  <si>
    <r>
      <t>Gesamtstaat gem. ESVG 2010</t>
    </r>
    <r>
      <rPr>
        <sz val="10"/>
        <rFont val="Calibri"/>
        <family val="2"/>
        <scheme val="minor"/>
      </rPr>
      <t xml:space="preserve">
% d. BIP</t>
    </r>
  </si>
  <si>
    <t>Arbeitslosen-Quote, national in %</t>
  </si>
  <si>
    <t>Konsumausgaben p. Haushalte, nominell</t>
  </si>
  <si>
    <t>Lohn- und Gehaltssumme, brutto</t>
  </si>
  <si>
    <t>Einzahlungen, in Mio. €</t>
  </si>
  <si>
    <t>BIP-Wachstum real</t>
  </si>
  <si>
    <t>Arbeitslosigkeit</t>
  </si>
  <si>
    <t>Wachstum der Bruttolohnsumme</t>
  </si>
  <si>
    <t>in % des pot. BIP</t>
  </si>
  <si>
    <t>in Tsd. Personen</t>
  </si>
  <si>
    <r>
      <rPr>
        <b/>
        <sz val="10"/>
        <color theme="1"/>
        <rFont val="Calibri"/>
        <family val="2"/>
        <scheme val="minor"/>
      </rPr>
      <t>Wirtschaftliche Rahmenbedingungen</t>
    </r>
    <r>
      <rPr>
        <sz val="10"/>
        <color theme="1"/>
        <rFont val="Calibri"/>
        <family val="2"/>
        <scheme val="minor"/>
      </rPr>
      <t xml:space="preserve">
WIFO Konjunkturprognose Oktober 2021</t>
    </r>
  </si>
  <si>
    <t>Quelle: Statistik Austria, WIFO Konjunkturprognose Oktober 2021</t>
  </si>
  <si>
    <t>**) EUR-Umrechnung erfolgte z. Stichtag 30.06.2021 (Referenzkurs EZB): 1EUR = 1,1884 USD; 1EUR = 0,8331 SZR</t>
  </si>
  <si>
    <t>*) Daten zum Stichtag der jeweils letztbeschlossenen Bilanz (ESM z. 1.1.2021 lt. Quartalsbericht)</t>
  </si>
  <si>
    <t>Zahlungsbilanzstabilisierungsgesetz</t>
  </si>
  <si>
    <t>COVID-19 Haftungen</t>
  </si>
  <si>
    <t>Q2 2021</t>
  </si>
  <si>
    <t>Q4 2020</t>
  </si>
  <si>
    <t>Auszahlung ohne COVID-19</t>
  </si>
  <si>
    <t xml:space="preserve">Δ 21/22 </t>
  </si>
  <si>
    <t>Auszahlungen f. COVID-19*</t>
  </si>
  <si>
    <t>*exkl. Bildungsbonus und Finanzierungsanteil aus der Arbeitsmarktrücklage</t>
  </si>
  <si>
    <t>Erfolg/Aktuelle Planung</t>
  </si>
  <si>
    <t>Wachstum real</t>
  </si>
  <si>
    <t>Abweichung</t>
  </si>
  <si>
    <t>AL-Einmalzahlungen, FLAF-Anteil Familienhärteausgleich</t>
  </si>
  <si>
    <t>*Auszahlungen aus dem COVID-19-Krisenbewältigungsfonds, für die Kurzarbeit, die 2 Einmalzahlungen für Arbeitslose und den FLAF-Anteil des Familienhärteausgleichs</t>
  </si>
  <si>
    <t>Finanzaufwand (234)</t>
  </si>
  <si>
    <t>Transferaufwand (232)</t>
  </si>
  <si>
    <t>Betrieblicher Sachaufwand (233)</t>
  </si>
  <si>
    <t>Personalaufwand (231)</t>
  </si>
  <si>
    <t>2) Quelle: BMF; ab 2021 Schätzungen</t>
  </si>
  <si>
    <t>Brexit Adjustment Reserve</t>
  </si>
  <si>
    <t>Quelle: Statistik Austria, WIFO-Konjunkturprognosen Dezember 2019 und Oktober 2021</t>
  </si>
  <si>
    <t>in Tsd. Pers.</t>
  </si>
  <si>
    <t>Steuern und Abgaben</t>
  </si>
  <si>
    <r>
      <t xml:space="preserve">Gesamtstaat gem. ESVG2010
</t>
    </r>
    <r>
      <rPr>
        <sz val="10"/>
        <color rgb="FF000000"/>
        <rFont val="Calibri"/>
        <family val="2"/>
        <scheme val="minor"/>
      </rPr>
      <t>I</t>
    </r>
    <r>
      <rPr>
        <sz val="10"/>
        <rFont val="Calibri"/>
        <family val="2"/>
        <scheme val="minor"/>
      </rPr>
      <t>n % des BIP</t>
    </r>
  </si>
  <si>
    <t>Vor COVID-19 (Dez. 2019)</t>
  </si>
  <si>
    <t>Aktuelle Prognose (Okt. 2021)</t>
  </si>
  <si>
    <t>Planung vor COVID-19</t>
  </si>
  <si>
    <r>
      <t xml:space="preserve">Gesamtstaat gem. ESVG 2010
</t>
    </r>
    <r>
      <rPr>
        <sz val="10"/>
        <color rgb="FF000000"/>
        <rFont val="Calibri"/>
        <family val="2"/>
        <scheme val="minor"/>
      </rPr>
      <t xml:space="preserve">In </t>
    </r>
    <r>
      <rPr>
        <sz val="10"/>
        <rFont val="Calibri"/>
        <family val="2"/>
        <scheme val="minor"/>
      </rPr>
      <t>% d. BIP</t>
    </r>
  </si>
  <si>
    <t>*2020 bereinigt um budgetinterne Transaktionen des COVID-19-Krisenbewältigungsfonds</t>
  </si>
  <si>
    <t>Aufwand durch Bildung von Rückstellungen - Haftungen</t>
  </si>
  <si>
    <t>In Mio. €, bereinigte Werte (2020)</t>
  </si>
  <si>
    <t>Aufwendungen (Ergebnisrechnung)*</t>
  </si>
  <si>
    <t>Extremismusprävention</t>
  </si>
  <si>
    <t>Road Map-Digitalisierung der Finanzverwaltung</t>
  </si>
  <si>
    <t>Corona-Joboffensive*</t>
  </si>
  <si>
    <t>Pflege, Soziales und Gesundheit</t>
  </si>
  <si>
    <t>Delogierungsprävention und Wohnungssicherung</t>
  </si>
  <si>
    <t>Wasserstoffcluster Graz</t>
  </si>
  <si>
    <t>Nationalstiftung</t>
  </si>
  <si>
    <t>Medikamenten-Forschung/Produktion</t>
  </si>
  <si>
    <t xml:space="preserve">2022-
2025 </t>
  </si>
  <si>
    <t>COVID-19-Ermächtigungen</t>
  </si>
  <si>
    <t>Ausbau psychosoziale Unterstützung, Schulpsychologen</t>
  </si>
  <si>
    <t>Projekt 100-Schulen – 1.000-Chancen</t>
  </si>
  <si>
    <t>Sommerschule, Förderungen a.o. Schüler, Schülerbeihilfen</t>
  </si>
  <si>
    <t>Investitionsprämie**</t>
  </si>
  <si>
    <t>**Der BVA 2021 für die Investitionsprämie wird voraussichtlich um rd. 1 Mrd. € unterschritten</t>
  </si>
  <si>
    <t>Ausweitung Verkehrsdiensteverträge</t>
  </si>
  <si>
    <t>IPCEI Mikroelektronik I+II</t>
  </si>
  <si>
    <t>Mittelfristiges Investitionsprog. Privatbahnen</t>
  </si>
  <si>
    <t>Pilotprojekt Community Nursing</t>
  </si>
  <si>
    <t>Maßnahmen für den Standort</t>
  </si>
  <si>
    <t>COVID-19-Krisenfolgen</t>
  </si>
  <si>
    <t xml:space="preserve">2) Werte 2019-2020 Budgeterfolgswerte (jeweils inkl. Aufrechnungen aus Vorperioden); Wert 2021 lt. BVA und 2022 laut BVA-E </t>
  </si>
  <si>
    <t>6) Teil des Sektors Staat gem. ESVG; Investitionen laut Rahmenplan (2019 und 2020 Ist-Wert, 2021 und 2022: Planwert gemäß Rahmenplan 2021-2026), Quelle: ÖBB</t>
  </si>
  <si>
    <t>7) Quelle: ASFINAG; Werte für 2020 entsprechen dem Jahresabschluss; ab 2022 denen der genehmigten Kostenpläne 2020 (vor COVID-19)</t>
  </si>
  <si>
    <t>2) beinhaltet auch Verbindlichkeiten aus PPP-Projekt Nordautobahn; Werte für 2020 entsprechen dem Jahresabschluss; ab 2022 denen der genehmigten Kostenpläne 2020 (vor COVID-19)</t>
  </si>
  <si>
    <t>Sonstige investitionsnahe Auszahlungen</t>
  </si>
  <si>
    <r>
      <t>Breitbandförderung, DB 42.02.07, Transfers</t>
    </r>
    <r>
      <rPr>
        <vertAlign val="superscript"/>
        <sz val="10"/>
        <rFont val="Calibri"/>
        <family val="2"/>
        <scheme val="minor"/>
      </rPr>
      <t xml:space="preserve"> 1)</t>
    </r>
  </si>
  <si>
    <t>1) Seit September 2014 sind diese Einheiten durch die Umstellung auf das ESVG 2010 dem Sektor Staat zuzuordnen; Werte 2018 bis 2020 gem. IFRS Teilkonzern ÖBB-Infrastruktur, Planwerte 2021 und 2022 gem. vorläufiger Mittelfristplanung 2021-2026 ÖBB-Infrastruktur AG</t>
  </si>
  <si>
    <t>Pflegeausbildung</t>
  </si>
  <si>
    <t>Summe COVID-19-Krisenbewältigung</t>
  </si>
  <si>
    <t>Rückerstattung Landwirtschaft</t>
  </si>
  <si>
    <t>Klimarelevante FTI</t>
  </si>
  <si>
    <t>Ausbau erneuerbarer Energien</t>
  </si>
  <si>
    <t>Allgemeiner Umweltschutz</t>
  </si>
  <si>
    <t>EK - Frühjahr</t>
  </si>
  <si>
    <t>IHS - Jun</t>
  </si>
  <si>
    <t>EK - Sommer</t>
  </si>
  <si>
    <t>Quellen: WIFO, Oktober 2021; EK-Frühjahrsprognose 2021; EK-Sommerprognose 2021 (bei BIP-Wachstum und Inflation); OeNB, Juni 2021; IHS, Juni 2021; Fiskalrat, Juni 2021; BMF</t>
  </si>
  <si>
    <t>Eigenstrom-Befreiung für erneuerbare Energie</t>
  </si>
  <si>
    <t xml:space="preserve">Steuerliche Förderung des Heizkesseltauschs und der thermischen Sanierung </t>
  </si>
  <si>
    <t>Regionaler Klimabonus</t>
  </si>
  <si>
    <t>Sauber-Heizen Offensive: Raus aus Öl/Gas (Direktförderung)</t>
  </si>
  <si>
    <t>Thermische Sanierung mehrgeschossiger Wohnbau  (Direktförderung)</t>
  </si>
  <si>
    <t>Förderung energieautarke Bauernhöfe (Direktförderung)</t>
  </si>
  <si>
    <t xml:space="preserve">Senkung 2. Tarifstufe Einkommensteuer 35% auf 30% </t>
  </si>
  <si>
    <t>Senkung 3. Tarifstufe Einkommensteuer 42% auf 40%</t>
  </si>
  <si>
    <t>Familienbonus Plus 2.000 Euro bzw 650 Euro (Kinder über 18J)/Kindermehrbetrag 450 Euro</t>
  </si>
  <si>
    <t>Mietkaufmodell bei gemeinnützigem Wohnbau (Vorsteuerberichtigungszeitraum 10J)</t>
  </si>
  <si>
    <t xml:space="preserve">(Öko)-Investitionsfreibetrag </t>
  </si>
  <si>
    <t>Senkung Körperschaftsteuer auf 24% bzw 23%</t>
  </si>
  <si>
    <t xml:space="preserve">Erhöhung Gewinnfreibetrag (Grundfreibetrag) von 13% auf 15% </t>
  </si>
  <si>
    <t>Erhöhung Grenze für geringwertige Wirtschaftsgüter auf 1.000 Euro</t>
  </si>
  <si>
    <t>Weitere Maßnahmen</t>
  </si>
  <si>
    <t>Budgetäre Schwerpunkte und Maßnahmen</t>
  </si>
  <si>
    <t>Non-ETS-Emissionen</t>
  </si>
  <si>
    <t>Entlastung CO2-Bepreisung</t>
  </si>
  <si>
    <t>Gebühren, Bundesverwaltungsabgaben und sonst</t>
  </si>
  <si>
    <t>Quelle: Statistik Austria bis 2020, ab 2021 BMF</t>
  </si>
  <si>
    <t>Veränderung gegenüber Vorjahr</t>
  </si>
  <si>
    <t xml:space="preserve">Schuldenquote (Maastricht) </t>
  </si>
  <si>
    <t xml:space="preserve">Schuldenstand (Maastricht) </t>
  </si>
  <si>
    <t>Maastricht-Schuldenquote</t>
  </si>
  <si>
    <t>Entlastung Arbeitnehmerinnen und Arbeitnehmer</t>
  </si>
  <si>
    <t>Entlastung Unternehmen</t>
  </si>
  <si>
    <t>Entlastung Landwirtschaft</t>
  </si>
  <si>
    <t>Weitere Klimaschutzmaßnahmen</t>
  </si>
  <si>
    <t>Ökosoziale Steuerreform (auszahlungsseitig)</t>
  </si>
  <si>
    <t>Entlastung (einzahlungsseitig, UG 16)</t>
  </si>
  <si>
    <t>Entlastung ua. (auszahlungsseitig)</t>
  </si>
  <si>
    <t>Ökosoziale Steuerreform: CO2-Bepreisung</t>
  </si>
  <si>
    <t>Ökosoziale Steuerreform: Entlastung (einzahlungsseitig)</t>
  </si>
  <si>
    <t>Beitragsentfall KV (UG 24)</t>
  </si>
  <si>
    <t>Überweisungen gem. GSBG (UG 16)</t>
  </si>
  <si>
    <t>Digitalisierung Schulen*</t>
  </si>
  <si>
    <t>Zuschüsse für Investitionen</t>
  </si>
  <si>
    <t>*Der BVA 2021 wird voraussichtlich um ca. 140 Mio. € unterschritten.</t>
  </si>
  <si>
    <r>
      <t xml:space="preserve">3) Werte 2019 und 2020 laut Zuschussverträgen für die Jahre 2016-2021 bzw. 2018-2023 jeweils </t>
    </r>
    <r>
      <rPr>
        <b/>
        <u/>
        <sz val="9"/>
        <rFont val="Calibri"/>
        <family val="2"/>
        <scheme val="minor"/>
      </rPr>
      <t>exkl.</t>
    </r>
    <r>
      <rPr>
        <sz val="9"/>
        <rFont val="Calibri"/>
        <family val="2"/>
        <scheme val="minor"/>
      </rPr>
      <t xml:space="preserve"> Aufrechnung aus Vorperioden, Wert 2021 und 2022 laut Zuschussverträgen für die Jahre 2018-2023</t>
    </r>
  </si>
  <si>
    <t>1) Ab 2020 Kompetenz BMLRT; ab 2022 DB 42.05.07; davon 52,0 Mio. € aus RRF</t>
  </si>
  <si>
    <t>Freibetrag für Erfolgsbeteiligungen von Mitarbeiterinnen und Mitarbeitern</t>
  </si>
  <si>
    <t>Krankenversicherungsbeitrags-Senkung (auch für L+F/Selbstständige/Pensionisten)</t>
  </si>
  <si>
    <t>ARP-Auszahlungen</t>
  </si>
  <si>
    <t>Heizkesseltausch für einkommensschwache Haushalte (Direktförderung)</t>
  </si>
  <si>
    <t>Umweltförderung Inland**</t>
  </si>
  <si>
    <t>**Umweltförderung im Inland inkl. Thermische Sanierung und Raus aus Öl</t>
  </si>
  <si>
    <t xml:space="preserve">Carbon Leakage, Härtefall-Regelung, sonstige Maßnahmen </t>
  </si>
  <si>
    <r>
      <t>CO</t>
    </r>
    <r>
      <rPr>
        <b/>
        <vertAlign val="subscript"/>
        <sz val="10"/>
        <rFont val="Calibri"/>
        <family val="2"/>
        <scheme val="minor"/>
      </rPr>
      <t>2</t>
    </r>
    <r>
      <rPr>
        <b/>
        <sz val="10"/>
        <rFont val="Calibri"/>
        <family val="2"/>
        <scheme val="minor"/>
      </rPr>
      <t>-Bepreisung</t>
    </r>
  </si>
  <si>
    <r>
      <t>CO</t>
    </r>
    <r>
      <rPr>
        <vertAlign val="subscript"/>
        <sz val="10"/>
        <color theme="1"/>
        <rFont val="Calibri"/>
        <family val="2"/>
        <scheme val="minor"/>
      </rPr>
      <t>2</t>
    </r>
    <r>
      <rPr>
        <sz val="10"/>
        <color theme="1"/>
        <rFont val="Calibri"/>
        <family val="2"/>
        <scheme val="minor"/>
      </rPr>
      <t>-Bepreisung</t>
    </r>
  </si>
  <si>
    <t>Tabelle 2: Gesamtstaatliche Eckwerte und wirtschaftliche Rahmenbedingungen</t>
  </si>
  <si>
    <t>Tabelle 3: Budgetäre Schwerpunkte und Maßnahmen der Bundesregierung</t>
  </si>
  <si>
    <t>Tabelle 4: Ökosoziale Steuerreform und Entlastungsmaßnahmen</t>
  </si>
  <si>
    <t>Tabelle 5: Maßnahmen für den Standort</t>
  </si>
  <si>
    <t>Tabelle 7: Weitere budgetpolitische Maßnahmen</t>
  </si>
  <si>
    <t>Tabelle 8: Wirtschaftliche Rahmenbedingungen der BFRG-Erstellung</t>
  </si>
  <si>
    <t>Tabelle 31: Gesamtstaatliche Eckwerte</t>
  </si>
  <si>
    <t>Tabelle 32: Maastricht-Überleitung des Bundes</t>
  </si>
  <si>
    <t>Tabelle 33: Maastricht-Salden der Kerneinheiten und außerbudgetären Einheiten</t>
  </si>
  <si>
    <t>Tabelle 34: Schuldenstände der Kerneinheiten und außerbudgetären Einheiten</t>
  </si>
  <si>
    <t>Tabelle 35: Sensitivitätsanalyse in zwei Szenarien</t>
  </si>
  <si>
    <t>Tabelle 36: Zinsszenarien</t>
  </si>
  <si>
    <t>Tabelle 9: Vergleich der Budget- und Konjunkturprognosen</t>
  </si>
  <si>
    <t>Tabelle 12: COVID-19-Krisenbewältigung</t>
  </si>
  <si>
    <t>Tabelle 20: Vergleich mit dem Bundesfinanzrahmen</t>
  </si>
  <si>
    <t>Tabelle 15: Auszahlungen insgesamt, COVID-19-Krisenbewältigung und ohne COVID-19</t>
  </si>
  <si>
    <t>Tabelle 17: Überleitung der Auszahlungen zu den Aufwendungen</t>
  </si>
  <si>
    <t>Tabelle 18: Aufwendungen</t>
  </si>
  <si>
    <t>Tabelle 26: Ertragsanteile und Transfers des Bundes an Länder und Gemeinden</t>
  </si>
  <si>
    <t>Tabelle 27: Zahlungen des Bundes an die Pensionsversicherungsträger</t>
  </si>
  <si>
    <t>Tabelle 28: Zahlungen des Bundes an die Krankenversicherungsträger</t>
  </si>
  <si>
    <t>Tabelle 23: Finanzverbindlichkeiten außerbudgetärer Einheiten</t>
  </si>
  <si>
    <t>Tabelle 22: Zuschüsse an die ÖBB</t>
  </si>
  <si>
    <t>Tabelle 21: Infrastrukturinvestitionen auf Bundesebene</t>
  </si>
  <si>
    <t>Tabelle 1, 14: Der BVA-E 2022 im Überblick</t>
  </si>
  <si>
    <t>Tabelle 6: Abfederung der COVID-19-Krisenfolgen</t>
  </si>
  <si>
    <t>*) Bei der Corona-Kurzarbeit entspricht der genehmigte Wert der tatsächlich in Anspruch genommenen Förderung per 15.9.2021 und gleicht daher dem ausbezahlten Wert.</t>
  </si>
  <si>
    <t>zur Auszahlung freigegeben / ausbezahlt</t>
  </si>
  <si>
    <t>Restliche Branchen</t>
  </si>
  <si>
    <t>Erziehung und Unterricht</t>
  </si>
  <si>
    <t>Grundstücks- und Wohnungswesen</t>
  </si>
  <si>
    <t>Gesundheits- und Sozialwesen</t>
  </si>
  <si>
    <t>Information und Kommunikation</t>
  </si>
  <si>
    <t>Erbringung von sonstigen Dienstleistungen</t>
  </si>
  <si>
    <t>Bau</t>
  </si>
  <si>
    <t>Kunst, Unterhaltung und Erholung</t>
  </si>
  <si>
    <t>Erbringung v. freiberufl., wissenschaftl. u. techn. Dienstl.</t>
  </si>
  <si>
    <t>Erbringung von sonstigen wirtschaftl. Dienstl.</t>
  </si>
  <si>
    <t>Verkehr und Lagerei</t>
  </si>
  <si>
    <t>Herstellung von Waren</t>
  </si>
  <si>
    <t>Handel, Instandhaltung u. Reparatur von Kfz</t>
  </si>
  <si>
    <t>Beherbergung und Gastronomie</t>
  </si>
  <si>
    <t>genehmigt</t>
  </si>
  <si>
    <t>beantragt</t>
  </si>
  <si>
    <t>Anteil an Summe</t>
  </si>
  <si>
    <t>Corona-
Kurzarbeit *)</t>
  </si>
  <si>
    <t>Ausfalls-
bonus</t>
  </si>
  <si>
    <t>Verlust-
ersatz</t>
  </si>
  <si>
    <t>Fixkosten-
zuschuss 800.000</t>
  </si>
  <si>
    <t>Fixkosten-
zuschuss I</t>
  </si>
  <si>
    <t>Umsatz-
ersatz
Indirekt Betroffene</t>
  </si>
  <si>
    <t>Umsatz-
ersatz
Dezember</t>
  </si>
  <si>
    <t>Umsatz-
ersatz
November</t>
  </si>
  <si>
    <r>
      <t xml:space="preserve">Stand
15.9.2021
</t>
    </r>
    <r>
      <rPr>
        <b/>
        <sz val="10"/>
        <color theme="1"/>
        <rFont val="Calibri"/>
        <family val="2"/>
      </rPr>
      <t>Volumen in Mio. €</t>
    </r>
  </si>
  <si>
    <t>*) Die Werte sind inklusive erfolgter Rückabwicklungen, wodurch sich Unterschiede zum angeführten Stand in der COVID-19-Berichterstattung des Monasberichts August ergeben. In der Phase 3 sind zudem noch nicht alle ausbezahlten Anträge per 15.9.2021 in der Statistik enthalten.</t>
  </si>
  <si>
    <t>Keine Angabe</t>
  </si>
  <si>
    <t>Industrie</t>
  </si>
  <si>
    <t>Anwälte</t>
  </si>
  <si>
    <t>Architektur</t>
  </si>
  <si>
    <t>Banken und Versicherungen</t>
  </si>
  <si>
    <t>Transport und Verkehr</t>
  </si>
  <si>
    <t>Freizeit und Sport</t>
  </si>
  <si>
    <t>Information und Consulting</t>
  </si>
  <si>
    <t>Soziales/Gesundheit/Pflege</t>
  </si>
  <si>
    <t>Handel</t>
  </si>
  <si>
    <t>Gewerbe und Handwerk</t>
  </si>
  <si>
    <t>Tourismus/Gastronomie</t>
  </si>
  <si>
    <t>Anteil
in %</t>
  </si>
  <si>
    <t>Förderhöhe in Mio. €</t>
  </si>
  <si>
    <t>Anteil</t>
  </si>
  <si>
    <t>Anzahl Anträge</t>
  </si>
  <si>
    <r>
      <t xml:space="preserve">nach Branchen
</t>
    </r>
    <r>
      <rPr>
        <i/>
        <sz val="10"/>
        <color theme="1"/>
        <rFont val="Calibri"/>
        <family val="2"/>
      </rPr>
      <t>(gem. Angaben Antragsteller/in)</t>
    </r>
  </si>
  <si>
    <t>Freie Dienstnehmerinnen</t>
  </si>
  <si>
    <t>Kleinstunternehmerinnen</t>
  </si>
  <si>
    <t>EPU inkl. neue Selbstständige</t>
  </si>
  <si>
    <r>
      <t xml:space="preserve">nach Organisationstyp
</t>
    </r>
    <r>
      <rPr>
        <i/>
        <sz val="10"/>
        <color theme="1"/>
        <rFont val="Calibri"/>
        <family val="2"/>
      </rPr>
      <t>(gem. Angaben Antragsteller/in)</t>
    </r>
  </si>
  <si>
    <t>Gesamt</t>
  </si>
  <si>
    <t>Phase 3</t>
  </si>
  <si>
    <t>Phase 2</t>
  </si>
  <si>
    <t>Phase 1</t>
  </si>
  <si>
    <t>Stand 15.9.2021</t>
  </si>
  <si>
    <t>Tabelle 10: COFAG Zuschüsse und Corona-Kurzarbeitsbeihilfen nach Branchen</t>
  </si>
  <si>
    <t>Tabelle 11: Zuschüsse aus dem Härtefallfonds der WKO nach Branchen/Berufsgruppen</t>
  </si>
  <si>
    <t>Tabelle 16: Einzahlungen</t>
  </si>
  <si>
    <t>Tabelle 19: Überleitung von den Einzahlungen zu den Erträgen</t>
  </si>
  <si>
    <t>Tabelle 13: Vergleich der Planung vor COVID-19 und Aktuell</t>
  </si>
  <si>
    <t>Tabelle 29: Zahlungen des Bundes an die Unfallversicherung</t>
  </si>
  <si>
    <t>Tabelle 30: Verflechtungen mit dem EU-Haushalt</t>
  </si>
  <si>
    <t>Tabelle 38: Österreichs Anteile an internationalen Finanzinstitutionen</t>
  </si>
  <si>
    <t>Tabelle 37: Haftungen des Bundes</t>
  </si>
  <si>
    <t xml:space="preserve">In Mio. €, jeweils wichtigste Beteiligungen der UG </t>
  </si>
  <si>
    <t>Es werden jeweils die zahlenmäßig bedeutendsten Beteiligungen je UG angezeigt</t>
  </si>
  <si>
    <t>UG 10 Bundeskanzleramt</t>
  </si>
  <si>
    <t>UG 11 Inneres</t>
  </si>
  <si>
    <t>UG 12 Äußeres</t>
  </si>
  <si>
    <t>UG 18 Fremdenwesen</t>
  </si>
  <si>
    <t>UG 20 Arbeit</t>
  </si>
  <si>
    <t/>
  </si>
  <si>
    <t xml:space="preserve">Arbeitsmarktservice AMS </t>
  </si>
  <si>
    <t>UG 24 Gesundheit</t>
  </si>
  <si>
    <t>Österreichische Agentur für Gesundheit und Ernährungssicherheit GmbH (AGES)</t>
  </si>
  <si>
    <t>UG 31 Wissenschaft und Forschung</t>
  </si>
  <si>
    <t>Universitäten (gesamt)</t>
  </si>
  <si>
    <t>UG 32 Kunst und Kultur</t>
  </si>
  <si>
    <t>UG 34 Innovation und Technologie (Forschung)</t>
  </si>
  <si>
    <t>UG 40 Wirtschaft</t>
  </si>
  <si>
    <t>UG 41 Mobilität</t>
  </si>
  <si>
    <t>Österreichische Bundesbahnen-Holding AG</t>
  </si>
  <si>
    <t xml:space="preserve">ASFINAG - Autobahnen- und Schnellstraßen-Finanzierungs AG </t>
  </si>
  <si>
    <t>UG 42 Landwirtschaft, Regionen und Tourismus</t>
  </si>
  <si>
    <t>Österreichische Bundesforste AG</t>
  </si>
  <si>
    <t>UG 43 Klima, Umwelt und Energie</t>
  </si>
  <si>
    <t>UG 45 Bundesvermögen</t>
  </si>
  <si>
    <t>Österreichische Beteiligungs AG (ÖBAG)</t>
  </si>
  <si>
    <t>Verbund</t>
  </si>
  <si>
    <t>Buchhaltungsagentur des Bundes (BHAG)</t>
  </si>
  <si>
    <t>Oesterreichische Nationalbank (OeNB)</t>
  </si>
  <si>
    <t>UG 46 Finanzmarktstabilität</t>
  </si>
  <si>
    <t>ABBAG – Abbaumanagementgesellschaft des Bundes</t>
  </si>
  <si>
    <t>Statistik Österreich</t>
  </si>
  <si>
    <t>Austrian Development Agency GmbH (ADA)</t>
  </si>
  <si>
    <t>UG 13 Justiz</t>
  </si>
  <si>
    <t>Justizbetreuungsagentur</t>
  </si>
  <si>
    <t>UG 17 Öffentlicher Dienst und Sport</t>
  </si>
  <si>
    <t xml:space="preserve">Bundes-Sport GmbH </t>
  </si>
  <si>
    <t>Bundesagentur für Betreuungs- und Unterstützungsleistungen Gesellschaft mit beschränkter Haftung</t>
  </si>
  <si>
    <t>UG 25 Familie und Jugend</t>
  </si>
  <si>
    <t>Österreichische Akademie der Wissenschaften</t>
  </si>
  <si>
    <t>Institute of Science and Technology Austria (IST Austria)</t>
  </si>
  <si>
    <t>OeAD-(Österreichischer Austauschdienst) - GmbH - Austrian Agency for International Cooperation in Education and Research</t>
  </si>
  <si>
    <t>Bundestheater-Konzern</t>
  </si>
  <si>
    <t>Bundesmuseen</t>
  </si>
  <si>
    <t>Österreichische ForschungsförderungsgmbH</t>
  </si>
  <si>
    <t>Austrian Institute of Technology (AIT) Konzern</t>
  </si>
  <si>
    <t>Austria Wirtschaftsservice GmbH</t>
  </si>
  <si>
    <t>Via Donau - Österr. Wasserstraßen-GmbH</t>
  </si>
  <si>
    <t>Graz-Köflacher Bahn und Busbetrieb GmbH</t>
  </si>
  <si>
    <t>Agrarmarkt Austria (AMA)</t>
  </si>
  <si>
    <t>Bundesforschungs- und Ausbildungszentrum für Wald, Naturgefahren und Landschaft</t>
  </si>
  <si>
    <t>Internationales Amtssitz- und Konferenzzentrum Wien AG (IAKW)</t>
  </si>
  <si>
    <t>HETA</t>
  </si>
  <si>
    <t>Tabelle 24: Auszahlungen an Beteiligungen aus dem Bundesbudget</t>
  </si>
  <si>
    <t>Tabelle 25: Einzahlungen von Beteiltigungen ins Bundesbudget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</si>
</sst>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4" formatCode="_-&quot;€&quot;\ * #,##0.00_-;\-&quot;€&quot;\ * #,##0.00_-;_-&quot;€&quot;\ * &quot;-&quot;??_-;_-@_-"/>
    <numFmt numFmtId="43" formatCode="_-* #,##0.00_-;\-* #,##0.00_-;_-* &quot;-&quot;??_-;_-@_-"/>
    <numFmt numFmtId="164" formatCode="0.0"/>
    <numFmt numFmtId="165" formatCode="#,##0.0"/>
    <numFmt numFmtId="166" formatCode="#,##0.000"/>
    <numFmt numFmtId="167" formatCode="0.0%"/>
    <numFmt numFmtId="168" formatCode="###,##0.000"/>
    <numFmt numFmtId="169" formatCode="dd/mm/yy;@"/>
    <numFmt numFmtId="170" formatCode="0.0000000"/>
    <numFmt numFmtId="171" formatCode="0.0_)"/>
    <numFmt numFmtId="172" formatCode="_-* #,##0.00\ _Ö_S_-;\-* #,##0.00\ _Ö_S_-;_-* &quot;-&quot;??\ _Ö_S_-;_-@_-"/>
    <numFmt numFmtId="173" formatCode="#,##0,,"/>
    <numFmt numFmtId="174" formatCode="#,##0.0;\-#,##0.0;;@"/>
    <numFmt numFmtId="175" formatCode="#,##0.0000;\-#,##0.0000;;@"/>
  </numFmts>
  <fonts count="91" x14ac:knownFonts="1">
    <font>
      <sz val="11"/>
      <color theme="1"/>
      <name val="Calibri"/>
      <family val="2"/>
      <scheme val="minor"/>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1"/>
      <color theme="1"/>
      <name val="Calibri"/>
      <family val="2"/>
    </font>
    <font>
      <sz val="11"/>
      <color theme="1"/>
      <name val="Calibri"/>
      <family val="2"/>
    </font>
    <font>
      <sz val="11"/>
      <color theme="1"/>
      <name val="Calibri"/>
      <family val="2"/>
    </font>
    <font>
      <sz val="11"/>
      <color theme="1"/>
      <name val="Calibri"/>
      <family val="2"/>
    </font>
    <font>
      <sz val="11"/>
      <color theme="1"/>
      <name val="Calibri"/>
      <family val="2"/>
    </font>
    <font>
      <sz val="11"/>
      <color theme="1"/>
      <name val="Calibri"/>
      <family val="2"/>
      <scheme val="minor"/>
    </font>
    <font>
      <sz val="10"/>
      <color theme="1"/>
      <name val="Calibri"/>
      <family val="2"/>
      <scheme val="minor"/>
    </font>
    <font>
      <b/>
      <sz val="10"/>
      <name val="Calibri"/>
      <family val="2"/>
      <scheme val="minor"/>
    </font>
    <font>
      <b/>
      <sz val="10"/>
      <color theme="1"/>
      <name val="Calibri"/>
      <family val="2"/>
      <scheme val="minor"/>
    </font>
    <font>
      <b/>
      <sz val="10"/>
      <color rgb="FFC00000"/>
      <name val="Calibri"/>
      <family val="2"/>
      <scheme val="minor"/>
    </font>
    <font>
      <sz val="10"/>
      <name val="Calibri"/>
      <family val="2"/>
      <scheme val="minor"/>
    </font>
    <font>
      <sz val="9"/>
      <color theme="1"/>
      <name val="Calibri"/>
      <family val="2"/>
      <scheme val="minor"/>
    </font>
    <font>
      <b/>
      <sz val="9"/>
      <color theme="1"/>
      <name val="Calibri"/>
      <family val="2"/>
      <scheme val="minor"/>
    </font>
    <font>
      <b/>
      <sz val="11"/>
      <color theme="1"/>
      <name val="Calibri"/>
      <family val="2"/>
      <scheme val="minor"/>
    </font>
    <font>
      <sz val="10"/>
      <color rgb="FFC00000"/>
      <name val="Calibri"/>
      <family val="2"/>
      <scheme val="minor"/>
    </font>
    <font>
      <sz val="10"/>
      <color rgb="FF000000"/>
      <name val="Calibri"/>
      <family val="2"/>
    </font>
    <font>
      <sz val="10"/>
      <name val="Arial"/>
      <family val="2"/>
    </font>
    <font>
      <i/>
      <sz val="10"/>
      <name val="Calibri"/>
      <family val="2"/>
      <scheme val="minor"/>
    </font>
    <font>
      <sz val="11"/>
      <color theme="1"/>
      <name val="Tahoma"/>
      <family val="2"/>
    </font>
    <font>
      <b/>
      <sz val="9.5"/>
      <color rgb="FF000000"/>
      <name val="Calibri"/>
      <family val="2"/>
      <scheme val="minor"/>
    </font>
    <font>
      <b/>
      <sz val="10"/>
      <color rgb="FF000000"/>
      <name val="Calibri"/>
      <family val="2"/>
      <scheme val="minor"/>
    </font>
    <font>
      <sz val="11"/>
      <name val="Calibri"/>
      <family val="2"/>
      <scheme val="minor"/>
    </font>
    <font>
      <i/>
      <sz val="11"/>
      <name val="Calibri"/>
      <family val="2"/>
      <scheme val="minor"/>
    </font>
    <font>
      <i/>
      <sz val="10"/>
      <color theme="1"/>
      <name val="Calibri"/>
      <family val="2"/>
      <scheme val="minor"/>
    </font>
    <font>
      <i/>
      <sz val="11"/>
      <color theme="1"/>
      <name val="Calibri"/>
      <family val="2"/>
      <scheme val="minor"/>
    </font>
    <font>
      <b/>
      <sz val="9.5"/>
      <color rgb="FF000000"/>
      <name val="Calibri"/>
      <family val="2"/>
    </font>
    <font>
      <b/>
      <sz val="11"/>
      <color rgb="FF000000"/>
      <name val="Calibri"/>
      <family val="2"/>
    </font>
    <font>
      <b/>
      <sz val="10"/>
      <color rgb="FFC00000"/>
      <name val="Calibri"/>
      <family val="2"/>
    </font>
    <font>
      <sz val="10"/>
      <color rgb="FF000000"/>
      <name val="Calibri"/>
      <family val="2"/>
      <scheme val="minor"/>
    </font>
    <font>
      <sz val="18"/>
      <color theme="3"/>
      <name val="Calibri Light"/>
      <family val="2"/>
      <scheme val="major"/>
    </font>
    <font>
      <b/>
      <sz val="15"/>
      <color theme="3"/>
      <name val="Calibri"/>
      <family val="2"/>
    </font>
    <font>
      <b/>
      <sz val="13"/>
      <color theme="3"/>
      <name val="Calibri"/>
      <family val="2"/>
    </font>
    <font>
      <b/>
      <sz val="11"/>
      <color theme="3"/>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b/>
      <sz val="11"/>
      <color theme="0"/>
      <name val="Calibri"/>
      <family val="2"/>
    </font>
    <font>
      <sz val="11"/>
      <color rgb="FFFF0000"/>
      <name val="Calibri"/>
      <family val="2"/>
    </font>
    <font>
      <i/>
      <sz val="11"/>
      <color rgb="FF7F7F7F"/>
      <name val="Calibri"/>
      <family val="2"/>
    </font>
    <font>
      <b/>
      <sz val="11"/>
      <color theme="1"/>
      <name val="Calibri"/>
      <family val="2"/>
    </font>
    <font>
      <sz val="11"/>
      <color theme="0"/>
      <name val="Calibri"/>
      <family val="2"/>
    </font>
    <font>
      <sz val="9"/>
      <color theme="1"/>
      <name val="Calibri"/>
      <family val="2"/>
    </font>
    <font>
      <sz val="10"/>
      <name val="Helv"/>
    </font>
    <font>
      <sz val="9"/>
      <name val="Palatino Linotype"/>
      <family val="1"/>
    </font>
    <font>
      <i/>
      <sz val="9"/>
      <name val="Palatino Linotype"/>
      <family val="1"/>
    </font>
    <font>
      <b/>
      <sz val="9"/>
      <name val="Calibri"/>
      <family val="2"/>
      <scheme val="minor"/>
    </font>
    <font>
      <sz val="9"/>
      <name val="Calibri"/>
      <family val="2"/>
      <scheme val="minor"/>
    </font>
    <font>
      <b/>
      <vertAlign val="superscript"/>
      <sz val="10"/>
      <name val="Calibri"/>
      <family val="2"/>
      <scheme val="minor"/>
    </font>
    <font>
      <b/>
      <vertAlign val="superscript"/>
      <sz val="10"/>
      <color rgb="FFC00000"/>
      <name val="Calibri"/>
      <family val="2"/>
      <scheme val="minor"/>
    </font>
    <font>
      <vertAlign val="superscript"/>
      <sz val="10"/>
      <name val="Calibri"/>
      <family val="2"/>
      <scheme val="minor"/>
    </font>
    <font>
      <b/>
      <sz val="9"/>
      <color rgb="FFC00000"/>
      <name val="Calibri"/>
      <family val="2"/>
      <scheme val="minor"/>
    </font>
    <font>
      <sz val="10"/>
      <color indexed="8"/>
      <name val="Calibri"/>
      <family val="2"/>
      <scheme val="minor"/>
    </font>
    <font>
      <b/>
      <sz val="11"/>
      <color rgb="FFC00000"/>
      <name val="Calibri"/>
      <family val="2"/>
      <scheme val="minor"/>
    </font>
    <font>
      <sz val="9"/>
      <color indexed="8"/>
      <name val="Palatino Linotype"/>
      <family val="1"/>
    </font>
    <font>
      <sz val="8"/>
      <color theme="1"/>
      <name val="Calibri"/>
      <family val="2"/>
      <scheme val="minor"/>
    </font>
    <font>
      <sz val="8"/>
      <color theme="1"/>
      <name val="Calibri"/>
      <family val="2"/>
    </font>
    <font>
      <sz val="10"/>
      <color theme="1"/>
      <name val="Calibri"/>
      <family val="2"/>
    </font>
    <font>
      <i/>
      <sz val="9"/>
      <name val="Calibri"/>
      <family val="2"/>
      <scheme val="minor"/>
    </font>
    <font>
      <i/>
      <sz val="9"/>
      <color theme="1"/>
      <name val="Calibri"/>
      <family val="2"/>
      <scheme val="minor"/>
    </font>
    <font>
      <i/>
      <sz val="9"/>
      <color theme="1"/>
      <name val="Calibri"/>
      <family val="2"/>
    </font>
    <font>
      <sz val="8"/>
      <name val="Calibri"/>
      <family val="2"/>
      <scheme val="minor"/>
    </font>
    <font>
      <i/>
      <vertAlign val="superscript"/>
      <sz val="10"/>
      <name val="Calibri"/>
      <family val="2"/>
      <scheme val="minor"/>
    </font>
    <font>
      <b/>
      <sz val="11"/>
      <name val="Calibri"/>
      <family val="2"/>
      <scheme val="minor"/>
    </font>
    <font>
      <sz val="11"/>
      <name val="Arial"/>
      <family val="2"/>
    </font>
    <font>
      <sz val="10"/>
      <name val="Courier"/>
      <family val="3"/>
    </font>
    <font>
      <b/>
      <sz val="10"/>
      <color indexed="8"/>
      <name val="Calibri"/>
      <family val="2"/>
      <scheme val="minor"/>
    </font>
    <font>
      <b/>
      <sz val="10"/>
      <color theme="0" tint="-0.249977111117893"/>
      <name val="Calibri"/>
      <family val="2"/>
      <scheme val="minor"/>
    </font>
    <font>
      <b/>
      <sz val="10"/>
      <color theme="1"/>
      <name val="Calibri"/>
      <family val="2"/>
    </font>
    <font>
      <sz val="10"/>
      <name val="Calibri"/>
      <family val="2"/>
    </font>
    <font>
      <b/>
      <u/>
      <sz val="9"/>
      <name val="Calibri"/>
      <family val="2"/>
      <scheme val="minor"/>
    </font>
    <font>
      <b/>
      <sz val="10"/>
      <name val="Calibri"/>
      <family val="2"/>
    </font>
    <font>
      <i/>
      <sz val="10"/>
      <color theme="1"/>
      <name val="Calibri"/>
      <family val="2"/>
    </font>
    <font>
      <sz val="11"/>
      <color rgb="FFC00000"/>
      <name val="Calibri"/>
      <family val="2"/>
      <scheme val="minor"/>
    </font>
    <font>
      <sz val="10"/>
      <name val="MS Sans Serif"/>
      <family val="2"/>
    </font>
    <font>
      <b/>
      <i/>
      <sz val="10"/>
      <color theme="1"/>
      <name val="Calibri"/>
      <family val="2"/>
      <scheme val="minor"/>
    </font>
    <font>
      <b/>
      <vertAlign val="subscript"/>
      <sz val="10"/>
      <name val="Calibri"/>
      <family val="2"/>
      <scheme val="minor"/>
    </font>
    <font>
      <vertAlign val="subscript"/>
      <sz val="10"/>
      <color theme="1"/>
      <name val="Calibri"/>
      <family val="2"/>
      <scheme val="minor"/>
    </font>
    <font>
      <b/>
      <sz val="12"/>
      <color theme="1"/>
      <name val="Calibri"/>
      <family val="2"/>
    </font>
  </fonts>
  <fills count="48">
    <fill>
      <patternFill patternType="none"/>
    </fill>
    <fill>
      <patternFill patternType="gray125"/>
    </fill>
    <fill>
      <patternFill patternType="solid">
        <fgColor rgb="FFC6DBE4"/>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0" tint="-9.9978637043366805E-2"/>
        <bgColor indexed="64"/>
      </patternFill>
    </fill>
    <fill>
      <patternFill patternType="solid">
        <fgColor theme="2" tint="-0.14999847407452621"/>
        <bgColor indexed="64"/>
      </patternFill>
    </fill>
    <fill>
      <patternFill patternType="solid">
        <fgColor theme="5" tint="0.79998168889431442"/>
        <bgColor rgb="FF000000"/>
      </patternFill>
    </fill>
    <fill>
      <patternFill patternType="solid">
        <fgColor theme="5" tint="0.59999389629810485"/>
        <bgColor rgb="FF000000"/>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2" tint="-0.249977111117893"/>
        <bgColor indexed="64"/>
      </patternFill>
    </fill>
  </fills>
  <borders count="17">
    <border>
      <left/>
      <right/>
      <top/>
      <bottom/>
      <diagonal/>
    </border>
    <border>
      <left/>
      <right/>
      <top style="thin">
        <color rgb="FFFF0000"/>
      </top>
      <bottom style="thin">
        <color indexed="64"/>
      </bottom>
      <diagonal/>
    </border>
    <border>
      <left/>
      <right/>
      <top/>
      <bottom style="thin">
        <color indexed="64"/>
      </bottom>
      <diagonal/>
    </border>
    <border>
      <left/>
      <right/>
      <top/>
      <bottom style="thin">
        <color rgb="FFFF0000"/>
      </bottom>
      <diagonal/>
    </border>
    <border>
      <left/>
      <right/>
      <top style="thin">
        <color indexed="64"/>
      </top>
      <bottom style="thin">
        <color rgb="FFFF0000"/>
      </bottom>
      <diagonal/>
    </border>
    <border>
      <left/>
      <right/>
      <top style="thin">
        <color indexed="64"/>
      </top>
      <bottom style="thin">
        <color indexed="64"/>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FF0000"/>
      </top>
      <bottom/>
      <diagonal/>
    </border>
  </borders>
  <cellStyleXfs count="89">
    <xf numFmtId="0" fontId="0" fillId="0" borderId="0"/>
    <xf numFmtId="0" fontId="14" fillId="0" borderId="0"/>
    <xf numFmtId="0" fontId="13" fillId="0" borderId="0"/>
    <xf numFmtId="9" fontId="13" fillId="0" borderId="0" applyFont="0" applyFill="0" applyBorder="0" applyAlignment="0" applyProtection="0"/>
    <xf numFmtId="0" fontId="25" fillId="0" borderId="0"/>
    <xf numFmtId="0" fontId="25" fillId="0" borderId="0"/>
    <xf numFmtId="0" fontId="25" fillId="0" borderId="0"/>
    <xf numFmtId="0" fontId="27" fillId="0" borderId="0"/>
    <xf numFmtId="0" fontId="12" fillId="0" borderId="0"/>
    <xf numFmtId="9" fontId="12" fillId="0" borderId="0" applyFont="0" applyFill="0" applyBorder="0" applyAlignment="0" applyProtection="0"/>
    <xf numFmtId="0" fontId="25" fillId="0" borderId="0"/>
    <xf numFmtId="0" fontId="38" fillId="0" borderId="0" applyNumberFormat="0" applyFill="0" applyBorder="0" applyAlignment="0" applyProtection="0"/>
    <xf numFmtId="0" fontId="39" fillId="0" borderId="7" applyNumberFormat="0" applyFill="0" applyAlignment="0" applyProtection="0"/>
    <xf numFmtId="0" fontId="40" fillId="0" borderId="8" applyNumberFormat="0" applyFill="0" applyAlignment="0" applyProtection="0"/>
    <xf numFmtId="0" fontId="41" fillId="0" borderId="9" applyNumberFormat="0" applyFill="0" applyAlignment="0" applyProtection="0"/>
    <xf numFmtId="0" fontId="41" fillId="0" borderId="0" applyNumberFormat="0" applyFill="0" applyBorder="0" applyAlignment="0" applyProtection="0"/>
    <xf numFmtId="0" fontId="42" fillId="4" borderId="0" applyNumberFormat="0" applyBorder="0" applyAlignment="0" applyProtection="0"/>
    <xf numFmtId="0" fontId="43" fillId="5" borderId="0" applyNumberFormat="0" applyBorder="0" applyAlignment="0" applyProtection="0"/>
    <xf numFmtId="0" fontId="44" fillId="6" borderId="0" applyNumberFormat="0" applyBorder="0" applyAlignment="0" applyProtection="0"/>
    <xf numFmtId="0" fontId="45" fillId="7" borderId="10" applyNumberFormat="0" applyAlignment="0" applyProtection="0"/>
    <xf numFmtId="0" fontId="46" fillId="8" borderId="11" applyNumberFormat="0" applyAlignment="0" applyProtection="0"/>
    <xf numFmtId="0" fontId="47" fillId="8" borderId="10" applyNumberFormat="0" applyAlignment="0" applyProtection="0"/>
    <xf numFmtId="0" fontId="48" fillId="0" borderId="12" applyNumberFormat="0" applyFill="0" applyAlignment="0" applyProtection="0"/>
    <xf numFmtId="0" fontId="49" fillId="9" borderId="13"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15" applyNumberFormat="0" applyFill="0" applyAlignment="0" applyProtection="0"/>
    <xf numFmtId="0" fontId="53"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53" fillId="22" borderId="0" applyNumberFormat="0" applyBorder="0" applyAlignment="0" applyProtection="0"/>
    <xf numFmtId="0" fontId="53" fillId="23"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53" fillId="26" borderId="0" applyNumberFormat="0" applyBorder="0" applyAlignment="0" applyProtection="0"/>
    <xf numFmtId="0" fontId="53" fillId="27"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53" fillId="30" borderId="0" applyNumberFormat="0" applyBorder="0" applyAlignment="0" applyProtection="0"/>
    <xf numFmtId="0" fontId="53" fillId="31"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53" fillId="34" borderId="0" applyNumberFormat="0" applyBorder="0" applyAlignment="0" applyProtection="0"/>
    <xf numFmtId="0" fontId="11" fillId="0" borderId="0"/>
    <xf numFmtId="0" fontId="11" fillId="10" borderId="14" applyNumberFormat="0" applyFont="0" applyAlignment="0" applyProtection="0"/>
    <xf numFmtId="0" fontId="55" fillId="0" borderId="0"/>
    <xf numFmtId="0" fontId="14" fillId="0" borderId="0"/>
    <xf numFmtId="0" fontId="14" fillId="0" borderId="0"/>
    <xf numFmtId="9" fontId="14" fillId="0" borderId="0" applyFont="0" applyFill="0" applyBorder="0" applyAlignment="0" applyProtection="0"/>
    <xf numFmtId="0" fontId="10" fillId="0" borderId="0"/>
    <xf numFmtId="0" fontId="27" fillId="0" borderId="0"/>
    <xf numFmtId="0" fontId="76" fillId="0" borderId="0"/>
    <xf numFmtId="171" fontId="77" fillId="0" borderId="0"/>
    <xf numFmtId="172" fontId="25" fillId="0" borderId="0" applyFont="0" applyFill="0" applyBorder="0" applyAlignment="0" applyProtection="0"/>
    <xf numFmtId="0" fontId="8" fillId="0" borderId="0"/>
    <xf numFmtId="9" fontId="9" fillId="0" borderId="0" applyFont="0" applyFill="0" applyBorder="0" applyAlignment="0" applyProtection="0"/>
    <xf numFmtId="0" fontId="9" fillId="0" borderId="0"/>
    <xf numFmtId="0" fontId="7" fillId="0" borderId="0"/>
    <xf numFmtId="0" fontId="9" fillId="0" borderId="0"/>
    <xf numFmtId="0" fontId="14" fillId="0" borderId="0"/>
    <xf numFmtId="43" fontId="6" fillId="0" borderId="0" applyFont="0" applyFill="0" applyBorder="0" applyAlignment="0" applyProtection="0"/>
    <xf numFmtId="44" fontId="14" fillId="0" borderId="0" applyFont="0" applyFill="0" applyBorder="0" applyAlignment="0" applyProtection="0"/>
    <xf numFmtId="0" fontId="25" fillId="0" borderId="0"/>
    <xf numFmtId="0" fontId="9" fillId="0" borderId="0"/>
    <xf numFmtId="43" fontId="14" fillId="0" borderId="0" applyFont="0" applyFill="0" applyBorder="0" applyAlignment="0" applyProtection="0"/>
    <xf numFmtId="0" fontId="5" fillId="0" borderId="0"/>
    <xf numFmtId="0" fontId="9" fillId="0" borderId="0"/>
    <xf numFmtId="43" fontId="4" fillId="0" borderId="0" applyFont="0" applyFill="0" applyBorder="0" applyAlignment="0" applyProtection="0"/>
    <xf numFmtId="0" fontId="9" fillId="0" borderId="0"/>
    <xf numFmtId="0" fontId="4" fillId="0" borderId="0"/>
    <xf numFmtId="0" fontId="25" fillId="0" borderId="0"/>
    <xf numFmtId="0" fontId="25" fillId="0" borderId="0"/>
    <xf numFmtId="0" fontId="4" fillId="0" borderId="0"/>
    <xf numFmtId="0" fontId="76" fillId="0" borderId="0"/>
    <xf numFmtId="43" fontId="76" fillId="0" borderId="0" applyFont="0" applyFill="0" applyBorder="0" applyAlignment="0" applyProtection="0"/>
    <xf numFmtId="0" fontId="86" fillId="0" borderId="0"/>
    <xf numFmtId="43" fontId="3"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073">
    <xf numFmtId="0" fontId="0" fillId="0" borderId="0" xfId="0"/>
    <xf numFmtId="165" fontId="0" fillId="0" borderId="0" xfId="0" applyNumberFormat="1"/>
    <xf numFmtId="0" fontId="15" fillId="0" borderId="0" xfId="0" applyFont="1"/>
    <xf numFmtId="0" fontId="17" fillId="0" borderId="2" xfId="0" applyFont="1" applyBorder="1" applyAlignment="1">
      <alignment vertical="center"/>
    </xf>
    <xf numFmtId="0" fontId="15" fillId="0" borderId="0" xfId="0" applyFont="1" applyAlignment="1">
      <alignment vertical="center"/>
    </xf>
    <xf numFmtId="0" fontId="15" fillId="0" borderId="0" xfId="1" applyFont="1" applyFill="1"/>
    <xf numFmtId="3" fontId="19" fillId="0" borderId="0" xfId="5" applyNumberFormat="1" applyFont="1" applyFill="1" applyAlignment="1">
      <alignment vertical="center"/>
    </xf>
    <xf numFmtId="0" fontId="21" fillId="0" borderId="0" xfId="7" applyFont="1"/>
    <xf numFmtId="0" fontId="17" fillId="0" borderId="2" xfId="0" applyFont="1" applyFill="1" applyBorder="1" applyAlignment="1">
      <alignment vertical="center"/>
    </xf>
    <xf numFmtId="0" fontId="0" fillId="0" borderId="2" xfId="0" applyBorder="1"/>
    <xf numFmtId="164" fontId="15" fillId="0" borderId="0" xfId="0" applyNumberFormat="1" applyFont="1" applyAlignment="1">
      <alignment vertical="center"/>
    </xf>
    <xf numFmtId="165" fontId="18" fillId="0" borderId="0" xfId="0" applyNumberFormat="1" applyFont="1" applyAlignment="1">
      <alignment vertical="center"/>
    </xf>
    <xf numFmtId="0" fontId="15" fillId="0" borderId="2" xfId="0" applyFont="1" applyBorder="1" applyAlignment="1">
      <alignment horizontal="left" vertical="center"/>
    </xf>
    <xf numFmtId="165" fontId="18" fillId="0" borderId="5" xfId="0" applyNumberFormat="1" applyFont="1" applyBorder="1" applyAlignment="1">
      <alignment vertical="center"/>
    </xf>
    <xf numFmtId="0" fontId="0" fillId="0" borderId="0" xfId="0" applyBorder="1"/>
    <xf numFmtId="0" fontId="0" fillId="0" borderId="0" xfId="0" applyFill="1"/>
    <xf numFmtId="0" fontId="17" fillId="0" borderId="0" xfId="0" applyFont="1" applyAlignment="1">
      <alignment vertical="center"/>
    </xf>
    <xf numFmtId="0" fontId="18" fillId="0" borderId="0" xfId="0" applyFont="1" applyAlignment="1">
      <alignment vertical="center"/>
    </xf>
    <xf numFmtId="0" fontId="15" fillId="0" borderId="2" xfId="0" applyFont="1" applyBorder="1" applyAlignment="1">
      <alignment vertical="center"/>
    </xf>
    <xf numFmtId="0" fontId="18" fillId="0" borderId="5" xfId="0" applyFont="1" applyBorder="1" applyAlignment="1">
      <alignment vertical="center"/>
    </xf>
    <xf numFmtId="0" fontId="17" fillId="0" borderId="1" xfId="0" applyFont="1" applyBorder="1" applyAlignment="1">
      <alignment vertical="center"/>
    </xf>
    <xf numFmtId="0" fontId="56" fillId="0" borderId="0" xfId="53" applyFont="1" applyFill="1" applyBorder="1" applyProtection="1">
      <protection locked="0"/>
    </xf>
    <xf numFmtId="0" fontId="56" fillId="0" borderId="0" xfId="53" applyFont="1" applyFill="1" applyBorder="1" applyAlignment="1" applyProtection="1">
      <alignment wrapText="1"/>
      <protection locked="0"/>
    </xf>
    <xf numFmtId="0" fontId="56" fillId="0" borderId="0" xfId="53" applyFont="1" applyFill="1" applyBorder="1" applyAlignment="1" applyProtection="1">
      <alignment vertical="center"/>
      <protection locked="0"/>
    </xf>
    <xf numFmtId="0" fontId="57" fillId="0" borderId="0" xfId="53" applyFont="1" applyFill="1" applyBorder="1" applyAlignment="1" applyProtection="1">
      <alignment vertical="center"/>
      <protection locked="0"/>
    </xf>
    <xf numFmtId="0" fontId="56" fillId="0" borderId="0" xfId="53" applyFont="1" applyFill="1" applyBorder="1" applyAlignment="1" applyProtection="1">
      <alignment horizontal="center"/>
      <protection locked="0"/>
    </xf>
    <xf numFmtId="166" fontId="56" fillId="0" borderId="0" xfId="53" applyNumberFormat="1" applyFont="1" applyFill="1" applyBorder="1" applyProtection="1">
      <protection locked="0"/>
    </xf>
    <xf numFmtId="4" fontId="56" fillId="0" borderId="0" xfId="53" applyNumberFormat="1" applyFont="1" applyFill="1" applyBorder="1" applyProtection="1">
      <protection locked="0"/>
    </xf>
    <xf numFmtId="166" fontId="56" fillId="0" borderId="0" xfId="53" applyNumberFormat="1" applyFont="1" applyFill="1" applyBorder="1" applyAlignment="1" applyProtection="1">
      <alignment horizontal="right"/>
      <protection locked="0"/>
    </xf>
    <xf numFmtId="0" fontId="59" fillId="0" borderId="0" xfId="53" applyFont="1" applyFill="1" applyBorder="1" applyProtection="1">
      <protection locked="0"/>
    </xf>
    <xf numFmtId="166" fontId="19" fillId="0" borderId="3" xfId="53" applyNumberFormat="1" applyFont="1" applyFill="1" applyBorder="1" applyAlignment="1" applyProtection="1">
      <alignment horizontal="right" vertical="center" wrapText="1"/>
      <protection locked="0"/>
    </xf>
    <xf numFmtId="4" fontId="19" fillId="0" borderId="3" xfId="53" applyNumberFormat="1" applyFont="1" applyFill="1" applyBorder="1" applyAlignment="1" applyProtection="1">
      <alignment horizontal="right" vertical="center" wrapText="1"/>
      <protection locked="0"/>
    </xf>
    <xf numFmtId="168" fontId="18" fillId="0" borderId="2" xfId="53" applyNumberFormat="1" applyFont="1" applyFill="1" applyBorder="1" applyAlignment="1">
      <alignment vertical="center" wrapText="1"/>
    </xf>
    <xf numFmtId="168" fontId="18" fillId="0" borderId="2" xfId="53" applyNumberFormat="1" applyFont="1" applyFill="1" applyBorder="1" applyAlignment="1">
      <alignment horizontal="center" vertical="center"/>
    </xf>
    <xf numFmtId="169" fontId="18" fillId="0" borderId="2" xfId="53" applyNumberFormat="1" applyFont="1" applyFill="1" applyBorder="1" applyAlignment="1">
      <alignment horizontal="center" vertical="center"/>
    </xf>
    <xf numFmtId="165" fontId="18" fillId="0" borderId="2" xfId="53" applyNumberFormat="1" applyFont="1" applyFill="1" applyBorder="1" applyAlignment="1">
      <alignment vertical="center"/>
    </xf>
    <xf numFmtId="165" fontId="18" fillId="0" borderId="2" xfId="53" applyNumberFormat="1" applyFont="1" applyFill="1" applyBorder="1" applyAlignment="1" applyProtection="1">
      <alignment vertical="center"/>
      <protection locked="0"/>
    </xf>
    <xf numFmtId="168" fontId="19" fillId="0" borderId="0" xfId="53" applyNumberFormat="1" applyFont="1" applyFill="1" applyBorder="1" applyAlignment="1">
      <alignment horizontal="left" vertical="center" wrapText="1"/>
    </xf>
    <xf numFmtId="168" fontId="19" fillId="0" borderId="0" xfId="53" applyNumberFormat="1" applyFont="1" applyFill="1" applyBorder="1" applyAlignment="1">
      <alignment horizontal="center" vertical="center"/>
    </xf>
    <xf numFmtId="169" fontId="59" fillId="0" borderId="0" xfId="53" applyNumberFormat="1" applyFont="1" applyFill="1" applyBorder="1" applyAlignment="1">
      <alignment horizontal="center" vertical="center"/>
    </xf>
    <xf numFmtId="165" fontId="59" fillId="0" borderId="0" xfId="53" applyNumberFormat="1" applyFont="1" applyFill="1" applyBorder="1" applyAlignment="1">
      <alignment vertical="center"/>
    </xf>
    <xf numFmtId="165" fontId="59" fillId="0" borderId="0" xfId="53" applyNumberFormat="1" applyFont="1" applyFill="1" applyBorder="1" applyAlignment="1" applyProtection="1">
      <alignment vertical="center"/>
      <protection locked="0"/>
    </xf>
    <xf numFmtId="165" fontId="59" fillId="0" borderId="0" xfId="53" applyNumberFormat="1" applyFont="1" applyFill="1" applyBorder="1" applyAlignment="1">
      <alignment horizontal="right" vertical="center"/>
    </xf>
    <xf numFmtId="168" fontId="19" fillId="0" borderId="2" xfId="53" applyNumberFormat="1" applyFont="1" applyFill="1" applyBorder="1" applyAlignment="1">
      <alignment horizontal="left" vertical="center" wrapText="1"/>
    </xf>
    <xf numFmtId="168" fontId="19" fillId="0" borderId="2" xfId="53" applyNumberFormat="1" applyFont="1" applyFill="1" applyBorder="1" applyAlignment="1">
      <alignment horizontal="center" vertical="center"/>
    </xf>
    <xf numFmtId="169" fontId="59" fillId="0" borderId="2" xfId="53" applyNumberFormat="1" applyFont="1" applyFill="1" applyBorder="1" applyAlignment="1">
      <alignment horizontal="center" vertical="center"/>
    </xf>
    <xf numFmtId="165" fontId="59" fillId="0" borderId="2" xfId="53" applyNumberFormat="1" applyFont="1" applyFill="1" applyBorder="1" applyAlignment="1">
      <alignment vertical="center"/>
    </xf>
    <xf numFmtId="165" fontId="59" fillId="0" borderId="2" xfId="53" applyNumberFormat="1" applyFont="1" applyFill="1" applyBorder="1" applyAlignment="1" applyProtection="1">
      <alignment vertical="center"/>
      <protection locked="0"/>
    </xf>
    <xf numFmtId="165" fontId="59" fillId="0" borderId="2" xfId="53" applyNumberFormat="1" applyFont="1" applyFill="1" applyBorder="1" applyAlignment="1">
      <alignment horizontal="right" vertical="center"/>
    </xf>
    <xf numFmtId="0" fontId="19" fillId="0" borderId="3" xfId="53" applyFont="1" applyFill="1" applyBorder="1" applyAlignment="1" applyProtection="1">
      <alignment vertical="center" wrapText="1"/>
      <protection locked="0"/>
    </xf>
    <xf numFmtId="0" fontId="19" fillId="0" borderId="3" xfId="53" applyFont="1" applyFill="1" applyBorder="1" applyAlignment="1" applyProtection="1">
      <alignment horizontal="center" vertical="center" wrapText="1"/>
      <protection locked="0"/>
    </xf>
    <xf numFmtId="165" fontId="18" fillId="0" borderId="2" xfId="53" applyNumberFormat="1" applyFont="1" applyFill="1" applyBorder="1" applyAlignment="1">
      <alignment horizontal="right" vertical="center"/>
    </xf>
    <xf numFmtId="0" fontId="18" fillId="0" borderId="5" xfId="4" applyFont="1" applyBorder="1" applyAlignment="1">
      <alignment vertical="center"/>
    </xf>
    <xf numFmtId="3" fontId="18" fillId="0" borderId="5" xfId="4" applyNumberFormat="1" applyFont="1" applyBorder="1" applyAlignment="1">
      <alignment vertical="center"/>
    </xf>
    <xf numFmtId="0" fontId="37" fillId="0" borderId="0" xfId="4" applyFont="1" applyAlignment="1">
      <alignment vertical="center"/>
    </xf>
    <xf numFmtId="0" fontId="15" fillId="0" borderId="0" xfId="54" applyFont="1" applyAlignment="1">
      <alignment vertical="center"/>
    </xf>
    <xf numFmtId="0" fontId="16" fillId="0" borderId="1" xfId="4" applyFont="1" applyBorder="1" applyAlignment="1">
      <alignment vertical="center"/>
    </xf>
    <xf numFmtId="3" fontId="16" fillId="0" borderId="1" xfId="4" applyNumberFormat="1" applyFont="1" applyBorder="1" applyAlignment="1">
      <alignment vertical="center"/>
    </xf>
    <xf numFmtId="0" fontId="19" fillId="0" borderId="0" xfId="4" applyFont="1" applyAlignment="1">
      <alignment vertical="center"/>
    </xf>
    <xf numFmtId="3" fontId="19" fillId="0" borderId="0" xfId="4" applyNumberFormat="1" applyFont="1" applyAlignment="1">
      <alignment vertical="center"/>
    </xf>
    <xf numFmtId="0" fontId="16" fillId="0" borderId="2" xfId="4" applyFont="1" applyBorder="1" applyAlignment="1">
      <alignment vertical="center"/>
    </xf>
    <xf numFmtId="0" fontId="19" fillId="0" borderId="2" xfId="4" applyFont="1" applyBorder="1" applyAlignment="1">
      <alignment vertical="center"/>
    </xf>
    <xf numFmtId="3" fontId="16" fillId="0" borderId="2" xfId="4" applyNumberFormat="1" applyFont="1" applyFill="1" applyBorder="1" applyAlignment="1">
      <alignment vertical="center"/>
    </xf>
    <xf numFmtId="3" fontId="16" fillId="0" borderId="2" xfId="4" applyNumberFormat="1" applyFont="1" applyBorder="1" applyAlignment="1">
      <alignment vertical="center"/>
    </xf>
    <xf numFmtId="0" fontId="19" fillId="0" borderId="0" xfId="4" applyFont="1" applyBorder="1" applyAlignment="1">
      <alignment vertical="center"/>
    </xf>
    <xf numFmtId="3" fontId="19" fillId="0" borderId="0" xfId="4" applyNumberFormat="1" applyFont="1" applyFill="1" applyBorder="1" applyAlignment="1">
      <alignment vertical="center"/>
    </xf>
    <xf numFmtId="0" fontId="19" fillId="0" borderId="0" xfId="54" applyFont="1" applyAlignment="1">
      <alignment vertical="center"/>
    </xf>
    <xf numFmtId="0" fontId="16" fillId="0" borderId="0" xfId="4" applyFont="1" applyAlignment="1">
      <alignment vertical="center"/>
    </xf>
    <xf numFmtId="3" fontId="16" fillId="0" borderId="0" xfId="4" applyNumberFormat="1" applyFont="1" applyAlignment="1">
      <alignment vertical="center"/>
    </xf>
    <xf numFmtId="0" fontId="17" fillId="0" borderId="0" xfId="54" applyFont="1" applyAlignment="1">
      <alignment vertical="center"/>
    </xf>
    <xf numFmtId="165" fontId="17" fillId="0" borderId="1" xfId="7" applyNumberFormat="1" applyFont="1" applyBorder="1" applyAlignment="1">
      <alignment vertical="center"/>
    </xf>
    <xf numFmtId="165" fontId="15" fillId="0" borderId="0" xfId="7" applyNumberFormat="1" applyFont="1" applyAlignment="1">
      <alignment vertical="center"/>
    </xf>
    <xf numFmtId="165" fontId="17" fillId="0" borderId="2" xfId="7" applyNumberFormat="1" applyFont="1" applyBorder="1" applyAlignment="1">
      <alignment vertical="center"/>
    </xf>
    <xf numFmtId="165" fontId="18" fillId="0" borderId="5" xfId="7" applyNumberFormat="1" applyFont="1" applyBorder="1" applyAlignment="1">
      <alignment vertical="center"/>
    </xf>
    <xf numFmtId="0" fontId="17" fillId="0" borderId="1" xfId="7" applyFont="1" applyBorder="1" applyAlignment="1">
      <alignment vertical="center"/>
    </xf>
    <xf numFmtId="2" fontId="17" fillId="0" borderId="1" xfId="7" applyNumberFormat="1" applyFont="1" applyBorder="1" applyAlignment="1">
      <alignment vertical="center"/>
    </xf>
    <xf numFmtId="0" fontId="15" fillId="0" borderId="0" xfId="7" applyFont="1" applyAlignment="1">
      <alignment vertical="center"/>
    </xf>
    <xf numFmtId="4" fontId="15" fillId="0" borderId="0" xfId="7" applyNumberFormat="1" applyFont="1" applyAlignment="1">
      <alignment vertical="center"/>
    </xf>
    <xf numFmtId="0" fontId="17" fillId="0" borderId="2" xfId="7" applyFont="1" applyBorder="1" applyAlignment="1">
      <alignment vertical="center"/>
    </xf>
    <xf numFmtId="2" fontId="17" fillId="0" borderId="2" xfId="7" applyNumberFormat="1" applyFont="1" applyBorder="1" applyAlignment="1">
      <alignment vertical="center"/>
    </xf>
    <xf numFmtId="2" fontId="15" fillId="0" borderId="0" xfId="7" applyNumberFormat="1" applyFont="1" applyAlignment="1">
      <alignment vertical="center"/>
    </xf>
    <xf numFmtId="4" fontId="17" fillId="0" borderId="2" xfId="7" applyNumberFormat="1" applyFont="1" applyBorder="1" applyAlignment="1">
      <alignment vertical="center"/>
    </xf>
    <xf numFmtId="0" fontId="18" fillId="0" borderId="5" xfId="7" applyFont="1" applyBorder="1" applyAlignment="1">
      <alignment horizontal="left" vertical="center"/>
    </xf>
    <xf numFmtId="2" fontId="18" fillId="0" borderId="5" xfId="7" applyNumberFormat="1" applyFont="1" applyBorder="1" applyAlignment="1">
      <alignment vertical="center"/>
    </xf>
    <xf numFmtId="4" fontId="18" fillId="0" borderId="5" xfId="7" applyNumberFormat="1" applyFont="1" applyBorder="1" applyAlignment="1">
      <alignment vertical="center"/>
    </xf>
    <xf numFmtId="165" fontId="17" fillId="0" borderId="1" xfId="0" applyNumberFormat="1" applyFont="1" applyBorder="1" applyAlignment="1">
      <alignment vertical="center"/>
    </xf>
    <xf numFmtId="0" fontId="18" fillId="0" borderId="2" xfId="4" applyFont="1" applyFill="1" applyBorder="1" applyAlignment="1">
      <alignment vertical="center"/>
    </xf>
    <xf numFmtId="0" fontId="17" fillId="0" borderId="0" xfId="0" applyFont="1"/>
    <xf numFmtId="0" fontId="15" fillId="0" borderId="0" xfId="0" applyFont="1" applyBorder="1" applyAlignment="1">
      <alignment vertical="center"/>
    </xf>
    <xf numFmtId="0" fontId="63" fillId="0" borderId="5" xfId="4" applyFont="1" applyBorder="1" applyAlignment="1">
      <alignment horizontal="left" vertical="center"/>
    </xf>
    <xf numFmtId="0" fontId="18" fillId="0" borderId="0" xfId="4" applyFont="1" applyBorder="1" applyAlignment="1">
      <alignment horizontal="left" vertical="center"/>
    </xf>
    <xf numFmtId="0" fontId="0" fillId="0" borderId="5" xfId="0" applyBorder="1" applyAlignment="1">
      <alignment vertical="center"/>
    </xf>
    <xf numFmtId="0" fontId="18" fillId="0" borderId="5" xfId="4" applyFont="1" applyBorder="1" applyAlignment="1">
      <alignment horizontal="left" vertical="center"/>
    </xf>
    <xf numFmtId="0" fontId="0" fillId="0" borderId="0" xfId="0" applyAlignment="1">
      <alignment vertical="center"/>
    </xf>
    <xf numFmtId="0" fontId="64" fillId="0" borderId="0" xfId="4" applyFont="1" applyBorder="1" applyAlignment="1">
      <alignment horizontal="left" vertical="center"/>
    </xf>
    <xf numFmtId="0" fontId="65" fillId="0" borderId="0" xfId="0" applyFont="1"/>
    <xf numFmtId="0" fontId="65" fillId="0" borderId="0" xfId="0" applyFont="1" applyAlignment="1">
      <alignment vertical="center"/>
    </xf>
    <xf numFmtId="0" fontId="66" fillId="0" borderId="0" xfId="4" applyFont="1" applyBorder="1" applyAlignment="1">
      <alignment horizontal="left" vertical="center" wrapText="1"/>
    </xf>
    <xf numFmtId="0" fontId="56" fillId="0" borderId="0" xfId="4" applyFont="1"/>
    <xf numFmtId="165" fontId="15" fillId="0" borderId="0" xfId="0" applyNumberFormat="1" applyFont="1" applyAlignment="1">
      <alignment vertical="center"/>
    </xf>
    <xf numFmtId="165" fontId="15" fillId="0" borderId="2" xfId="0" applyNumberFormat="1" applyFont="1" applyBorder="1" applyAlignment="1">
      <alignment vertical="center"/>
    </xf>
    <xf numFmtId="165" fontId="15" fillId="0" borderId="0" xfId="0" applyNumberFormat="1" applyFont="1" applyAlignment="1">
      <alignment horizontal="right" vertical="center"/>
    </xf>
    <xf numFmtId="165" fontId="17" fillId="0" borderId="2" xfId="0" applyNumberFormat="1" applyFont="1" applyBorder="1" applyAlignment="1">
      <alignment horizontal="right" vertical="center"/>
    </xf>
    <xf numFmtId="0" fontId="17" fillId="0" borderId="6" xfId="1" applyFont="1" applyBorder="1" applyAlignment="1">
      <alignment horizontal="left" vertical="center"/>
    </xf>
    <xf numFmtId="0" fontId="17" fillId="0" borderId="3" xfId="1" applyFont="1" applyBorder="1" applyAlignment="1">
      <alignment horizontal="left" vertical="center"/>
    </xf>
    <xf numFmtId="0" fontId="15" fillId="0" borderId="0" xfId="0" applyFont="1" applyFill="1" applyAlignment="1">
      <alignment vertical="center"/>
    </xf>
    <xf numFmtId="0" fontId="19" fillId="0" borderId="0" xfId="6" applyFont="1" applyFill="1" applyBorder="1" applyAlignment="1">
      <alignment vertical="center"/>
    </xf>
    <xf numFmtId="0" fontId="18" fillId="0" borderId="2" xfId="6" applyFont="1" applyFill="1" applyBorder="1" applyAlignment="1">
      <alignment vertical="center"/>
    </xf>
    <xf numFmtId="0" fontId="18" fillId="0" borderId="0" xfId="6" applyFont="1" applyFill="1" applyBorder="1" applyAlignment="1">
      <alignment horizontal="left" vertical="center"/>
    </xf>
    <xf numFmtId="0" fontId="19" fillId="0" borderId="2" xfId="6" applyFont="1" applyFill="1" applyBorder="1" applyAlignment="1">
      <alignment vertical="center"/>
    </xf>
    <xf numFmtId="0" fontId="19" fillId="0" borderId="0" xfId="4" applyFont="1" applyFill="1" applyBorder="1" applyAlignment="1">
      <alignment vertical="center"/>
    </xf>
    <xf numFmtId="0" fontId="18" fillId="0" borderId="0" xfId="4" applyFont="1" applyFill="1" applyBorder="1" applyAlignment="1">
      <alignment vertical="center"/>
    </xf>
    <xf numFmtId="0" fontId="19" fillId="0" borderId="2" xfId="4" applyFont="1" applyFill="1" applyBorder="1" applyAlignment="1">
      <alignment vertical="center"/>
    </xf>
    <xf numFmtId="0" fontId="18" fillId="0" borderId="6" xfId="4" applyFont="1" applyFill="1" applyBorder="1" applyAlignment="1">
      <alignment vertical="center"/>
    </xf>
    <xf numFmtId="165" fontId="18" fillId="0" borderId="6" xfId="4" applyNumberFormat="1" applyFont="1" applyFill="1" applyBorder="1" applyAlignment="1">
      <alignment vertical="center"/>
    </xf>
    <xf numFmtId="164" fontId="18" fillId="0" borderId="2" xfId="56" applyNumberFormat="1" applyFont="1" applyFill="1" applyBorder="1" applyAlignment="1">
      <alignment vertical="center"/>
    </xf>
    <xf numFmtId="0" fontId="16" fillId="0" borderId="0" xfId="0" applyFont="1" applyFill="1" applyBorder="1" applyAlignment="1">
      <alignment horizontal="left" vertical="center"/>
    </xf>
    <xf numFmtId="0" fontId="16" fillId="0" borderId="2" xfId="0" applyFont="1" applyFill="1" applyBorder="1" applyAlignment="1">
      <alignment horizontal="left" vertical="center"/>
    </xf>
    <xf numFmtId="0" fontId="19" fillId="0" borderId="0" xfId="0" applyFont="1" applyFill="1" applyBorder="1" applyAlignment="1">
      <alignment horizontal="left" vertical="center"/>
    </xf>
    <xf numFmtId="0" fontId="67" fillId="0" borderId="0" xfId="0" applyFont="1"/>
    <xf numFmtId="0" fontId="17" fillId="0" borderId="2" xfId="4" applyFont="1" applyBorder="1" applyAlignment="1">
      <alignment horizontal="left" vertical="center"/>
    </xf>
    <xf numFmtId="0" fontId="33" fillId="0" borderId="0" xfId="0" applyFont="1"/>
    <xf numFmtId="0" fontId="22" fillId="0" borderId="0" xfId="0" applyFont="1"/>
    <xf numFmtId="0" fontId="16" fillId="0" borderId="6" xfId="4" applyFont="1" applyBorder="1" applyAlignment="1">
      <alignment horizontal="left" vertical="center"/>
    </xf>
    <xf numFmtId="0" fontId="16" fillId="0" borderId="2" xfId="4" applyFont="1" applyBorder="1" applyAlignment="1">
      <alignment horizontal="left" vertical="center"/>
    </xf>
    <xf numFmtId="0" fontId="75" fillId="0" borderId="0" xfId="0" applyFont="1"/>
    <xf numFmtId="0" fontId="15" fillId="0" borderId="0" xfId="0" applyFont="1" applyBorder="1" applyAlignment="1">
      <alignment horizontal="left" vertical="center"/>
    </xf>
    <xf numFmtId="0" fontId="67" fillId="0" borderId="0" xfId="0" applyFont="1" applyAlignment="1">
      <alignment vertical="center"/>
    </xf>
    <xf numFmtId="0" fontId="19" fillId="0" borderId="0" xfId="4" applyFont="1" applyFill="1" applyAlignment="1">
      <alignment vertical="center"/>
    </xf>
    <xf numFmtId="165" fontId="15" fillId="0" borderId="0" xfId="0" applyNumberFormat="1" applyFont="1" applyFill="1" applyAlignment="1">
      <alignment vertical="center"/>
    </xf>
    <xf numFmtId="0" fontId="16" fillId="0" borderId="5" xfId="4" applyFont="1" applyFill="1" applyBorder="1" applyAlignment="1">
      <alignment vertical="center"/>
    </xf>
    <xf numFmtId="165" fontId="16" fillId="0" borderId="5" xfId="4" applyNumberFormat="1" applyFont="1" applyFill="1" applyBorder="1" applyAlignment="1">
      <alignment vertical="center"/>
    </xf>
    <xf numFmtId="0" fontId="70" fillId="0" borderId="0" xfId="4" applyFont="1" applyFill="1" applyAlignment="1">
      <alignment vertical="center"/>
    </xf>
    <xf numFmtId="0" fontId="16" fillId="0" borderId="2" xfId="4" applyFont="1" applyFill="1" applyBorder="1" applyAlignment="1">
      <alignment vertical="center"/>
    </xf>
    <xf numFmtId="165" fontId="16" fillId="0" borderId="2" xfId="4" applyNumberFormat="1" applyFont="1" applyFill="1" applyBorder="1" applyAlignment="1">
      <alignment vertical="center"/>
    </xf>
    <xf numFmtId="0" fontId="59" fillId="0" borderId="0" xfId="59" applyFont="1" applyFill="1" applyBorder="1" applyAlignment="1"/>
    <xf numFmtId="170" fontId="59" fillId="0" borderId="0" xfId="59" applyNumberFormat="1" applyFont="1" applyFill="1" applyBorder="1" applyAlignment="1"/>
    <xf numFmtId="0" fontId="59" fillId="0" borderId="0" xfId="59" applyFont="1" applyFill="1" applyBorder="1" applyAlignment="1">
      <alignment horizontal="left"/>
    </xf>
    <xf numFmtId="0" fontId="67" fillId="0" borderId="6" xfId="0" applyFont="1" applyBorder="1" applyAlignment="1">
      <alignment vertical="center"/>
    </xf>
    <xf numFmtId="0" fontId="78" fillId="0" borderId="4" xfId="59" applyFont="1" applyFill="1" applyBorder="1" applyAlignment="1">
      <alignment horizontal="right" vertical="center" wrapText="1"/>
    </xf>
    <xf numFmtId="0" fontId="59" fillId="0" borderId="0" xfId="59" applyFont="1" applyFill="1" applyAlignment="1"/>
    <xf numFmtId="0" fontId="19" fillId="0" borderId="0" xfId="59" applyFont="1" applyFill="1" applyAlignment="1">
      <alignment horizontal="left" vertical="center"/>
    </xf>
    <xf numFmtId="164" fontId="19" fillId="0" borderId="0" xfId="59" applyNumberFormat="1" applyFont="1" applyFill="1" applyAlignment="1">
      <alignment vertical="center"/>
    </xf>
    <xf numFmtId="0" fontId="19" fillId="0" borderId="2" xfId="59" applyFont="1" applyFill="1" applyBorder="1" applyAlignment="1">
      <alignment horizontal="left" vertical="center"/>
    </xf>
    <xf numFmtId="164" fontId="19" fillId="0" borderId="2" xfId="59" applyNumberFormat="1" applyFont="1" applyFill="1" applyBorder="1" applyAlignment="1">
      <alignment vertical="center"/>
    </xf>
    <xf numFmtId="0" fontId="59" fillId="0" borderId="0" xfId="59" applyFont="1" applyFill="1" applyAlignment="1">
      <alignment horizontal="left"/>
    </xf>
    <xf numFmtId="0" fontId="15" fillId="0" borderId="0" xfId="1" applyFont="1" applyAlignment="1">
      <alignment vertical="center"/>
    </xf>
    <xf numFmtId="0" fontId="17" fillId="0" borderId="4" xfId="1" applyFont="1" applyBorder="1" applyAlignment="1">
      <alignment vertical="center"/>
    </xf>
    <xf numFmtId="0" fontId="17" fillId="0" borderId="2" xfId="1" applyFont="1" applyBorder="1" applyAlignment="1">
      <alignment vertical="center"/>
    </xf>
    <xf numFmtId="164" fontId="15" fillId="0" borderId="0" xfId="1" applyNumberFormat="1" applyFont="1" applyFill="1"/>
    <xf numFmtId="0" fontId="15" fillId="0" borderId="0" xfId="1" applyFont="1"/>
    <xf numFmtId="164" fontId="15" fillId="0" borderId="0" xfId="1" applyNumberFormat="1" applyFont="1" applyFill="1" applyAlignment="1">
      <alignment horizontal="right"/>
    </xf>
    <xf numFmtId="164" fontId="15" fillId="0" borderId="0" xfId="1" quotePrefix="1" applyNumberFormat="1" applyFont="1" applyFill="1" applyAlignment="1">
      <alignment horizontal="right"/>
    </xf>
    <xf numFmtId="0" fontId="17" fillId="0" borderId="2" xfId="1" applyFont="1" applyFill="1" applyBorder="1" applyAlignment="1">
      <alignment horizontal="right" vertical="center"/>
    </xf>
    <xf numFmtId="0" fontId="15" fillId="0" borderId="0" xfId="1" applyFont="1" applyFill="1" applyAlignment="1">
      <alignment horizontal="right"/>
    </xf>
    <xf numFmtId="0" fontId="17" fillId="0" borderId="2" xfId="1" applyFont="1" applyFill="1" applyBorder="1" applyAlignment="1">
      <alignment vertical="center"/>
    </xf>
    <xf numFmtId="0" fontId="15" fillId="0" borderId="2" xfId="1" applyFont="1" applyBorder="1"/>
    <xf numFmtId="0" fontId="15" fillId="0" borderId="2" xfId="1" applyFont="1" applyFill="1" applyBorder="1" applyAlignment="1">
      <alignment horizontal="right"/>
    </xf>
    <xf numFmtId="0" fontId="15" fillId="0" borderId="2" xfId="1" quotePrefix="1" applyFont="1" applyFill="1" applyBorder="1" applyAlignment="1">
      <alignment horizontal="right"/>
    </xf>
    <xf numFmtId="173" fontId="16" fillId="0" borderId="1" xfId="4" applyNumberFormat="1" applyFont="1" applyBorder="1" applyAlignment="1">
      <alignment vertical="center"/>
    </xf>
    <xf numFmtId="173" fontId="19" fillId="0" borderId="0" xfId="4" applyNumberFormat="1" applyFont="1" applyAlignment="1">
      <alignment vertical="center"/>
    </xf>
    <xf numFmtId="173" fontId="16" fillId="0" borderId="2" xfId="4" applyNumberFormat="1" applyFont="1" applyBorder="1" applyAlignment="1">
      <alignment vertical="center"/>
    </xf>
    <xf numFmtId="173" fontId="16" fillId="0" borderId="2" xfId="4" applyNumberFormat="1" applyFont="1" applyFill="1" applyBorder="1" applyAlignment="1">
      <alignment vertical="center"/>
    </xf>
    <xf numFmtId="173" fontId="19" fillId="0" borderId="0" xfId="4" applyNumberFormat="1" applyFont="1" applyFill="1" applyBorder="1" applyAlignment="1">
      <alignment vertical="center"/>
    </xf>
    <xf numFmtId="173" fontId="16" fillId="0" borderId="0" xfId="4" applyNumberFormat="1" applyFont="1" applyAlignment="1">
      <alignment vertical="center"/>
    </xf>
    <xf numFmtId="0" fontId="16" fillId="0" borderId="0" xfId="6" applyFont="1" applyBorder="1" applyAlignment="1">
      <alignment horizontal="left" vertical="center"/>
    </xf>
    <xf numFmtId="165" fontId="17" fillId="0" borderId="0" xfId="0" applyNumberFormat="1" applyFont="1" applyAlignment="1">
      <alignment vertical="center"/>
    </xf>
    <xf numFmtId="0" fontId="16" fillId="0" borderId="2" xfId="6" applyFont="1" applyBorder="1" applyAlignment="1">
      <alignment horizontal="left" vertical="center"/>
    </xf>
    <xf numFmtId="165" fontId="17" fillId="0" borderId="2" xfId="0" applyNumberFormat="1" applyFont="1" applyBorder="1" applyAlignment="1">
      <alignment vertical="center"/>
    </xf>
    <xf numFmtId="0" fontId="19" fillId="0" borderId="0" xfId="6" applyFont="1" applyAlignment="1">
      <alignment vertical="center"/>
    </xf>
    <xf numFmtId="0" fontId="19" fillId="0" borderId="0" xfId="6" applyFont="1" applyBorder="1" applyAlignment="1">
      <alignment horizontal="left" vertical="center"/>
    </xf>
    <xf numFmtId="0" fontId="18" fillId="0" borderId="5" xfId="6" applyFont="1" applyBorder="1" applyAlignment="1">
      <alignment horizontal="left" vertical="center"/>
    </xf>
    <xf numFmtId="0" fontId="32" fillId="0" borderId="0" xfId="0" applyFont="1" applyAlignment="1">
      <alignment vertical="center"/>
    </xf>
    <xf numFmtId="165" fontId="19" fillId="0" borderId="2" xfId="0" applyNumberFormat="1" applyFont="1" applyFill="1" applyBorder="1" applyAlignment="1">
      <alignment vertical="center"/>
    </xf>
    <xf numFmtId="165" fontId="15" fillId="0" borderId="0" xfId="1" applyNumberFormat="1" applyFont="1" applyFill="1" applyAlignment="1">
      <alignment vertical="center"/>
    </xf>
    <xf numFmtId="165" fontId="15" fillId="0" borderId="0" xfId="0" applyNumberFormat="1" applyFont="1" applyFill="1" applyBorder="1" applyAlignment="1">
      <alignment vertical="center"/>
    </xf>
    <xf numFmtId="0" fontId="64" fillId="0" borderId="4" xfId="59" applyFont="1" applyFill="1" applyBorder="1" applyAlignment="1">
      <alignment horizontal="right" vertical="center" wrapText="1"/>
    </xf>
    <xf numFmtId="0" fontId="19" fillId="0" borderId="0" xfId="59" applyFont="1" applyFill="1" applyBorder="1" applyAlignment="1">
      <alignment horizontal="left" vertical="center"/>
    </xf>
    <xf numFmtId="164" fontId="19" fillId="0" borderId="0" xfId="59" applyNumberFormat="1" applyFont="1" applyFill="1" applyBorder="1" applyAlignment="1">
      <alignment vertical="center"/>
    </xf>
    <xf numFmtId="165" fontId="19" fillId="0" borderId="0" xfId="59" applyNumberFormat="1" applyFont="1" applyFill="1" applyBorder="1" applyAlignment="1">
      <alignment vertical="center"/>
    </xf>
    <xf numFmtId="164" fontId="15" fillId="0" borderId="0" xfId="1" applyNumberFormat="1" applyFont="1" applyFill="1" applyBorder="1" applyAlignment="1">
      <alignment vertical="center"/>
    </xf>
    <xf numFmtId="0" fontId="15" fillId="0" borderId="0" xfId="1" applyFont="1" applyFill="1" applyAlignment="1">
      <alignment vertical="center"/>
    </xf>
    <xf numFmtId="0" fontId="15" fillId="0" borderId="5" xfId="1" applyFont="1" applyBorder="1" applyAlignment="1">
      <alignment vertical="center"/>
    </xf>
    <xf numFmtId="0" fontId="19" fillId="0" borderId="0" xfId="1" applyFont="1" applyFill="1" applyAlignment="1">
      <alignment vertical="center"/>
    </xf>
    <xf numFmtId="165" fontId="69" fillId="0" borderId="0" xfId="1" applyNumberFormat="1" applyFont="1" applyAlignment="1">
      <alignment vertical="center"/>
    </xf>
    <xf numFmtId="165" fontId="15" fillId="0" borderId="0" xfId="1" applyNumberFormat="1" applyFont="1" applyAlignment="1">
      <alignment vertical="center"/>
    </xf>
    <xf numFmtId="0" fontId="15" fillId="0" borderId="2" xfId="1" applyFont="1" applyBorder="1" applyAlignment="1">
      <alignment vertical="center"/>
    </xf>
    <xf numFmtId="165" fontId="69" fillId="0" borderId="2" xfId="1" applyNumberFormat="1" applyFont="1" applyBorder="1" applyAlignment="1">
      <alignment vertical="center"/>
    </xf>
    <xf numFmtId="165" fontId="15" fillId="0" borderId="2" xfId="1" applyNumberFormat="1" applyFont="1" applyBorder="1" applyAlignment="1">
      <alignment vertical="center"/>
    </xf>
    <xf numFmtId="0" fontId="70" fillId="0" borderId="0" xfId="1" applyFont="1" applyFill="1" applyAlignment="1">
      <alignment vertical="center"/>
    </xf>
    <xf numFmtId="0" fontId="71" fillId="0" borderId="0" xfId="1" applyFont="1" applyFill="1" applyAlignment="1">
      <alignment vertical="center"/>
    </xf>
    <xf numFmtId="0" fontId="71" fillId="0" borderId="0" xfId="1" applyFont="1" applyAlignment="1">
      <alignment vertical="center"/>
    </xf>
    <xf numFmtId="165" fontId="72" fillId="0" borderId="0" xfId="1" applyNumberFormat="1" applyFont="1" applyAlignment="1">
      <alignment vertical="center"/>
    </xf>
    <xf numFmtId="165" fontId="71" fillId="0" borderId="0" xfId="1" applyNumberFormat="1" applyFont="1" applyAlignment="1">
      <alignment vertical="center"/>
    </xf>
    <xf numFmtId="0" fontId="16" fillId="0" borderId="2" xfId="1" applyFont="1" applyFill="1" applyBorder="1" applyAlignment="1">
      <alignment vertical="center"/>
    </xf>
    <xf numFmtId="164" fontId="15" fillId="0" borderId="0" xfId="1" applyNumberFormat="1" applyFont="1" applyAlignment="1">
      <alignment vertical="center"/>
    </xf>
    <xf numFmtId="0" fontId="15" fillId="0" borderId="6" xfId="1" applyFont="1" applyBorder="1" applyAlignment="1">
      <alignment vertical="center"/>
    </xf>
    <xf numFmtId="0" fontId="17" fillId="0" borderId="0" xfId="0" applyFont="1" applyBorder="1" applyAlignment="1">
      <alignment horizontal="left" vertical="center"/>
    </xf>
    <xf numFmtId="0" fontId="17" fillId="0" borderId="0" xfId="0" applyFont="1" applyBorder="1" applyAlignment="1">
      <alignment vertical="center"/>
    </xf>
    <xf numFmtId="164" fontId="15" fillId="0" borderId="0" xfId="0" applyNumberFormat="1" applyFont="1" applyFill="1" applyAlignment="1">
      <alignment vertical="center"/>
    </xf>
    <xf numFmtId="166" fontId="15" fillId="0" borderId="0" xfId="7" applyNumberFormat="1" applyFont="1" applyAlignment="1">
      <alignment vertical="center"/>
    </xf>
    <xf numFmtId="0" fontId="17" fillId="0" borderId="0" xfId="0" applyFont="1" applyFill="1" applyBorder="1" applyAlignment="1">
      <alignment vertical="center"/>
    </xf>
    <xf numFmtId="0" fontId="15" fillId="0" borderId="0" xfId="0" applyFont="1" applyFill="1" applyBorder="1" applyAlignment="1">
      <alignment vertical="center"/>
    </xf>
    <xf numFmtId="0" fontId="67" fillId="0" borderId="0" xfId="66" applyFont="1" applyBorder="1"/>
    <xf numFmtId="0" fontId="67" fillId="0" borderId="6" xfId="66" applyFont="1" applyBorder="1"/>
    <xf numFmtId="0" fontId="67" fillId="0" borderId="6" xfId="66" applyFont="1" applyBorder="1" applyAlignment="1">
      <alignment vertical="center"/>
    </xf>
    <xf numFmtId="0" fontId="15" fillId="0" borderId="0" xfId="66" applyFont="1" applyAlignment="1">
      <alignment vertical="center"/>
    </xf>
    <xf numFmtId="0" fontId="17" fillId="0" borderId="2" xfId="66" applyFont="1" applyBorder="1" applyAlignment="1">
      <alignment vertical="center"/>
    </xf>
    <xf numFmtId="0" fontId="32" fillId="0" borderId="0" xfId="66" applyFont="1" applyAlignment="1">
      <alignment vertical="center"/>
    </xf>
    <xf numFmtId="0" fontId="15" fillId="0" borderId="0" xfId="66" applyFont="1" applyBorder="1" applyAlignment="1">
      <alignment vertical="center"/>
    </xf>
    <xf numFmtId="0" fontId="14" fillId="0" borderId="0" xfId="66" applyFont="1" applyAlignment="1">
      <alignment vertical="center"/>
    </xf>
    <xf numFmtId="0" fontId="68" fillId="0" borderId="0" xfId="64" applyFont="1" applyAlignment="1">
      <alignment vertical="center"/>
    </xf>
    <xf numFmtId="0" fontId="15" fillId="0" borderId="2" xfId="66" applyFont="1" applyBorder="1" applyAlignment="1">
      <alignment vertical="center"/>
    </xf>
    <xf numFmtId="165" fontId="19" fillId="0" borderId="0" xfId="66" applyNumberFormat="1" applyFont="1" applyBorder="1" applyAlignment="1">
      <alignment vertical="center"/>
    </xf>
    <xf numFmtId="0" fontId="17" fillId="0" borderId="1" xfId="66" applyFont="1" applyBorder="1" applyAlignment="1">
      <alignment vertical="center"/>
    </xf>
    <xf numFmtId="0" fontId="16" fillId="0" borderId="2" xfId="66" applyFont="1" applyBorder="1" applyAlignment="1">
      <alignment vertical="center"/>
    </xf>
    <xf numFmtId="0" fontId="18" fillId="0" borderId="5" xfId="66" applyFont="1" applyBorder="1" applyAlignment="1">
      <alignment vertical="center"/>
    </xf>
    <xf numFmtId="164" fontId="15" fillId="0" borderId="0" xfId="66" applyNumberFormat="1" applyFont="1" applyAlignment="1">
      <alignment vertical="center"/>
    </xf>
    <xf numFmtId="164" fontId="15" fillId="0" borderId="0" xfId="66" applyNumberFormat="1" applyFont="1" applyBorder="1" applyAlignment="1">
      <alignment vertical="center"/>
    </xf>
    <xf numFmtId="3" fontId="15" fillId="0" borderId="0" xfId="66" applyNumberFormat="1" applyFont="1" applyAlignment="1">
      <alignment vertical="center"/>
    </xf>
    <xf numFmtId="164" fontId="18" fillId="0" borderId="5" xfId="66" applyNumberFormat="1" applyFont="1" applyBorder="1" applyAlignment="1">
      <alignment vertical="center"/>
    </xf>
    <xf numFmtId="0" fontId="17" fillId="0" borderId="5" xfId="66" applyFont="1" applyBorder="1" applyAlignment="1">
      <alignment vertical="center"/>
    </xf>
    <xf numFmtId="164" fontId="32" fillId="0" borderId="0" xfId="66" applyNumberFormat="1" applyFont="1" applyAlignment="1">
      <alignment vertical="center"/>
    </xf>
    <xf numFmtId="164" fontId="17" fillId="0" borderId="5" xfId="66" applyNumberFormat="1" applyFont="1" applyBorder="1" applyAlignment="1">
      <alignment vertical="center"/>
    </xf>
    <xf numFmtId="164" fontId="15" fillId="0" borderId="16" xfId="66" applyNumberFormat="1" applyFont="1" applyBorder="1" applyAlignment="1">
      <alignment vertical="center"/>
    </xf>
    <xf numFmtId="164" fontId="15" fillId="0" borderId="2" xfId="66" applyNumberFormat="1" applyFont="1" applyBorder="1" applyAlignment="1">
      <alignment vertical="center"/>
    </xf>
    <xf numFmtId="0" fontId="15" fillId="0" borderId="16" xfId="66" applyFont="1" applyBorder="1" applyAlignment="1">
      <alignment vertical="center"/>
    </xf>
    <xf numFmtId="0" fontId="67" fillId="0" borderId="0" xfId="66" applyFont="1" applyBorder="1" applyAlignment="1">
      <alignment vertical="center"/>
    </xf>
    <xf numFmtId="165" fontId="17" fillId="0" borderId="0" xfId="67" applyNumberFormat="1" applyFont="1" applyBorder="1" applyAlignment="1">
      <alignment vertical="center"/>
    </xf>
    <xf numFmtId="165" fontId="15" fillId="0" borderId="0" xfId="67" applyNumberFormat="1" applyFont="1" applyBorder="1" applyAlignment="1">
      <alignment vertical="center"/>
    </xf>
    <xf numFmtId="0" fontId="17" fillId="0" borderId="16" xfId="66" applyFont="1" applyBorder="1" applyAlignment="1">
      <alignment vertical="center"/>
    </xf>
    <xf numFmtId="0" fontId="17" fillId="0" borderId="0" xfId="66" applyFont="1" applyBorder="1" applyAlignment="1">
      <alignment vertical="center"/>
    </xf>
    <xf numFmtId="164" fontId="15" fillId="39" borderId="0" xfId="66" applyNumberFormat="1" applyFont="1" applyFill="1" applyAlignment="1">
      <alignment vertical="center"/>
    </xf>
    <xf numFmtId="164" fontId="15" fillId="39" borderId="2" xfId="66" applyNumberFormat="1" applyFont="1" applyFill="1" applyBorder="1" applyAlignment="1">
      <alignment vertical="center"/>
    </xf>
    <xf numFmtId="164" fontId="17" fillId="39" borderId="5" xfId="66" applyNumberFormat="1" applyFont="1" applyFill="1" applyBorder="1" applyAlignment="1">
      <alignment vertical="center"/>
    </xf>
    <xf numFmtId="164" fontId="32" fillId="39" borderId="2" xfId="66" applyNumberFormat="1" applyFont="1" applyFill="1" applyBorder="1" applyAlignment="1">
      <alignment vertical="center"/>
    </xf>
    <xf numFmtId="164" fontId="17" fillId="39" borderId="2" xfId="66" applyNumberFormat="1" applyFont="1" applyFill="1" applyBorder="1" applyAlignment="1">
      <alignment vertical="center"/>
    </xf>
    <xf numFmtId="164" fontId="18" fillId="39" borderId="5" xfId="66" applyNumberFormat="1" applyFont="1" applyFill="1" applyBorder="1" applyAlignment="1">
      <alignment vertical="center"/>
    </xf>
    <xf numFmtId="165" fontId="19" fillId="39" borderId="0" xfId="66" applyNumberFormat="1" applyFont="1" applyFill="1" applyBorder="1" applyAlignment="1">
      <alignment vertical="center"/>
    </xf>
    <xf numFmtId="3" fontId="16" fillId="0" borderId="2" xfId="5" applyNumberFormat="1" applyFont="1" applyFill="1" applyBorder="1" applyAlignment="1"/>
    <xf numFmtId="165" fontId="15" fillId="39" borderId="0" xfId="0" applyNumberFormat="1" applyFont="1" applyFill="1" applyBorder="1" applyAlignment="1">
      <alignment vertical="center"/>
    </xf>
    <xf numFmtId="0" fontId="17" fillId="0" borderId="0" xfId="66" applyFont="1" applyAlignment="1">
      <alignment vertical="center"/>
    </xf>
    <xf numFmtId="167" fontId="19" fillId="39" borderId="0" xfId="56" applyNumberFormat="1" applyFont="1" applyFill="1" applyBorder="1" applyAlignment="1">
      <alignment vertical="center"/>
    </xf>
    <xf numFmtId="167" fontId="16" fillId="39" borderId="0" xfId="56" applyNumberFormat="1" applyFont="1" applyFill="1" applyBorder="1" applyAlignment="1">
      <alignment vertical="center"/>
    </xf>
    <xf numFmtId="167" fontId="16" fillId="39" borderId="2" xfId="56" applyNumberFormat="1" applyFont="1" applyFill="1" applyBorder="1" applyAlignment="1">
      <alignment vertical="center"/>
    </xf>
    <xf numFmtId="0" fontId="19" fillId="0" borderId="4" xfId="4" applyFont="1" applyFill="1" applyBorder="1" applyAlignment="1">
      <alignment horizontal="left" vertical="center"/>
    </xf>
    <xf numFmtId="0" fontId="16" fillId="0" borderId="4" xfId="4" applyFont="1" applyFill="1" applyBorder="1" applyAlignment="1">
      <alignment horizontal="right" vertical="center"/>
    </xf>
    <xf numFmtId="0" fontId="18" fillId="0" borderId="2" xfId="0" applyFont="1" applyBorder="1" applyAlignment="1">
      <alignment horizontal="left" vertical="center"/>
    </xf>
    <xf numFmtId="165" fontId="15" fillId="0" borderId="0" xfId="72" applyNumberFormat="1" applyFont="1" applyAlignment="1">
      <alignment vertical="center"/>
    </xf>
    <xf numFmtId="165" fontId="18" fillId="0" borderId="2" xfId="0" applyNumberFormat="1" applyFont="1" applyBorder="1" applyAlignment="1">
      <alignment vertical="center"/>
    </xf>
    <xf numFmtId="165" fontId="17" fillId="0" borderId="0" xfId="0" applyNumberFormat="1" applyFont="1" applyBorder="1" applyAlignment="1">
      <alignment vertical="center"/>
    </xf>
    <xf numFmtId="0" fontId="17" fillId="0" borderId="2" xfId="0" applyFont="1" applyBorder="1" applyAlignment="1">
      <alignment horizontal="left" vertical="center"/>
    </xf>
    <xf numFmtId="165" fontId="16" fillId="0" borderId="6" xfId="1" applyNumberFormat="1" applyFont="1" applyFill="1" applyBorder="1" applyAlignment="1">
      <alignment vertical="center"/>
    </xf>
    <xf numFmtId="0" fontId="17" fillId="38" borderId="6" xfId="1" applyFont="1" applyFill="1" applyBorder="1" applyAlignment="1">
      <alignment vertical="center"/>
    </xf>
    <xf numFmtId="165" fontId="15" fillId="39" borderId="0" xfId="0" applyNumberFormat="1" applyFont="1" applyFill="1" applyAlignment="1">
      <alignment vertical="center"/>
    </xf>
    <xf numFmtId="167" fontId="15" fillId="39" borderId="0" xfId="56" applyNumberFormat="1" applyFont="1" applyFill="1" applyAlignment="1">
      <alignment vertical="center"/>
    </xf>
    <xf numFmtId="165" fontId="15" fillId="39" borderId="2" xfId="0" applyNumberFormat="1" applyFont="1" applyFill="1" applyBorder="1" applyAlignment="1">
      <alignment vertical="center"/>
    </xf>
    <xf numFmtId="167" fontId="15" fillId="39" borderId="2" xfId="56" applyNumberFormat="1" applyFont="1" applyFill="1" applyBorder="1" applyAlignment="1">
      <alignment vertical="center"/>
    </xf>
    <xf numFmtId="165" fontId="18" fillId="39" borderId="0" xfId="0" applyNumberFormat="1" applyFont="1" applyFill="1" applyAlignment="1">
      <alignment vertical="center"/>
    </xf>
    <xf numFmtId="167" fontId="18" fillId="39" borderId="2" xfId="56" applyNumberFormat="1" applyFont="1" applyFill="1" applyBorder="1" applyAlignment="1">
      <alignment vertical="center"/>
    </xf>
    <xf numFmtId="165" fontId="18" fillId="39" borderId="5" xfId="0" applyNumberFormat="1" applyFont="1" applyFill="1" applyBorder="1" applyAlignment="1">
      <alignment vertical="center"/>
    </xf>
    <xf numFmtId="167" fontId="18" fillId="39" borderId="5" xfId="56" applyNumberFormat="1" applyFont="1" applyFill="1" applyBorder="1" applyAlignment="1">
      <alignment vertical="center"/>
    </xf>
    <xf numFmtId="0" fontId="20" fillId="0" borderId="0" xfId="0" applyFont="1" applyAlignment="1">
      <alignment vertical="center"/>
    </xf>
    <xf numFmtId="0" fontId="0" fillId="0" borderId="0" xfId="0" applyFont="1" applyAlignment="1">
      <alignment vertical="center"/>
    </xf>
    <xf numFmtId="0" fontId="0" fillId="0" borderId="0" xfId="0" applyFont="1"/>
    <xf numFmtId="0" fontId="0" fillId="0" borderId="2" xfId="0" applyFont="1" applyBorder="1" applyAlignment="1">
      <alignment vertical="center"/>
    </xf>
    <xf numFmtId="0" fontId="20" fillId="0" borderId="6" xfId="0" applyFont="1" applyBorder="1" applyAlignment="1">
      <alignment vertical="center"/>
    </xf>
    <xf numFmtId="0" fontId="16" fillId="44" borderId="2" xfId="1" applyFont="1" applyFill="1" applyBorder="1" applyAlignment="1">
      <alignment vertical="center"/>
    </xf>
    <xf numFmtId="0" fontId="16" fillId="44" borderId="2" xfId="4" applyFont="1" applyFill="1" applyBorder="1" applyAlignment="1">
      <alignment vertical="center"/>
    </xf>
    <xf numFmtId="0" fontId="15" fillId="44" borderId="2" xfId="1" applyFont="1" applyFill="1" applyBorder="1" applyAlignment="1">
      <alignment vertical="center"/>
    </xf>
    <xf numFmtId="165" fontId="16" fillId="44" borderId="2" xfId="4" applyNumberFormat="1" applyFont="1" applyFill="1" applyBorder="1" applyAlignment="1">
      <alignment vertical="center"/>
    </xf>
    <xf numFmtId="0" fontId="19" fillId="44" borderId="0" xfId="4" applyFont="1" applyFill="1" applyAlignment="1">
      <alignment vertical="center"/>
    </xf>
    <xf numFmtId="0" fontId="15" fillId="44" borderId="0" xfId="1" applyFont="1" applyFill="1" applyAlignment="1">
      <alignment vertical="center"/>
    </xf>
    <xf numFmtId="164" fontId="15" fillId="44" borderId="0" xfId="1" applyNumberFormat="1" applyFont="1" applyFill="1" applyAlignment="1">
      <alignment vertical="center"/>
    </xf>
    <xf numFmtId="0" fontId="19" fillId="44" borderId="0" xfId="4" applyFont="1" applyFill="1" applyBorder="1" applyAlignment="1">
      <alignment vertical="center"/>
    </xf>
    <xf numFmtId="165" fontId="15" fillId="44" borderId="0" xfId="1" applyNumberFormat="1" applyFont="1" applyFill="1" applyAlignment="1">
      <alignment vertical="center"/>
    </xf>
    <xf numFmtId="165" fontId="15" fillId="45" borderId="0" xfId="1" applyNumberFormat="1" applyFont="1" applyFill="1" applyAlignment="1">
      <alignment vertical="center"/>
    </xf>
    <xf numFmtId="165" fontId="17" fillId="45" borderId="2" xfId="1" applyNumberFormat="1" applyFont="1" applyFill="1" applyBorder="1" applyAlignment="1">
      <alignment vertical="center"/>
    </xf>
    <xf numFmtId="167" fontId="17" fillId="45" borderId="2" xfId="56" applyNumberFormat="1" applyFont="1" applyFill="1" applyBorder="1" applyAlignment="1">
      <alignment vertical="center"/>
    </xf>
    <xf numFmtId="167" fontId="15" fillId="45" borderId="0" xfId="56" applyNumberFormat="1" applyFont="1" applyFill="1" applyAlignment="1">
      <alignment vertical="center"/>
    </xf>
    <xf numFmtId="167" fontId="15" fillId="45" borderId="2" xfId="56" applyNumberFormat="1" applyFont="1" applyFill="1" applyBorder="1" applyAlignment="1">
      <alignment vertical="center"/>
    </xf>
    <xf numFmtId="165" fontId="17" fillId="39" borderId="0" xfId="1" applyNumberFormat="1" applyFont="1" applyFill="1" applyAlignment="1">
      <alignment vertical="center"/>
    </xf>
    <xf numFmtId="167" fontId="17" fillId="39" borderId="1" xfId="56" applyNumberFormat="1" applyFont="1" applyFill="1" applyBorder="1" applyAlignment="1">
      <alignment vertical="center"/>
    </xf>
    <xf numFmtId="165" fontId="16" fillId="39" borderId="5" xfId="4" applyNumberFormat="1" applyFont="1" applyFill="1" applyBorder="1" applyAlignment="1">
      <alignment vertical="center"/>
    </xf>
    <xf numFmtId="167" fontId="17" fillId="39" borderId="2" xfId="56" applyNumberFormat="1" applyFont="1" applyFill="1" applyBorder="1" applyAlignment="1">
      <alignment vertical="center"/>
    </xf>
    <xf numFmtId="165" fontId="69" fillId="39" borderId="0" xfId="1" applyNumberFormat="1" applyFont="1" applyFill="1" applyAlignment="1">
      <alignment vertical="center"/>
    </xf>
    <xf numFmtId="165" fontId="69" fillId="39" borderId="2" xfId="1" applyNumberFormat="1" applyFont="1" applyFill="1" applyBorder="1" applyAlignment="1">
      <alignment vertical="center"/>
    </xf>
    <xf numFmtId="165" fontId="72" fillId="39" borderId="0" xfId="1" applyNumberFormat="1" applyFont="1" applyFill="1" applyAlignment="1">
      <alignment vertical="center"/>
    </xf>
    <xf numFmtId="167" fontId="71" fillId="39" borderId="0" xfId="56" applyNumberFormat="1" applyFont="1" applyFill="1" applyAlignment="1">
      <alignment vertical="center"/>
    </xf>
    <xf numFmtId="165" fontId="71" fillId="39" borderId="0" xfId="1" applyNumberFormat="1" applyFont="1" applyFill="1" applyAlignment="1">
      <alignment vertical="center"/>
    </xf>
    <xf numFmtId="164" fontId="15" fillId="39" borderId="0" xfId="1" applyNumberFormat="1" applyFont="1" applyFill="1" applyAlignment="1">
      <alignment vertical="center"/>
    </xf>
    <xf numFmtId="0" fontId="15" fillId="39" borderId="0" xfId="1" applyFont="1" applyFill="1" applyAlignment="1">
      <alignment vertical="center"/>
    </xf>
    <xf numFmtId="165" fontId="16" fillId="39" borderId="2" xfId="4" applyNumberFormat="1" applyFont="1" applyFill="1" applyBorder="1" applyAlignment="1">
      <alignment vertical="center"/>
    </xf>
    <xf numFmtId="165" fontId="15" fillId="39" borderId="0" xfId="1" applyNumberFormat="1" applyFont="1" applyFill="1" applyAlignment="1">
      <alignment vertical="center"/>
    </xf>
    <xf numFmtId="165" fontId="18" fillId="39" borderId="6" xfId="1" applyNumberFormat="1" applyFont="1" applyFill="1" applyBorder="1" applyAlignment="1">
      <alignment vertical="center"/>
    </xf>
    <xf numFmtId="167" fontId="18" fillId="39" borderId="0" xfId="56" applyNumberFormat="1" applyFont="1" applyFill="1" applyAlignment="1">
      <alignment vertical="center"/>
    </xf>
    <xf numFmtId="165" fontId="18" fillId="39" borderId="0" xfId="1" applyNumberFormat="1" applyFont="1" applyFill="1" applyBorder="1" applyAlignment="1">
      <alignment vertical="center"/>
    </xf>
    <xf numFmtId="0" fontId="59" fillId="0" borderId="0" xfId="4" applyFont="1" applyFill="1" applyBorder="1" applyAlignment="1">
      <alignment vertical="center"/>
    </xf>
    <xf numFmtId="0" fontId="20" fillId="0" borderId="0" xfId="1" applyFont="1" applyAlignment="1">
      <alignment vertical="center"/>
    </xf>
    <xf numFmtId="0" fontId="20" fillId="0" borderId="0" xfId="1" applyFont="1" applyBorder="1" applyAlignment="1">
      <alignment vertical="center"/>
    </xf>
    <xf numFmtId="0" fontId="59" fillId="0" borderId="0" xfId="6" applyFont="1" applyFill="1" applyBorder="1" applyAlignment="1">
      <alignment vertical="center"/>
    </xf>
    <xf numFmtId="0" fontId="16" fillId="0" borderId="2" xfId="4" applyFont="1" applyBorder="1" applyAlignment="1">
      <alignment vertical="center" wrapText="1"/>
    </xf>
    <xf numFmtId="165" fontId="17" fillId="0" borderId="1" xfId="1" applyNumberFormat="1" applyFont="1" applyBorder="1" applyAlignment="1">
      <alignment vertical="center"/>
    </xf>
    <xf numFmtId="165" fontId="17" fillId="0" borderId="1" xfId="1" applyNumberFormat="1" applyFont="1" applyFill="1" applyBorder="1" applyAlignment="1">
      <alignment vertical="center"/>
    </xf>
    <xf numFmtId="0" fontId="19" fillId="0" borderId="0" xfId="4" applyFont="1" applyAlignment="1">
      <alignment horizontal="left" vertical="center"/>
    </xf>
    <xf numFmtId="0" fontId="16" fillId="0" borderId="0" xfId="4" applyFont="1" applyAlignment="1">
      <alignment horizontal="left" vertical="center" wrapText="1"/>
    </xf>
    <xf numFmtId="0" fontId="19" fillId="0" borderId="2" xfId="4" applyFont="1" applyBorder="1" applyAlignment="1">
      <alignment horizontal="left" vertical="center"/>
    </xf>
    <xf numFmtId="0" fontId="16" fillId="0" borderId="2" xfId="4" applyFont="1" applyBorder="1" applyAlignment="1">
      <alignment horizontal="justify" vertical="center" wrapText="1"/>
    </xf>
    <xf numFmtId="165" fontId="15" fillId="0" borderId="2" xfId="1" applyNumberFormat="1" applyFont="1" applyFill="1" applyBorder="1" applyAlignment="1">
      <alignment vertical="center"/>
    </xf>
    <xf numFmtId="0" fontId="26" fillId="0" borderId="0" xfId="4" applyFont="1" applyAlignment="1">
      <alignment vertical="center"/>
    </xf>
    <xf numFmtId="165" fontId="32" fillId="0" borderId="0" xfId="1" applyNumberFormat="1" applyFont="1" applyAlignment="1">
      <alignment vertical="center"/>
    </xf>
    <xf numFmtId="165" fontId="32" fillId="0" borderId="0" xfId="1" applyNumberFormat="1" applyFont="1" applyFill="1" applyAlignment="1">
      <alignment vertical="center"/>
    </xf>
    <xf numFmtId="0" fontId="26" fillId="0" borderId="0" xfId="4" applyFont="1" applyAlignment="1">
      <alignment horizontal="left" vertical="center"/>
    </xf>
    <xf numFmtId="0" fontId="26" fillId="0" borderId="0" xfId="4" applyFont="1" applyFill="1" applyAlignment="1">
      <alignment vertical="center"/>
    </xf>
    <xf numFmtId="0" fontId="32" fillId="0" borderId="0" xfId="0" applyFont="1" applyFill="1" applyAlignment="1">
      <alignment vertical="center"/>
    </xf>
    <xf numFmtId="0" fontId="26" fillId="0" borderId="0" xfId="4" applyFont="1" applyBorder="1" applyAlignment="1">
      <alignment vertical="center"/>
    </xf>
    <xf numFmtId="0" fontId="26" fillId="0" borderId="0" xfId="4" applyFont="1" applyFill="1" applyBorder="1" applyAlignment="1">
      <alignment vertical="center"/>
    </xf>
    <xf numFmtId="0" fontId="19" fillId="0" borderId="0" xfId="4" applyFont="1" applyBorder="1" applyAlignment="1">
      <alignment vertical="center" wrapText="1"/>
    </xf>
    <xf numFmtId="0" fontId="16" fillId="0" borderId="2" xfId="0" applyFont="1" applyBorder="1" applyAlignment="1">
      <alignment vertical="center"/>
    </xf>
    <xf numFmtId="165" fontId="16" fillId="0" borderId="2" xfId="0" applyNumberFormat="1" applyFont="1" applyBorder="1" applyAlignment="1">
      <alignment vertical="center"/>
    </xf>
    <xf numFmtId="165" fontId="16" fillId="0" borderId="2" xfId="1" applyNumberFormat="1" applyFont="1" applyBorder="1" applyAlignment="1">
      <alignment vertical="center"/>
    </xf>
    <xf numFmtId="165" fontId="16" fillId="0" borderId="2" xfId="1" applyNumberFormat="1" applyFont="1" applyFill="1" applyBorder="1" applyAlignment="1">
      <alignment vertical="center"/>
    </xf>
    <xf numFmtId="0" fontId="16" fillId="0" borderId="6" xfId="4" applyFont="1" applyBorder="1" applyAlignment="1">
      <alignment horizontal="left" vertical="center" wrapText="1"/>
    </xf>
    <xf numFmtId="0" fontId="16" fillId="0" borderId="6" xfId="0" applyFont="1" applyBorder="1" applyAlignment="1">
      <alignment vertical="center"/>
    </xf>
    <xf numFmtId="165" fontId="16" fillId="0" borderId="6" xfId="1" applyNumberFormat="1" applyFont="1" applyBorder="1" applyAlignment="1">
      <alignment vertical="center"/>
    </xf>
    <xf numFmtId="165" fontId="18" fillId="0" borderId="5" xfId="1" applyNumberFormat="1" applyFont="1" applyBorder="1" applyAlignment="1">
      <alignment vertical="center"/>
    </xf>
    <xf numFmtId="165" fontId="18" fillId="0" borderId="5" xfId="1" applyNumberFormat="1" applyFont="1" applyFill="1" applyBorder="1" applyAlignment="1">
      <alignment vertical="center"/>
    </xf>
    <xf numFmtId="165" fontId="17" fillId="0" borderId="1" xfId="7" applyNumberFormat="1" applyFont="1" applyFill="1" applyBorder="1" applyAlignment="1">
      <alignment vertical="center"/>
    </xf>
    <xf numFmtId="165" fontId="15" fillId="0" borderId="0" xfId="7" applyNumberFormat="1" applyFont="1" applyFill="1" applyAlignment="1">
      <alignment vertical="center"/>
    </xf>
    <xf numFmtId="165" fontId="17" fillId="0" borderId="2" xfId="7" applyNumberFormat="1" applyFont="1" applyFill="1" applyBorder="1" applyAlignment="1">
      <alignment vertical="center"/>
    </xf>
    <xf numFmtId="165" fontId="18" fillId="0" borderId="5" xfId="7" applyNumberFormat="1" applyFont="1" applyFill="1" applyBorder="1" applyAlignment="1">
      <alignment vertical="center"/>
    </xf>
    <xf numFmtId="0" fontId="67" fillId="0" borderId="0" xfId="1" applyFont="1"/>
    <xf numFmtId="0" fontId="20" fillId="0" borderId="0" xfId="1" applyFont="1"/>
    <xf numFmtId="0" fontId="18" fillId="39" borderId="2" xfId="1" applyFont="1" applyFill="1" applyBorder="1" applyAlignment="1">
      <alignment vertical="center"/>
    </xf>
    <xf numFmtId="164" fontId="18" fillId="39" borderId="0" xfId="1" applyNumberFormat="1" applyFont="1" applyFill="1" applyBorder="1" applyAlignment="1">
      <alignment vertical="center"/>
    </xf>
    <xf numFmtId="164" fontId="18" fillId="0" borderId="2" xfId="1" applyNumberFormat="1" applyFont="1" applyBorder="1" applyAlignment="1">
      <alignment vertical="center"/>
    </xf>
    <xf numFmtId="164" fontId="18" fillId="39" borderId="6" xfId="1" applyNumberFormat="1" applyFont="1" applyFill="1" applyBorder="1" applyAlignment="1">
      <alignment vertical="center"/>
    </xf>
    <xf numFmtId="164" fontId="18" fillId="0" borderId="0" xfId="1" applyNumberFormat="1" applyFont="1" applyAlignment="1">
      <alignment vertical="center"/>
    </xf>
    <xf numFmtId="164" fontId="15" fillId="39" borderId="0" xfId="1" applyNumberFormat="1" applyFont="1" applyFill="1" applyBorder="1" applyAlignment="1">
      <alignment vertical="center"/>
    </xf>
    <xf numFmtId="164" fontId="15" fillId="0" borderId="2" xfId="1" applyNumberFormat="1" applyFont="1" applyBorder="1" applyAlignment="1">
      <alignment vertical="center"/>
    </xf>
    <xf numFmtId="0" fontId="15" fillId="0" borderId="0" xfId="1" applyFont="1" applyBorder="1" applyAlignment="1">
      <alignment vertical="center"/>
    </xf>
    <xf numFmtId="0" fontId="18" fillId="0" borderId="0" xfId="1" applyFont="1" applyBorder="1" applyAlignment="1">
      <alignment vertical="center"/>
    </xf>
    <xf numFmtId="164" fontId="18" fillId="39" borderId="2" xfId="1" applyNumberFormat="1" applyFont="1" applyFill="1" applyBorder="1" applyAlignment="1">
      <alignment vertical="center"/>
    </xf>
    <xf numFmtId="0" fontId="18" fillId="0" borderId="2" xfId="1" applyFont="1" applyBorder="1" applyAlignment="1">
      <alignment vertical="center"/>
    </xf>
    <xf numFmtId="165" fontId="18" fillId="0" borderId="0" xfId="1" applyNumberFormat="1" applyFont="1" applyAlignment="1">
      <alignment vertical="center"/>
    </xf>
    <xf numFmtId="0" fontId="18" fillId="0" borderId="0" xfId="1" applyFont="1" applyAlignment="1">
      <alignment vertical="center"/>
    </xf>
    <xf numFmtId="165" fontId="15" fillId="39" borderId="2" xfId="1" applyNumberFormat="1" applyFont="1" applyFill="1" applyBorder="1" applyAlignment="1">
      <alignment vertical="center"/>
    </xf>
    <xf numFmtId="0" fontId="67" fillId="0" borderId="0" xfId="1" applyFont="1" applyAlignment="1">
      <alignment vertical="center"/>
    </xf>
    <xf numFmtId="165" fontId="19" fillId="44" borderId="0" xfId="74" applyNumberFormat="1" applyFont="1" applyFill="1" applyAlignment="1">
      <alignment vertical="center"/>
    </xf>
    <xf numFmtId="3" fontId="16" fillId="0" borderId="0" xfId="5" applyNumberFormat="1" applyFont="1" applyFill="1" applyBorder="1" applyAlignment="1">
      <alignment vertical="center"/>
    </xf>
    <xf numFmtId="167" fontId="16" fillId="39" borderId="5" xfId="56" applyNumberFormat="1" applyFont="1" applyFill="1" applyBorder="1" applyAlignment="1">
      <alignment vertical="center"/>
    </xf>
    <xf numFmtId="167" fontId="15" fillId="39" borderId="0" xfId="56" applyNumberFormat="1" applyFont="1" applyFill="1" applyBorder="1" applyAlignment="1">
      <alignment vertical="center"/>
    </xf>
    <xf numFmtId="167" fontId="16" fillId="39" borderId="2" xfId="56" applyNumberFormat="1" applyFont="1" applyFill="1" applyBorder="1" applyAlignment="1"/>
    <xf numFmtId="167" fontId="16" fillId="39" borderId="0" xfId="56" applyNumberFormat="1" applyFont="1" applyFill="1" applyBorder="1" applyAlignment="1"/>
    <xf numFmtId="167" fontId="17" fillId="39" borderId="0" xfId="56" applyNumberFormat="1" applyFont="1" applyFill="1" applyBorder="1" applyAlignment="1">
      <alignment vertical="center"/>
    </xf>
    <xf numFmtId="167" fontId="17" fillId="39" borderId="0" xfId="56" applyNumberFormat="1" applyFont="1" applyFill="1" applyAlignment="1">
      <alignment vertical="center"/>
    </xf>
    <xf numFmtId="165" fontId="17" fillId="39" borderId="0" xfId="0" applyNumberFormat="1" applyFont="1" applyFill="1" applyBorder="1" applyAlignment="1">
      <alignment vertical="center"/>
    </xf>
    <xf numFmtId="167" fontId="17" fillId="39" borderId="0" xfId="0" applyNumberFormat="1" applyFont="1" applyFill="1" applyAlignment="1">
      <alignment vertical="center"/>
    </xf>
    <xf numFmtId="167" fontId="15" fillId="39" borderId="0" xfId="0" applyNumberFormat="1" applyFont="1" applyFill="1" applyAlignment="1">
      <alignment vertical="center"/>
    </xf>
    <xf numFmtId="165" fontId="17" fillId="39" borderId="2" xfId="0" applyNumberFormat="1" applyFont="1" applyFill="1" applyBorder="1" applyAlignment="1">
      <alignment vertical="center"/>
    </xf>
    <xf numFmtId="167" fontId="17" fillId="39" borderId="2" xfId="0" applyNumberFormat="1" applyFont="1" applyFill="1" applyBorder="1" applyAlignment="1">
      <alignment vertical="center"/>
    </xf>
    <xf numFmtId="167" fontId="18" fillId="39" borderId="5" xfId="0" applyNumberFormat="1" applyFont="1" applyFill="1" applyBorder="1" applyAlignment="1">
      <alignment vertical="center"/>
    </xf>
    <xf numFmtId="0" fontId="73" fillId="0" borderId="0" xfId="59" applyFont="1" applyFill="1" applyBorder="1" applyAlignment="1">
      <alignment vertical="center"/>
    </xf>
    <xf numFmtId="0" fontId="16" fillId="0" borderId="1" xfId="59" applyFont="1" applyFill="1" applyBorder="1" applyAlignment="1">
      <alignment vertical="center"/>
    </xf>
    <xf numFmtId="171" fontId="16" fillId="0" borderId="1" xfId="60" applyFont="1" applyFill="1" applyBorder="1" applyAlignment="1">
      <alignment vertical="center"/>
    </xf>
    <xf numFmtId="0" fontId="16" fillId="0" borderId="2" xfId="59" applyFont="1" applyFill="1" applyBorder="1" applyAlignment="1">
      <alignment vertical="center"/>
    </xf>
    <xf numFmtId="171" fontId="16" fillId="0" borderId="2" xfId="60" applyFont="1" applyFill="1" applyBorder="1" applyAlignment="1">
      <alignment vertical="center"/>
    </xf>
    <xf numFmtId="0" fontId="17" fillId="0" borderId="0" xfId="0" applyFont="1" applyFill="1" applyBorder="1" applyAlignment="1">
      <alignment horizontal="left" vertical="center"/>
    </xf>
    <xf numFmtId="0" fontId="15" fillId="0" borderId="0" xfId="0" applyFont="1" applyFill="1" applyBorder="1" applyAlignment="1">
      <alignment horizontal="left" vertical="center"/>
    </xf>
    <xf numFmtId="0" fontId="16" fillId="2" borderId="3" xfId="0" applyFont="1" applyFill="1" applyBorder="1" applyAlignment="1">
      <alignment vertical="center"/>
    </xf>
    <xf numFmtId="0" fontId="16" fillId="2" borderId="3" xfId="0" applyFont="1" applyFill="1" applyBorder="1" applyAlignment="1">
      <alignment horizontal="center" vertical="center"/>
    </xf>
    <xf numFmtId="0" fontId="15" fillId="0" borderId="0" xfId="0" applyFont="1" applyBorder="1" applyAlignment="1">
      <alignment horizontal="right" vertical="center"/>
    </xf>
    <xf numFmtId="164" fontId="15" fillId="0" borderId="0" xfId="0" applyNumberFormat="1" applyFont="1" applyBorder="1" applyAlignment="1">
      <alignment horizontal="right" vertical="center"/>
    </xf>
    <xf numFmtId="165" fontId="17" fillId="0" borderId="0" xfId="0" applyNumberFormat="1" applyFont="1" applyBorder="1" applyAlignment="1">
      <alignment horizontal="right" vertical="center"/>
    </xf>
    <xf numFmtId="0" fontId="17" fillId="38" borderId="6" xfId="1" applyFont="1" applyFill="1" applyBorder="1" applyAlignment="1">
      <alignment horizontal="center" vertical="center"/>
    </xf>
    <xf numFmtId="0" fontId="17" fillId="38" borderId="3" xfId="1" applyFont="1" applyFill="1" applyBorder="1" applyAlignment="1">
      <alignment horizontal="center" vertical="center"/>
    </xf>
    <xf numFmtId="0" fontId="18" fillId="0" borderId="5" xfId="0" applyFont="1" applyBorder="1" applyAlignment="1">
      <alignment horizontal="left" vertical="center"/>
    </xf>
    <xf numFmtId="0" fontId="32" fillId="0" borderId="0" xfId="0" applyFont="1" applyBorder="1" applyAlignment="1">
      <alignment horizontal="left" vertical="center"/>
    </xf>
    <xf numFmtId="165" fontId="32" fillId="0" borderId="0" xfId="0" applyNumberFormat="1" applyFont="1" applyBorder="1" applyAlignment="1">
      <alignment vertical="center"/>
    </xf>
    <xf numFmtId="0" fontId="32" fillId="0" borderId="0" xfId="0" applyFont="1" applyBorder="1" applyAlignment="1">
      <alignment vertical="center"/>
    </xf>
    <xf numFmtId="3" fontId="19" fillId="0" borderId="0" xfId="54" applyNumberFormat="1" applyFont="1" applyAlignment="1">
      <alignment vertical="center"/>
    </xf>
    <xf numFmtId="173" fontId="18" fillId="0" borderId="5" xfId="4" applyNumberFormat="1" applyFont="1" applyFill="1" applyBorder="1" applyAlignment="1">
      <alignment vertical="center"/>
    </xf>
    <xf numFmtId="0" fontId="17" fillId="37" borderId="4" xfId="1" applyFont="1" applyFill="1" applyBorder="1" applyAlignment="1">
      <alignment horizontal="center" vertical="center"/>
    </xf>
    <xf numFmtId="0" fontId="59" fillId="0" borderId="0" xfId="59" applyFont="1" applyFill="1" applyAlignment="1">
      <alignment vertical="center"/>
    </xf>
    <xf numFmtId="171" fontId="59" fillId="0" borderId="0" xfId="60" applyFont="1" applyFill="1" applyAlignment="1">
      <alignment vertical="center"/>
    </xf>
    <xf numFmtId="0" fontId="14" fillId="0" borderId="0" xfId="74" applyFont="1"/>
    <xf numFmtId="0" fontId="67" fillId="0" borderId="0" xfId="74" applyFont="1"/>
    <xf numFmtId="0" fontId="15" fillId="0" borderId="0" xfId="74" applyFont="1"/>
    <xf numFmtId="0" fontId="14" fillId="0" borderId="0" xfId="74" applyFont="1" applyAlignment="1">
      <alignment vertical="center"/>
    </xf>
    <xf numFmtId="0" fontId="15" fillId="0" borderId="0" xfId="74" applyFont="1" applyAlignment="1">
      <alignment vertical="center"/>
    </xf>
    <xf numFmtId="0" fontId="17" fillId="0" borderId="3" xfId="74" applyFont="1" applyFill="1" applyBorder="1" applyAlignment="1">
      <alignment horizontal="center" vertical="center"/>
    </xf>
    <xf numFmtId="0" fontId="14" fillId="0" borderId="0" xfId="74" applyFont="1" applyFill="1"/>
    <xf numFmtId="0" fontId="18" fillId="0" borderId="5" xfId="74" applyFont="1" applyBorder="1" applyAlignment="1">
      <alignment vertical="center"/>
    </xf>
    <xf numFmtId="0" fontId="19" fillId="0" borderId="0" xfId="74" applyFont="1" applyBorder="1" applyAlignment="1">
      <alignment vertical="center"/>
    </xf>
    <xf numFmtId="0" fontId="15" fillId="0" borderId="0" xfId="74" applyFont="1" applyBorder="1"/>
    <xf numFmtId="0" fontId="67" fillId="0" borderId="0" xfId="74" applyFont="1" applyAlignment="1">
      <alignment vertical="center"/>
    </xf>
    <xf numFmtId="165" fontId="14" fillId="0" borderId="0" xfId="74" applyNumberFormat="1" applyFont="1"/>
    <xf numFmtId="0" fontId="29" fillId="3" borderId="4" xfId="74" applyFont="1" applyFill="1" applyBorder="1" applyAlignment="1">
      <alignment horizontal="right" vertical="center" wrapText="1"/>
    </xf>
    <xf numFmtId="0" fontId="15" fillId="3" borderId="4" xfId="74" applyFont="1" applyFill="1" applyBorder="1" applyAlignment="1">
      <alignment vertical="center"/>
    </xf>
    <xf numFmtId="0" fontId="22" fillId="0" borderId="0" xfId="74" applyFont="1"/>
    <xf numFmtId="0" fontId="15" fillId="0" borderId="0" xfId="74" applyFont="1" applyFill="1"/>
    <xf numFmtId="165" fontId="15" fillId="0" borderId="0" xfId="74" applyNumberFormat="1" applyFont="1" applyFill="1" applyAlignment="1">
      <alignment vertical="center"/>
    </xf>
    <xf numFmtId="165" fontId="15" fillId="0" borderId="0" xfId="74" applyNumberFormat="1" applyFont="1"/>
    <xf numFmtId="0" fontId="14" fillId="0" borderId="5" xfId="74" applyFont="1" applyBorder="1"/>
    <xf numFmtId="0" fontId="14" fillId="0" borderId="0" xfId="74" applyFont="1" applyBorder="1" applyAlignment="1">
      <alignment vertical="center"/>
    </xf>
    <xf numFmtId="3" fontId="18" fillId="0" borderId="0" xfId="74" applyNumberFormat="1" applyFont="1" applyBorder="1" applyAlignment="1">
      <alignment vertical="center"/>
    </xf>
    <xf numFmtId="3" fontId="14" fillId="0" borderId="0" xfId="74" applyNumberFormat="1" applyFont="1"/>
    <xf numFmtId="3" fontId="19" fillId="0" borderId="0" xfId="74" applyNumberFormat="1" applyFont="1" applyBorder="1" applyAlignment="1">
      <alignment vertical="center"/>
    </xf>
    <xf numFmtId="3" fontId="18" fillId="0" borderId="5" xfId="74" applyNumberFormat="1" applyFont="1" applyBorder="1" applyAlignment="1">
      <alignment vertical="center"/>
    </xf>
    <xf numFmtId="3" fontId="15" fillId="0" borderId="0" xfId="74" applyNumberFormat="1" applyFont="1" applyAlignment="1">
      <alignment vertical="center"/>
    </xf>
    <xf numFmtId="3" fontId="15" fillId="0" borderId="0" xfId="74" applyNumberFormat="1" applyFont="1" applyFill="1" applyAlignment="1">
      <alignment vertical="center"/>
    </xf>
    <xf numFmtId="0" fontId="14" fillId="0" borderId="0" xfId="74" applyFont="1" applyFill="1" applyBorder="1"/>
    <xf numFmtId="3" fontId="14" fillId="0" borderId="0" xfId="74" applyNumberFormat="1" applyFont="1" applyFill="1"/>
    <xf numFmtId="0" fontId="14" fillId="0" borderId="0" xfId="74" applyFont="1" applyBorder="1"/>
    <xf numFmtId="3" fontId="17" fillId="0" borderId="2" xfId="74" applyNumberFormat="1" applyFont="1" applyBorder="1" applyAlignment="1">
      <alignment vertical="center"/>
    </xf>
    <xf numFmtId="3" fontId="17" fillId="0" borderId="0" xfId="74" applyNumberFormat="1" applyFont="1" applyBorder="1" applyAlignment="1">
      <alignment vertical="center"/>
    </xf>
    <xf numFmtId="165" fontId="15" fillId="0" borderId="0" xfId="74" applyNumberFormat="1" applyFont="1" applyBorder="1"/>
    <xf numFmtId="164" fontId="15" fillId="0" borderId="0" xfId="74" applyNumberFormat="1" applyFont="1" applyAlignment="1">
      <alignment vertical="center"/>
    </xf>
    <xf numFmtId="0" fontId="17" fillId="0" borderId="0" xfId="74" applyFont="1" applyBorder="1"/>
    <xf numFmtId="165" fontId="17" fillId="0" borderId="6" xfId="74" applyNumberFormat="1" applyFont="1" applyBorder="1"/>
    <xf numFmtId="0" fontId="17" fillId="0" borderId="6" xfId="74" applyFont="1" applyBorder="1"/>
    <xf numFmtId="0" fontId="22" fillId="0" borderId="0" xfId="74" applyFont="1" applyBorder="1"/>
    <xf numFmtId="0" fontId="17" fillId="0" borderId="0" xfId="74" applyFont="1"/>
    <xf numFmtId="0" fontId="15" fillId="0" borderId="2" xfId="74" applyFont="1" applyBorder="1" applyAlignment="1">
      <alignment horizontal="right"/>
    </xf>
    <xf numFmtId="0" fontId="15" fillId="0" borderId="2" xfId="74" applyFont="1" applyBorder="1"/>
    <xf numFmtId="0" fontId="17" fillId="0" borderId="2" xfId="74" applyFont="1" applyBorder="1"/>
    <xf numFmtId="164" fontId="16" fillId="0" borderId="5" xfId="74" applyNumberFormat="1" applyFont="1" applyBorder="1" applyAlignment="1">
      <alignment vertical="center"/>
    </xf>
    <xf numFmtId="0" fontId="16" fillId="0" borderId="5" xfId="74" applyFont="1" applyBorder="1" applyAlignment="1">
      <alignment vertical="center"/>
    </xf>
    <xf numFmtId="164" fontId="15" fillId="0" borderId="0" xfId="74" applyNumberFormat="1" applyFont="1" applyFill="1"/>
    <xf numFmtId="164" fontId="15" fillId="0" borderId="0" xfId="74" applyNumberFormat="1" applyFont="1"/>
    <xf numFmtId="164" fontId="17" fillId="0" borderId="5" xfId="74" applyNumberFormat="1" applyFont="1" applyFill="1" applyBorder="1" applyAlignment="1">
      <alignment vertical="center"/>
    </xf>
    <xf numFmtId="164" fontId="17" fillId="0" borderId="5" xfId="74" applyNumberFormat="1" applyFont="1" applyBorder="1" applyAlignment="1">
      <alignment vertical="center"/>
    </xf>
    <xf numFmtId="0" fontId="17" fillId="0" borderId="5" xfId="74" applyFont="1" applyBorder="1" applyAlignment="1">
      <alignment vertical="center"/>
    </xf>
    <xf numFmtId="164" fontId="15" fillId="0" borderId="0" xfId="74" applyNumberFormat="1" applyFont="1" applyFill="1" applyAlignment="1">
      <alignment vertical="center"/>
    </xf>
    <xf numFmtId="0" fontId="33" fillId="0" borderId="0" xfId="74" applyFont="1"/>
    <xf numFmtId="2" fontId="32" fillId="0" borderId="0" xfId="74" applyNumberFormat="1" applyFont="1" applyFill="1" applyAlignment="1">
      <alignment vertical="center"/>
    </xf>
    <xf numFmtId="2" fontId="32" fillId="0" borderId="0" xfId="74" applyNumberFormat="1" applyFont="1" applyAlignment="1">
      <alignment vertical="center"/>
    </xf>
    <xf numFmtId="0" fontId="32" fillId="0" borderId="0" xfId="74" applyFont="1" applyAlignment="1">
      <alignment vertical="center"/>
    </xf>
    <xf numFmtId="164" fontId="17" fillId="0" borderId="0" xfId="74" applyNumberFormat="1" applyFont="1" applyFill="1" applyBorder="1" applyAlignment="1">
      <alignment vertical="center"/>
    </xf>
    <xf numFmtId="164" fontId="32" fillId="0" borderId="0" xfId="74" applyNumberFormat="1" applyFont="1" applyFill="1" applyAlignment="1">
      <alignment vertical="center"/>
    </xf>
    <xf numFmtId="164" fontId="32" fillId="0" borderId="0" xfId="74" applyNumberFormat="1" applyFont="1" applyFill="1" applyBorder="1" applyAlignment="1">
      <alignment vertical="center"/>
    </xf>
    <xf numFmtId="164" fontId="32" fillId="0" borderId="0" xfId="74" applyNumberFormat="1" applyFont="1" applyAlignment="1">
      <alignment vertical="center"/>
    </xf>
    <xf numFmtId="0" fontId="29" fillId="3" borderId="3" xfId="74" applyFont="1" applyFill="1" applyBorder="1" applyAlignment="1">
      <alignment horizontal="right" vertical="center" wrapText="1"/>
    </xf>
    <xf numFmtId="0" fontId="29" fillId="3" borderId="3" xfId="74" applyFont="1" applyFill="1" applyBorder="1" applyAlignment="1">
      <alignment horizontal="right" vertical="center"/>
    </xf>
    <xf numFmtId="0" fontId="28" fillId="3" borderId="3" xfId="74" applyFont="1" applyFill="1" applyBorder="1" applyAlignment="1">
      <alignment horizontal="right" vertical="center"/>
    </xf>
    <xf numFmtId="0" fontId="29" fillId="3" borderId="0" xfId="74" applyFont="1" applyFill="1" applyBorder="1" applyAlignment="1">
      <alignment vertical="center" wrapText="1"/>
    </xf>
    <xf numFmtId="0" fontId="29" fillId="3" borderId="6" xfId="74" applyFont="1" applyFill="1" applyBorder="1" applyAlignment="1">
      <alignment horizontal="right" vertical="center"/>
    </xf>
    <xf numFmtId="0" fontId="28" fillId="3" borderId="6" xfId="74" applyFont="1" applyFill="1" applyBorder="1" applyAlignment="1">
      <alignment horizontal="right" vertical="center"/>
    </xf>
    <xf numFmtId="0" fontId="17" fillId="0" borderId="0" xfId="74" applyFont="1" applyBorder="1" applyAlignment="1">
      <alignment vertical="center"/>
    </xf>
    <xf numFmtId="0" fontId="67" fillId="0" borderId="0" xfId="74" applyFont="1" applyBorder="1"/>
    <xf numFmtId="0" fontId="67" fillId="0" borderId="6" xfId="74" applyFont="1" applyBorder="1"/>
    <xf numFmtId="0" fontId="67" fillId="0" borderId="6" xfId="74" applyFont="1" applyBorder="1" applyAlignment="1">
      <alignment vertical="center"/>
    </xf>
    <xf numFmtId="164" fontId="19" fillId="0" borderId="0" xfId="74" applyNumberFormat="1" applyFont="1" applyFill="1"/>
    <xf numFmtId="0" fontId="16" fillId="0" borderId="2" xfId="74" applyFont="1" applyFill="1" applyBorder="1"/>
    <xf numFmtId="0" fontId="17" fillId="0" borderId="2" xfId="74" applyFont="1" applyBorder="1" applyAlignment="1">
      <alignment vertical="center"/>
    </xf>
    <xf numFmtId="0" fontId="19" fillId="0" borderId="0" xfId="74" applyFont="1" applyFill="1"/>
    <xf numFmtId="2" fontId="19" fillId="0" borderId="0" xfId="74" applyNumberFormat="1" applyFont="1" applyFill="1"/>
    <xf numFmtId="0" fontId="17" fillId="0" borderId="1" xfId="74" applyFont="1" applyBorder="1"/>
    <xf numFmtId="0" fontId="79" fillId="0" borderId="1" xfId="74" applyFont="1" applyBorder="1"/>
    <xf numFmtId="0" fontId="17" fillId="0" borderId="1" xfId="74" applyFont="1" applyBorder="1" applyAlignment="1">
      <alignment vertical="center"/>
    </xf>
    <xf numFmtId="0" fontId="29" fillId="0" borderId="4" xfId="74" applyFont="1" applyFill="1" applyBorder="1" applyAlignment="1">
      <alignment horizontal="right" vertical="center"/>
    </xf>
    <xf numFmtId="0" fontId="30" fillId="0" borderId="0" xfId="74" applyFont="1" applyAlignment="1">
      <alignment vertical="center"/>
    </xf>
    <xf numFmtId="165" fontId="19" fillId="0" borderId="0" xfId="0" applyNumberFormat="1" applyFont="1" applyBorder="1" applyAlignment="1">
      <alignment vertical="center"/>
    </xf>
    <xf numFmtId="0" fontId="59" fillId="0" borderId="0" xfId="0" applyFont="1" applyBorder="1" applyAlignment="1">
      <alignment horizontal="left" vertical="center"/>
    </xf>
    <xf numFmtId="165" fontId="19" fillId="39" borderId="0" xfId="74" applyNumberFormat="1" applyFont="1" applyFill="1" applyBorder="1" applyAlignment="1">
      <alignment vertical="center"/>
    </xf>
    <xf numFmtId="165" fontId="16" fillId="39" borderId="2" xfId="74" applyNumberFormat="1" applyFont="1" applyFill="1" applyBorder="1" applyAlignment="1">
      <alignment vertical="center"/>
    </xf>
    <xf numFmtId="165" fontId="17" fillId="0" borderId="2" xfId="74" applyNumberFormat="1" applyFont="1" applyFill="1" applyBorder="1" applyAlignment="1">
      <alignment vertical="center"/>
    </xf>
    <xf numFmtId="3" fontId="18" fillId="38" borderId="6" xfId="74" applyNumberFormat="1" applyFont="1" applyFill="1" applyBorder="1" applyAlignment="1">
      <alignment vertical="center"/>
    </xf>
    <xf numFmtId="0" fontId="18" fillId="38" borderId="6" xfId="74" applyFont="1" applyFill="1" applyBorder="1" applyAlignment="1">
      <alignment vertical="center"/>
    </xf>
    <xf numFmtId="165" fontId="18" fillId="39" borderId="5" xfId="74" applyNumberFormat="1" applyFont="1" applyFill="1" applyBorder="1" applyAlignment="1">
      <alignment vertical="center"/>
    </xf>
    <xf numFmtId="165" fontId="18" fillId="0" borderId="5" xfId="74" applyNumberFormat="1" applyFont="1" applyFill="1" applyBorder="1" applyAlignment="1">
      <alignment vertical="center"/>
    </xf>
    <xf numFmtId="165" fontId="16" fillId="39" borderId="0" xfId="74" applyNumberFormat="1" applyFont="1" applyFill="1" applyBorder="1" applyAlignment="1">
      <alignment vertical="center"/>
    </xf>
    <xf numFmtId="165" fontId="17" fillId="0" borderId="0" xfId="74" applyNumberFormat="1" applyFont="1" applyFill="1" applyAlignment="1">
      <alignment vertical="center"/>
    </xf>
    <xf numFmtId="0" fontId="22" fillId="0" borderId="0" xfId="74" applyFont="1" applyAlignment="1">
      <alignment vertical="center"/>
    </xf>
    <xf numFmtId="165" fontId="17" fillId="0" borderId="0" xfId="74" applyNumberFormat="1" applyFont="1" applyFill="1" applyBorder="1" applyAlignment="1">
      <alignment vertical="center"/>
    </xf>
    <xf numFmtId="0" fontId="18" fillId="0" borderId="0" xfId="74" applyFont="1" applyBorder="1" applyAlignment="1">
      <alignment vertical="center"/>
    </xf>
    <xf numFmtId="0" fontId="16" fillId="0" borderId="0" xfId="74" applyFont="1" applyBorder="1" applyAlignment="1">
      <alignment vertical="center"/>
    </xf>
    <xf numFmtId="165" fontId="19" fillId="0" borderId="0" xfId="74" applyNumberFormat="1" applyFont="1" applyBorder="1" applyAlignment="1">
      <alignment vertical="center"/>
    </xf>
    <xf numFmtId="0" fontId="9" fillId="0" borderId="0" xfId="64" applyFont="1"/>
    <xf numFmtId="0" fontId="9" fillId="0" borderId="0" xfId="64" applyAlignment="1"/>
    <xf numFmtId="0" fontId="9" fillId="0" borderId="0" xfId="64"/>
    <xf numFmtId="165" fontId="18" fillId="0" borderId="5" xfId="74" applyNumberFormat="1" applyFont="1" applyBorder="1" applyAlignment="1">
      <alignment vertical="center"/>
    </xf>
    <xf numFmtId="165" fontId="17" fillId="39" borderId="0" xfId="74" applyNumberFormat="1" applyFont="1" applyFill="1" applyAlignment="1">
      <alignment vertical="center"/>
    </xf>
    <xf numFmtId="3" fontId="17" fillId="0" borderId="0" xfId="74" applyNumberFormat="1" applyFont="1" applyFill="1" applyAlignment="1">
      <alignment vertical="center"/>
    </xf>
    <xf numFmtId="165" fontId="17" fillId="39" borderId="2" xfId="74" applyNumberFormat="1" applyFont="1" applyFill="1" applyBorder="1" applyAlignment="1">
      <alignment vertical="center"/>
    </xf>
    <xf numFmtId="165" fontId="17" fillId="39" borderId="0" xfId="74" applyNumberFormat="1" applyFont="1" applyFill="1" applyBorder="1" applyAlignment="1">
      <alignment vertical="center"/>
    </xf>
    <xf numFmtId="165" fontId="16" fillId="39" borderId="0" xfId="74" applyNumberFormat="1" applyFont="1" applyFill="1" applyBorder="1" applyAlignment="1"/>
    <xf numFmtId="165" fontId="17" fillId="0" borderId="0" xfId="74" applyNumberFormat="1" applyFont="1" applyBorder="1" applyAlignment="1"/>
    <xf numFmtId="0" fontId="14" fillId="0" borderId="0" xfId="74" applyFont="1" applyAlignment="1"/>
    <xf numFmtId="165" fontId="16" fillId="39" borderId="2" xfId="74" applyNumberFormat="1" applyFont="1" applyFill="1" applyBorder="1" applyAlignment="1"/>
    <xf numFmtId="165" fontId="17" fillId="0" borderId="2" xfId="74" applyNumberFormat="1" applyFont="1" applyBorder="1" applyAlignment="1"/>
    <xf numFmtId="0" fontId="17" fillId="0" borderId="2" xfId="74" applyFont="1" applyBorder="1" applyAlignment="1"/>
    <xf numFmtId="165" fontId="16" fillId="39" borderId="5" xfId="74" applyNumberFormat="1" applyFont="1" applyFill="1" applyBorder="1" applyAlignment="1">
      <alignment vertical="center"/>
    </xf>
    <xf numFmtId="165" fontId="17" fillId="0" borderId="1" xfId="74" applyNumberFormat="1" applyFont="1" applyBorder="1" applyAlignment="1">
      <alignment vertical="center"/>
    </xf>
    <xf numFmtId="0" fontId="17" fillId="2" borderId="3" xfId="74" applyFont="1" applyFill="1" applyBorder="1" applyAlignment="1">
      <alignment horizontal="center" vertical="center"/>
    </xf>
    <xf numFmtId="165" fontId="23" fillId="0" borderId="0" xfId="74" applyNumberFormat="1" applyFont="1" applyBorder="1" applyAlignment="1">
      <alignment vertical="center"/>
    </xf>
    <xf numFmtId="0" fontId="23" fillId="0" borderId="0" xfId="74" applyFont="1" applyBorder="1" applyAlignment="1">
      <alignment vertical="center"/>
    </xf>
    <xf numFmtId="0" fontId="30" fillId="0" borderId="0" xfId="74" applyFont="1"/>
    <xf numFmtId="0" fontId="30" fillId="0" borderId="0" xfId="74" applyFont="1" applyBorder="1"/>
    <xf numFmtId="165" fontId="16" fillId="0" borderId="0" xfId="74" applyNumberFormat="1" applyFont="1" applyBorder="1" applyAlignment="1">
      <alignment vertical="center"/>
    </xf>
    <xf numFmtId="165" fontId="16" fillId="0" borderId="2" xfId="74" applyNumberFormat="1" applyFont="1" applyBorder="1" applyAlignment="1">
      <alignment vertical="center"/>
    </xf>
    <xf numFmtId="0" fontId="16" fillId="0" borderId="2" xfId="74" applyFont="1" applyBorder="1" applyAlignment="1">
      <alignment vertical="center"/>
    </xf>
    <xf numFmtId="0" fontId="31" fillId="0" borderId="0" xfId="74" applyFont="1"/>
    <xf numFmtId="165" fontId="26" fillId="39" borderId="0" xfId="74" applyNumberFormat="1" applyFont="1" applyFill="1"/>
    <xf numFmtId="165" fontId="26" fillId="0" borderId="0" xfId="74" applyNumberFormat="1" applyFont="1"/>
    <xf numFmtId="0" fontId="26" fillId="0" borderId="0" xfId="74" applyFont="1" applyBorder="1" applyAlignment="1">
      <alignment vertical="center"/>
    </xf>
    <xf numFmtId="0" fontId="17" fillId="2" borderId="6" xfId="74" applyFont="1" applyFill="1" applyBorder="1" applyAlignment="1">
      <alignment vertical="center"/>
    </xf>
    <xf numFmtId="0" fontId="18" fillId="0" borderId="2" xfId="74" applyFont="1" applyBorder="1" applyAlignment="1">
      <alignment vertical="center"/>
    </xf>
    <xf numFmtId="0" fontId="19" fillId="0" borderId="2" xfId="74" applyFont="1" applyBorder="1" applyAlignment="1">
      <alignment vertical="center"/>
    </xf>
    <xf numFmtId="0" fontId="29" fillId="3" borderId="3" xfId="74" applyFont="1" applyFill="1" applyBorder="1" applyAlignment="1">
      <alignment horizontal="center" vertical="center" wrapText="1"/>
    </xf>
    <xf numFmtId="0" fontId="29" fillId="3" borderId="3" xfId="74" applyFont="1" applyFill="1" applyBorder="1" applyAlignment="1">
      <alignment horizontal="center" vertical="center"/>
    </xf>
    <xf numFmtId="0" fontId="29" fillId="3" borderId="6" xfId="74" applyFont="1" applyFill="1" applyBorder="1" applyAlignment="1">
      <alignment vertical="center" wrapText="1"/>
    </xf>
    <xf numFmtId="0" fontId="19" fillId="0" borderId="0" xfId="64" applyFont="1" applyBorder="1" applyAlignment="1">
      <alignment vertical="center"/>
    </xf>
    <xf numFmtId="0" fontId="17" fillId="38" borderId="3" xfId="74" applyFont="1" applyFill="1" applyBorder="1" applyAlignment="1">
      <alignment horizontal="center" vertical="center"/>
    </xf>
    <xf numFmtId="0" fontId="0" fillId="3" borderId="0" xfId="0" applyFill="1"/>
    <xf numFmtId="0" fontId="0" fillId="3" borderId="3" xfId="0" applyFill="1" applyBorder="1"/>
    <xf numFmtId="0" fontId="0" fillId="3" borderId="6" xfId="0" applyFill="1" applyBorder="1"/>
    <xf numFmtId="164" fontId="67" fillId="0" borderId="0" xfId="66" applyNumberFormat="1" applyFont="1" applyBorder="1"/>
    <xf numFmtId="164" fontId="67" fillId="0" borderId="6" xfId="66" applyNumberFormat="1" applyFont="1" applyBorder="1"/>
    <xf numFmtId="164" fontId="17" fillId="0" borderId="2" xfId="66" applyNumberFormat="1" applyFont="1" applyBorder="1" applyAlignment="1">
      <alignment vertical="center"/>
    </xf>
    <xf numFmtId="0" fontId="32" fillId="0" borderId="0" xfId="66" applyFont="1" applyBorder="1" applyAlignment="1">
      <alignment vertical="center"/>
    </xf>
    <xf numFmtId="164" fontId="69" fillId="0" borderId="2" xfId="64" applyNumberFormat="1" applyFont="1" applyBorder="1" applyAlignment="1">
      <alignment vertical="center"/>
    </xf>
    <xf numFmtId="0" fontId="69" fillId="0" borderId="2" xfId="64" applyFont="1" applyBorder="1" applyAlignment="1">
      <alignment vertical="center"/>
    </xf>
    <xf numFmtId="164" fontId="69" fillId="0" borderId="0" xfId="64" applyNumberFormat="1" applyFont="1" applyAlignment="1">
      <alignment vertical="center"/>
    </xf>
    <xf numFmtId="0" fontId="69" fillId="0" borderId="0" xfId="64" applyFont="1" applyAlignment="1">
      <alignment vertical="center"/>
    </xf>
    <xf numFmtId="0" fontId="29" fillId="0" borderId="4" xfId="74" applyFont="1" applyFill="1" applyBorder="1" applyAlignment="1">
      <alignment horizontal="center" vertical="center" wrapText="1"/>
    </xf>
    <xf numFmtId="0" fontId="29" fillId="0" borderId="3" xfId="74" applyFont="1" applyFill="1" applyBorder="1" applyAlignment="1">
      <alignment horizontal="center" vertical="center"/>
    </xf>
    <xf numFmtId="0" fontId="29" fillId="0" borderId="6" xfId="74" applyFont="1" applyFill="1" applyBorder="1" applyAlignment="1">
      <alignment vertical="center" wrapText="1"/>
    </xf>
    <xf numFmtId="0" fontId="29" fillId="0" borderId="6" xfId="74" applyFont="1" applyFill="1" applyBorder="1" applyAlignment="1">
      <alignment horizontal="right" vertical="center"/>
    </xf>
    <xf numFmtId="164" fontId="69" fillId="0" borderId="5" xfId="64" applyNumberFormat="1" applyFont="1" applyFill="1" applyBorder="1" applyAlignment="1">
      <alignment horizontal="center"/>
    </xf>
    <xf numFmtId="164" fontId="69" fillId="0" borderId="2" xfId="64" applyNumberFormat="1" applyFont="1" applyBorder="1"/>
    <xf numFmtId="164" fontId="69" fillId="0" borderId="0" xfId="64" applyNumberFormat="1" applyFont="1" applyBorder="1"/>
    <xf numFmtId="0" fontId="29" fillId="3" borderId="4" xfId="74" applyFont="1" applyFill="1" applyBorder="1" applyAlignment="1">
      <alignment horizontal="center" vertical="center" wrapText="1"/>
    </xf>
    <xf numFmtId="165" fontId="9" fillId="0" borderId="0" xfId="64" applyNumberFormat="1"/>
    <xf numFmtId="0" fontId="54" fillId="0" borderId="0" xfId="64" applyFont="1" applyAlignment="1">
      <alignment vertical="top"/>
    </xf>
    <xf numFmtId="165" fontId="18" fillId="39" borderId="5" xfId="64" applyNumberFormat="1" applyFont="1" applyFill="1" applyBorder="1" applyAlignment="1">
      <alignment vertical="center"/>
    </xf>
    <xf numFmtId="165" fontId="18" fillId="39" borderId="2" xfId="64" applyNumberFormat="1" applyFont="1" applyFill="1" applyBorder="1" applyAlignment="1">
      <alignment vertical="center"/>
    </xf>
    <xf numFmtId="165" fontId="18" fillId="0" borderId="5" xfId="64" applyNumberFormat="1" applyFont="1" applyBorder="1" applyAlignment="1">
      <alignment vertical="center"/>
    </xf>
    <xf numFmtId="165" fontId="63" fillId="0" borderId="5" xfId="64" applyNumberFormat="1" applyFont="1" applyBorder="1" applyAlignment="1">
      <alignment vertical="center"/>
    </xf>
    <xf numFmtId="3" fontId="18" fillId="0" borderId="5" xfId="64" applyNumberFormat="1" applyFont="1" applyBorder="1" applyAlignment="1">
      <alignment vertical="center"/>
    </xf>
    <xf numFmtId="0" fontId="18" fillId="0" borderId="5" xfId="64" applyFont="1" applyBorder="1" applyAlignment="1">
      <alignment vertical="center"/>
    </xf>
    <xf numFmtId="167" fontId="16" fillId="39" borderId="2" xfId="63" applyNumberFormat="1" applyFont="1" applyFill="1" applyBorder="1" applyAlignment="1">
      <alignment vertical="center"/>
    </xf>
    <xf numFmtId="165" fontId="16" fillId="39" borderId="2" xfId="64" applyNumberFormat="1" applyFont="1" applyFill="1" applyBorder="1" applyAlignment="1">
      <alignment vertical="center"/>
    </xf>
    <xf numFmtId="165" fontId="16" fillId="0" borderId="0" xfId="64" applyNumberFormat="1" applyFont="1" applyBorder="1" applyAlignment="1">
      <alignment vertical="center"/>
    </xf>
    <xf numFmtId="0" fontId="16" fillId="0" borderId="0" xfId="64" applyFont="1" applyBorder="1" applyAlignment="1">
      <alignment vertical="center"/>
    </xf>
    <xf numFmtId="167" fontId="16" fillId="39" borderId="6" xfId="63" applyNumberFormat="1" applyFont="1" applyFill="1" applyBorder="1" applyAlignment="1">
      <alignment vertical="center"/>
    </xf>
    <xf numFmtId="165" fontId="16" fillId="39" borderId="6" xfId="64" applyNumberFormat="1" applyFont="1" applyFill="1" applyBorder="1" applyAlignment="1">
      <alignment vertical="center"/>
    </xf>
    <xf numFmtId="165" fontId="16" fillId="0" borderId="6" xfId="64" applyNumberFormat="1" applyFont="1" applyBorder="1" applyAlignment="1">
      <alignment vertical="center"/>
    </xf>
    <xf numFmtId="0" fontId="16" fillId="0" borderId="6" xfId="64" applyFont="1" applyBorder="1" applyAlignment="1">
      <alignment vertical="center"/>
    </xf>
    <xf numFmtId="0" fontId="34" fillId="41" borderId="2" xfId="64" applyFont="1" applyFill="1" applyBorder="1" applyAlignment="1">
      <alignment horizontal="left" vertical="center"/>
    </xf>
    <xf numFmtId="0" fontId="34" fillId="41" borderId="0" xfId="64" applyFont="1" applyFill="1" applyBorder="1" applyAlignment="1">
      <alignment horizontal="left" vertical="center"/>
    </xf>
    <xf numFmtId="0" fontId="35" fillId="41" borderId="0" xfId="64" applyFont="1" applyFill="1" applyBorder="1" applyAlignment="1">
      <alignment horizontal="left" vertical="center"/>
    </xf>
    <xf numFmtId="165" fontId="18" fillId="0" borderId="0" xfId="64" applyNumberFormat="1" applyFont="1" applyFill="1" applyBorder="1" applyAlignment="1">
      <alignment vertical="center"/>
    </xf>
    <xf numFmtId="165" fontId="18" fillId="0" borderId="0" xfId="64" applyNumberFormat="1" applyFont="1" applyBorder="1" applyAlignment="1">
      <alignment vertical="center"/>
    </xf>
    <xf numFmtId="0" fontId="18" fillId="0" borderId="0" xfId="64" applyFont="1" applyBorder="1" applyAlignment="1">
      <alignment vertical="center"/>
    </xf>
    <xf numFmtId="165" fontId="16" fillId="0" borderId="2" xfId="64" applyNumberFormat="1" applyFont="1" applyBorder="1" applyAlignment="1">
      <alignment vertical="center"/>
    </xf>
    <xf numFmtId="0" fontId="16" fillId="0" borderId="2" xfId="64" applyFont="1" applyBorder="1" applyAlignment="1">
      <alignment vertical="center"/>
    </xf>
    <xf numFmtId="167" fontId="16" fillId="39" borderId="0" xfId="63" applyNumberFormat="1" applyFont="1" applyFill="1" applyBorder="1" applyAlignment="1">
      <alignment vertical="center"/>
    </xf>
    <xf numFmtId="165" fontId="16" fillId="39" borderId="0" xfId="64" applyNumberFormat="1" applyFont="1" applyFill="1" applyBorder="1" applyAlignment="1">
      <alignment vertical="center"/>
    </xf>
    <xf numFmtId="167" fontId="19" fillId="39" borderId="0" xfId="63" applyNumberFormat="1" applyFont="1" applyFill="1" applyBorder="1" applyAlignment="1">
      <alignment vertical="center"/>
    </xf>
    <xf numFmtId="165" fontId="19" fillId="39" borderId="0" xfId="64" applyNumberFormat="1" applyFont="1" applyFill="1" applyBorder="1" applyAlignment="1">
      <alignment vertical="center"/>
    </xf>
    <xf numFmtId="165" fontId="19" fillId="0" borderId="0" xfId="64" applyNumberFormat="1" applyFont="1" applyFill="1" applyBorder="1" applyAlignment="1">
      <alignment vertical="center"/>
    </xf>
    <xf numFmtId="165" fontId="19" fillId="0" borderId="0" xfId="64" applyNumberFormat="1" applyFont="1" applyBorder="1" applyAlignment="1">
      <alignment vertical="center"/>
    </xf>
    <xf numFmtId="167" fontId="16" fillId="39" borderId="2" xfId="63" applyNumberFormat="1" applyFont="1" applyFill="1" applyBorder="1" applyAlignment="1"/>
    <xf numFmtId="165" fontId="16" fillId="39" borderId="2" xfId="64" applyNumberFormat="1" applyFont="1" applyFill="1" applyBorder="1" applyAlignment="1"/>
    <xf numFmtId="165" fontId="16" fillId="0" borderId="2" xfId="64" applyNumberFormat="1" applyFont="1" applyFill="1" applyBorder="1" applyAlignment="1"/>
    <xf numFmtId="165" fontId="16" fillId="0" borderId="2" xfId="64" applyNumberFormat="1" applyFont="1" applyBorder="1" applyAlignment="1"/>
    <xf numFmtId="0" fontId="16" fillId="0" borderId="2" xfId="64" applyFont="1" applyBorder="1" applyAlignment="1"/>
    <xf numFmtId="0" fontId="16" fillId="0" borderId="0" xfId="64" applyFont="1" applyBorder="1" applyAlignment="1"/>
    <xf numFmtId="165" fontId="16" fillId="0" borderId="6" xfId="64" applyNumberFormat="1" applyFont="1" applyFill="1" applyBorder="1" applyAlignment="1">
      <alignment vertical="center"/>
    </xf>
    <xf numFmtId="167" fontId="19" fillId="39" borderId="6" xfId="63" applyNumberFormat="1" applyFont="1" applyFill="1" applyBorder="1" applyAlignment="1">
      <alignment vertical="center"/>
    </xf>
    <xf numFmtId="167" fontId="16" fillId="39" borderId="5" xfId="63" applyNumberFormat="1" applyFont="1" applyFill="1" applyBorder="1" applyAlignment="1">
      <alignment vertical="center"/>
    </xf>
    <xf numFmtId="165" fontId="16" fillId="39" borderId="5" xfId="64" applyNumberFormat="1" applyFont="1" applyFill="1" applyBorder="1" applyAlignment="1">
      <alignment vertical="center"/>
    </xf>
    <xf numFmtId="165" fontId="16" fillId="0" borderId="5" xfId="64" applyNumberFormat="1" applyFont="1" applyBorder="1" applyAlignment="1">
      <alignment vertical="center"/>
    </xf>
    <xf numFmtId="0" fontId="16" fillId="0" borderId="5" xfId="64" applyFont="1" applyBorder="1" applyAlignment="1">
      <alignment vertical="center"/>
    </xf>
    <xf numFmtId="0" fontId="34" fillId="38" borderId="2" xfId="64" applyFont="1" applyFill="1" applyBorder="1" applyAlignment="1">
      <alignment horizontal="right" vertical="center"/>
    </xf>
    <xf numFmtId="0" fontId="34" fillId="2" borderId="2" xfId="64" applyFont="1" applyFill="1" applyBorder="1" applyAlignment="1">
      <alignment horizontal="right" vertical="center"/>
    </xf>
    <xf numFmtId="0" fontId="35" fillId="2" borderId="2" xfId="64" applyFont="1" applyFill="1" applyBorder="1" applyAlignment="1">
      <alignment horizontal="left" vertical="center"/>
    </xf>
    <xf numFmtId="0" fontId="17" fillId="0" borderId="3" xfId="64" applyFont="1" applyBorder="1" applyAlignment="1">
      <alignment horizontal="center" vertical="center"/>
    </xf>
    <xf numFmtId="0" fontId="17" fillId="0" borderId="6" xfId="64" applyFont="1" applyBorder="1" applyAlignment="1">
      <alignment horizontal="center" vertical="center"/>
    </xf>
    <xf numFmtId="0" fontId="17" fillId="0" borderId="6" xfId="64" applyFont="1" applyBorder="1" applyAlignment="1">
      <alignment vertical="center"/>
    </xf>
    <xf numFmtId="165" fontId="15" fillId="0" borderId="0" xfId="75" applyNumberFormat="1" applyFont="1" applyFill="1" applyBorder="1" applyAlignment="1">
      <alignment vertical="center"/>
    </xf>
    <xf numFmtId="165" fontId="15" fillId="0" borderId="0" xfId="75" applyNumberFormat="1" applyFont="1" applyBorder="1" applyAlignment="1">
      <alignment vertical="center"/>
    </xf>
    <xf numFmtId="165" fontId="26" fillId="0" borderId="0" xfId="74" applyNumberFormat="1" applyFont="1" applyAlignment="1">
      <alignment vertical="center"/>
    </xf>
    <xf numFmtId="165" fontId="30" fillId="0" borderId="0" xfId="74" applyNumberFormat="1" applyFont="1"/>
    <xf numFmtId="0" fontId="17" fillId="2" borderId="3" xfId="74" applyFont="1" applyFill="1" applyBorder="1" applyAlignment="1">
      <alignment horizontal="right" vertical="center"/>
    </xf>
    <xf numFmtId="0" fontId="17" fillId="2" borderId="6" xfId="74" applyFont="1" applyFill="1" applyBorder="1" applyAlignment="1">
      <alignment horizontal="right" vertical="center"/>
    </xf>
    <xf numFmtId="0" fontId="14" fillId="0" borderId="0" xfId="74" applyFont="1" applyAlignment="1">
      <alignment horizontal="left"/>
    </xf>
    <xf numFmtId="0" fontId="20" fillId="0" borderId="0" xfId="74" applyFont="1"/>
    <xf numFmtId="0" fontId="20" fillId="0" borderId="0" xfId="74" applyFont="1" applyAlignment="1">
      <alignment horizontal="left"/>
    </xf>
    <xf numFmtId="0" fontId="18" fillId="0" borderId="5" xfId="74" applyFont="1" applyBorder="1" applyAlignment="1">
      <alignment horizontal="right" vertical="center"/>
    </xf>
    <xf numFmtId="0" fontId="18" fillId="0" borderId="5" xfId="74" applyFont="1" applyBorder="1" applyAlignment="1">
      <alignment horizontal="left" vertical="center"/>
    </xf>
    <xf numFmtId="0" fontId="19" fillId="0" borderId="0" xfId="74" applyFont="1" applyBorder="1" applyAlignment="1">
      <alignment horizontal="right" vertical="center"/>
    </xf>
    <xf numFmtId="0" fontId="16" fillId="0" borderId="2" xfId="74" applyFont="1" applyBorder="1" applyAlignment="1">
      <alignment horizontal="right" vertical="center"/>
    </xf>
    <xf numFmtId="0" fontId="26" fillId="0" borderId="0" xfId="74" applyFont="1" applyBorder="1" applyAlignment="1">
      <alignment horizontal="right" vertical="center"/>
    </xf>
    <xf numFmtId="165" fontId="26" fillId="0" borderId="0" xfId="74" quotePrefix="1" applyNumberFormat="1" applyFont="1" applyAlignment="1">
      <alignment horizontal="right"/>
    </xf>
    <xf numFmtId="0" fontId="16" fillId="0" borderId="2" xfId="74" applyFont="1" applyBorder="1" applyAlignment="1">
      <alignment horizontal="left" vertical="center"/>
    </xf>
    <xf numFmtId="0" fontId="17" fillId="38" borderId="3" xfId="74" applyFont="1" applyFill="1" applyBorder="1" applyAlignment="1">
      <alignment horizontal="right" vertical="center"/>
    </xf>
    <xf numFmtId="0" fontId="14" fillId="38" borderId="3" xfId="74" applyFont="1" applyFill="1" applyBorder="1"/>
    <xf numFmtId="0" fontId="17" fillId="38" borderId="3" xfId="74" applyFont="1" applyFill="1" applyBorder="1" applyAlignment="1">
      <alignment vertical="center"/>
    </xf>
    <xf numFmtId="0" fontId="15" fillId="38" borderId="0" xfId="74" applyFont="1" applyFill="1" applyBorder="1" applyAlignment="1">
      <alignment horizontal="right" vertical="center"/>
    </xf>
    <xf numFmtId="0" fontId="17" fillId="38" borderId="0" xfId="74" applyFont="1" applyFill="1" applyBorder="1" applyAlignment="1">
      <alignment horizontal="right" vertical="center"/>
    </xf>
    <xf numFmtId="0" fontId="17" fillId="38" borderId="0" xfId="74" applyFont="1" applyFill="1" applyBorder="1" applyAlignment="1">
      <alignment horizontal="center" vertical="center"/>
    </xf>
    <xf numFmtId="0" fontId="14" fillId="38" borderId="0" xfId="74" applyFont="1" applyFill="1"/>
    <xf numFmtId="0" fontId="17" fillId="38" borderId="0" xfId="74" applyFont="1" applyFill="1" applyBorder="1" applyAlignment="1">
      <alignment vertical="center"/>
    </xf>
    <xf numFmtId="0" fontId="15" fillId="38" borderId="0" xfId="74" applyFont="1" applyFill="1" applyBorder="1" applyAlignment="1">
      <alignment horizontal="left" vertical="center"/>
    </xf>
    <xf numFmtId="0" fontId="14" fillId="38" borderId="6" xfId="74" applyFont="1" applyFill="1" applyBorder="1" applyAlignment="1">
      <alignment horizontal="right" vertical="center"/>
    </xf>
    <xf numFmtId="0" fontId="17" fillId="38" borderId="6" xfId="74" applyFont="1" applyFill="1" applyBorder="1" applyAlignment="1">
      <alignment vertical="center"/>
    </xf>
    <xf numFmtId="0" fontId="14" fillId="38" borderId="6" xfId="74" applyFont="1" applyFill="1" applyBorder="1" applyAlignment="1">
      <alignment vertical="center"/>
    </xf>
    <xf numFmtId="0" fontId="14" fillId="38" borderId="6" xfId="74" applyFont="1" applyFill="1" applyBorder="1" applyAlignment="1">
      <alignment horizontal="left" vertical="center"/>
    </xf>
    <xf numFmtId="0" fontId="69" fillId="0" borderId="0" xfId="76" applyFont="1" applyFill="1"/>
    <xf numFmtId="165" fontId="69" fillId="42" borderId="2" xfId="76" applyNumberFormat="1" applyFont="1" applyFill="1" applyBorder="1" applyAlignment="1">
      <alignment vertical="center"/>
    </xf>
    <xf numFmtId="165" fontId="69" fillId="39" borderId="2" xfId="76" applyNumberFormat="1" applyFont="1" applyFill="1" applyBorder="1" applyAlignment="1">
      <alignment vertical="center"/>
    </xf>
    <xf numFmtId="167" fontId="69" fillId="39" borderId="2" xfId="76" applyNumberFormat="1" applyFont="1" applyFill="1" applyBorder="1" applyAlignment="1">
      <alignment horizontal="right" vertical="center"/>
    </xf>
    <xf numFmtId="0" fontId="69" fillId="42" borderId="2" xfId="76" applyFont="1" applyFill="1" applyBorder="1" applyAlignment="1">
      <alignment horizontal="left" vertical="center" indent="1"/>
    </xf>
    <xf numFmtId="165" fontId="69" fillId="42" borderId="0" xfId="76" applyNumberFormat="1" applyFont="1" applyFill="1" applyAlignment="1">
      <alignment vertical="center"/>
    </xf>
    <xf numFmtId="167" fontId="69" fillId="39" borderId="0" xfId="76" applyNumberFormat="1" applyFont="1" applyFill="1" applyAlignment="1">
      <alignment vertical="center"/>
    </xf>
    <xf numFmtId="165" fontId="69" fillId="39" borderId="0" xfId="76" applyNumberFormat="1" applyFont="1" applyFill="1" applyAlignment="1">
      <alignment vertical="center"/>
    </xf>
    <xf numFmtId="165" fontId="69" fillId="0" borderId="0" xfId="76" applyNumberFormat="1" applyFont="1" applyFill="1" applyAlignment="1">
      <alignment vertical="center"/>
    </xf>
    <xf numFmtId="0" fontId="69" fillId="42" borderId="0" xfId="76" applyFont="1" applyFill="1" applyAlignment="1">
      <alignment horizontal="left" vertical="center" indent="1"/>
    </xf>
    <xf numFmtId="165" fontId="80" fillId="42" borderId="5" xfId="76" applyNumberFormat="1" applyFont="1" applyFill="1" applyBorder="1" applyAlignment="1">
      <alignment vertical="center"/>
    </xf>
    <xf numFmtId="167" fontId="80" fillId="39" borderId="5" xfId="76" applyNumberFormat="1" applyFont="1" applyFill="1" applyBorder="1" applyAlignment="1">
      <alignment vertical="center"/>
    </xf>
    <xf numFmtId="165" fontId="80" fillId="39" borderId="5" xfId="76" applyNumberFormat="1" applyFont="1" applyFill="1" applyBorder="1" applyAlignment="1">
      <alignment vertical="center"/>
    </xf>
    <xf numFmtId="165" fontId="80" fillId="0" borderId="5" xfId="76" applyNumberFormat="1" applyFont="1" applyFill="1" applyBorder="1" applyAlignment="1">
      <alignment vertical="center"/>
    </xf>
    <xf numFmtId="0" fontId="80" fillId="42" borderId="5" xfId="76" applyFont="1" applyFill="1" applyBorder="1" applyAlignment="1">
      <alignment vertical="center"/>
    </xf>
    <xf numFmtId="165" fontId="84" fillId="42" borderId="0" xfId="76" applyNumberFormat="1" applyFont="1" applyFill="1" applyAlignment="1">
      <alignment vertical="center"/>
    </xf>
    <xf numFmtId="167" fontId="84" fillId="39" borderId="0" xfId="76" applyNumberFormat="1" applyFont="1" applyFill="1" applyAlignment="1">
      <alignment vertical="center"/>
    </xf>
    <xf numFmtId="165" fontId="84" fillId="39" borderId="0" xfId="76" applyNumberFormat="1" applyFont="1" applyFill="1" applyAlignment="1">
      <alignment vertical="center"/>
    </xf>
    <xf numFmtId="165" fontId="84" fillId="0" borderId="0" xfId="76" applyNumberFormat="1" applyFont="1" applyFill="1" applyAlignment="1">
      <alignment vertical="center"/>
    </xf>
    <xf numFmtId="167" fontId="69" fillId="39" borderId="0" xfId="76" applyNumberFormat="1" applyFont="1" applyFill="1" applyAlignment="1">
      <alignment horizontal="right" vertical="center"/>
    </xf>
    <xf numFmtId="0" fontId="84" fillId="42" borderId="0" xfId="76" applyFont="1" applyFill="1" applyAlignment="1">
      <alignment horizontal="left" vertical="center" indent="2"/>
    </xf>
    <xf numFmtId="165" fontId="36" fillId="43" borderId="5" xfId="76" applyNumberFormat="1" applyFont="1" applyFill="1" applyBorder="1" applyAlignment="1">
      <alignment vertical="center"/>
    </xf>
    <xf numFmtId="165" fontId="36" fillId="46" borderId="5" xfId="76" applyNumberFormat="1" applyFont="1" applyFill="1" applyBorder="1" applyAlignment="1">
      <alignment vertical="center"/>
    </xf>
    <xf numFmtId="167" fontId="36" fillId="46" borderId="5" xfId="76" applyNumberFormat="1" applyFont="1" applyFill="1" applyBorder="1" applyAlignment="1">
      <alignment vertical="center"/>
    </xf>
    <xf numFmtId="0" fontId="36" fillId="43" borderId="5" xfId="76" applyFont="1" applyFill="1" applyBorder="1" applyAlignment="1">
      <alignment vertical="center"/>
    </xf>
    <xf numFmtId="0" fontId="69" fillId="0" borderId="0" xfId="76" applyFont="1" applyFill="1" applyAlignment="1">
      <alignment horizontal="left" vertical="center" indent="1"/>
    </xf>
    <xf numFmtId="0" fontId="84" fillId="0" borderId="0" xfId="76" applyFont="1" applyFill="1" applyAlignment="1">
      <alignment horizontal="left" vertical="center" indent="2"/>
    </xf>
    <xf numFmtId="0" fontId="80" fillId="0" borderId="5" xfId="76" applyFont="1" applyFill="1" applyBorder="1" applyAlignment="1">
      <alignment vertical="center"/>
    </xf>
    <xf numFmtId="165" fontId="80" fillId="35" borderId="6" xfId="76" applyNumberFormat="1" applyFont="1" applyFill="1" applyBorder="1" applyAlignment="1">
      <alignment vertical="center"/>
    </xf>
    <xf numFmtId="167" fontId="80" fillId="38" borderId="6" xfId="76" applyNumberFormat="1" applyFont="1" applyFill="1" applyBorder="1" applyAlignment="1">
      <alignment vertical="center"/>
    </xf>
    <xf numFmtId="165" fontId="80" fillId="38" borderId="6" xfId="76" applyNumberFormat="1" applyFont="1" applyFill="1" applyBorder="1" applyAlignment="1">
      <alignment vertical="center"/>
    </xf>
    <xf numFmtId="0" fontId="80" fillId="35" borderId="6" xfId="76" applyFont="1" applyFill="1" applyBorder="1" applyAlignment="1">
      <alignment vertical="center"/>
    </xf>
    <xf numFmtId="165" fontId="36" fillId="38" borderId="0" xfId="76" applyNumberFormat="1" applyFont="1" applyFill="1" applyBorder="1" applyAlignment="1">
      <alignment vertical="center"/>
    </xf>
    <xf numFmtId="167" fontId="36" fillId="37" borderId="0" xfId="76" applyNumberFormat="1" applyFont="1" applyFill="1" applyBorder="1" applyAlignment="1">
      <alignment vertical="center"/>
    </xf>
    <xf numFmtId="165" fontId="36" fillId="37" borderId="0" xfId="76" applyNumberFormat="1" applyFont="1" applyFill="1" applyBorder="1" applyAlignment="1">
      <alignment vertical="center"/>
    </xf>
    <xf numFmtId="0" fontId="36" fillId="38" borderId="0" xfId="76" applyFont="1" applyFill="1" applyBorder="1" applyAlignment="1">
      <alignment vertical="center"/>
    </xf>
    <xf numFmtId="0" fontId="17" fillId="0" borderId="6" xfId="74" applyFont="1" applyFill="1" applyBorder="1" applyAlignment="1">
      <alignment horizontal="center" vertical="center"/>
    </xf>
    <xf numFmtId="167" fontId="69" fillId="43" borderId="0" xfId="76" applyNumberFormat="1" applyFont="1" applyFill="1" applyAlignment="1">
      <alignment vertical="center"/>
    </xf>
    <xf numFmtId="165" fontId="69" fillId="43" borderId="0" xfId="76" applyNumberFormat="1" applyFont="1" applyFill="1" applyAlignment="1">
      <alignment vertical="center"/>
    </xf>
    <xf numFmtId="167" fontId="69" fillId="43" borderId="0" xfId="76" applyNumberFormat="1" applyFont="1" applyFill="1" applyAlignment="1">
      <alignment horizontal="right" vertical="center"/>
    </xf>
    <xf numFmtId="167" fontId="80" fillId="43" borderId="5" xfId="76" applyNumberFormat="1" applyFont="1" applyFill="1" applyBorder="1" applyAlignment="1">
      <alignment vertical="center"/>
    </xf>
    <xf numFmtId="165" fontId="80" fillId="43" borderId="5" xfId="76" applyNumberFormat="1" applyFont="1" applyFill="1" applyBorder="1" applyAlignment="1">
      <alignment vertical="center"/>
    </xf>
    <xf numFmtId="167" fontId="84" fillId="43" borderId="0" xfId="76" applyNumberFormat="1" applyFont="1" applyFill="1" applyAlignment="1">
      <alignment horizontal="right" vertical="center"/>
    </xf>
    <xf numFmtId="167" fontId="80" fillId="43" borderId="5" xfId="76" applyNumberFormat="1" applyFont="1" applyFill="1" applyBorder="1" applyAlignment="1">
      <alignment horizontal="right" vertical="center"/>
    </xf>
    <xf numFmtId="167" fontId="80" fillId="38" borderId="0" xfId="76" applyNumberFormat="1" applyFont="1" applyFill="1" applyAlignment="1">
      <alignment vertical="center"/>
    </xf>
    <xf numFmtId="165" fontId="80" fillId="38" borderId="0" xfId="76" applyNumberFormat="1" applyFont="1" applyFill="1" applyAlignment="1">
      <alignment vertical="center"/>
    </xf>
    <xf numFmtId="0" fontId="80" fillId="35" borderId="0" xfId="76" applyFont="1" applyFill="1" applyAlignment="1">
      <alignment vertical="center"/>
    </xf>
    <xf numFmtId="167" fontId="80" fillId="38" borderId="2" xfId="76" applyNumberFormat="1" applyFont="1" applyFill="1" applyBorder="1" applyAlignment="1">
      <alignment vertical="center"/>
    </xf>
    <xf numFmtId="165" fontId="80" fillId="38" borderId="2" xfId="76" applyNumberFormat="1" applyFont="1" applyFill="1" applyBorder="1" applyAlignment="1">
      <alignment vertical="center"/>
    </xf>
    <xf numFmtId="0" fontId="80" fillId="35" borderId="5" xfId="76" applyFont="1" applyFill="1" applyBorder="1" applyAlignment="1">
      <alignment vertical="center"/>
    </xf>
    <xf numFmtId="0" fontId="17" fillId="0" borderId="3" xfId="0" applyFont="1" applyBorder="1" applyAlignment="1">
      <alignment horizontal="center"/>
    </xf>
    <xf numFmtId="0" fontId="17" fillId="0" borderId="6" xfId="0" applyFont="1" applyBorder="1"/>
    <xf numFmtId="0" fontId="17" fillId="3" borderId="6" xfId="0" applyFont="1" applyFill="1" applyBorder="1"/>
    <xf numFmtId="0" fontId="17" fillId="3" borderId="0" xfId="0" applyFont="1" applyFill="1" applyAlignment="1">
      <alignment horizontal="center"/>
    </xf>
    <xf numFmtId="0" fontId="17" fillId="3" borderId="3" xfId="0" applyFont="1" applyFill="1" applyBorder="1" applyAlignment="1">
      <alignment horizontal="center"/>
    </xf>
    <xf numFmtId="0" fontId="0" fillId="0" borderId="5" xfId="0" applyBorder="1"/>
    <xf numFmtId="165" fontId="16" fillId="0" borderId="0" xfId="0" applyNumberFormat="1" applyFont="1" applyBorder="1" applyAlignment="1">
      <alignment vertical="center"/>
    </xf>
    <xf numFmtId="0" fontId="16" fillId="0" borderId="5" xfId="66" applyFont="1" applyBorder="1" applyAlignment="1">
      <alignment vertical="center"/>
    </xf>
    <xf numFmtId="164" fontId="16" fillId="0" borderId="5" xfId="66" applyNumberFormat="1" applyFont="1" applyBorder="1" applyAlignment="1">
      <alignment vertical="center"/>
    </xf>
    <xf numFmtId="0" fontId="85" fillId="0" borderId="5" xfId="0" applyFont="1" applyBorder="1"/>
    <xf numFmtId="0" fontId="30" fillId="0" borderId="2" xfId="0" applyFont="1" applyBorder="1"/>
    <xf numFmtId="165" fontId="36" fillId="38" borderId="2" xfId="76" applyNumberFormat="1" applyFont="1" applyFill="1" applyBorder="1" applyAlignment="1">
      <alignment vertical="center"/>
    </xf>
    <xf numFmtId="165" fontId="36" fillId="37" borderId="2" xfId="76" applyNumberFormat="1" applyFont="1" applyFill="1" applyBorder="1" applyAlignment="1">
      <alignment vertical="center"/>
    </xf>
    <xf numFmtId="167" fontId="36" fillId="37" borderId="2" xfId="76" applyNumberFormat="1" applyFont="1" applyFill="1" applyBorder="1" applyAlignment="1">
      <alignment vertical="center"/>
    </xf>
    <xf numFmtId="165" fontId="15" fillId="0" borderId="0" xfId="0" applyNumberFormat="1" applyFont="1" applyBorder="1" applyAlignment="1">
      <alignment vertical="center"/>
    </xf>
    <xf numFmtId="0" fontId="20" fillId="0" borderId="0" xfId="0" applyFont="1" applyBorder="1" applyAlignment="1">
      <alignment horizontal="left" vertical="center"/>
    </xf>
    <xf numFmtId="165" fontId="17" fillId="39" borderId="0" xfId="0" applyNumberFormat="1" applyFont="1" applyFill="1" applyAlignment="1">
      <alignment vertical="center"/>
    </xf>
    <xf numFmtId="0" fontId="17" fillId="0" borderId="0" xfId="0" applyFont="1" applyFill="1" applyAlignment="1">
      <alignment vertical="center"/>
    </xf>
    <xf numFmtId="165" fontId="17" fillId="0" borderId="0" xfId="0" applyNumberFormat="1" applyFont="1" applyFill="1" applyBorder="1" applyAlignment="1">
      <alignment vertical="center"/>
    </xf>
    <xf numFmtId="165" fontId="17" fillId="0" borderId="0" xfId="0" applyNumberFormat="1" applyFont="1" applyFill="1" applyAlignment="1">
      <alignment vertical="center"/>
    </xf>
    <xf numFmtId="164" fontId="15" fillId="0" borderId="0" xfId="74" applyNumberFormat="1" applyFont="1" applyFill="1" applyBorder="1" applyAlignment="1">
      <alignment vertical="center"/>
    </xf>
    <xf numFmtId="2" fontId="32" fillId="0" borderId="0" xfId="74" applyNumberFormat="1" applyFont="1" applyFill="1" applyBorder="1" applyAlignment="1">
      <alignment vertical="center"/>
    </xf>
    <xf numFmtId="164" fontId="16" fillId="0" borderId="0" xfId="74" applyNumberFormat="1" applyFont="1" applyFill="1" applyBorder="1" applyAlignment="1">
      <alignment vertical="center"/>
    </xf>
    <xf numFmtId="174" fontId="19" fillId="0" borderId="0" xfId="74" applyNumberFormat="1" applyFont="1" applyBorder="1" applyAlignment="1">
      <alignment vertical="center"/>
    </xf>
    <xf numFmtId="174" fontId="19" fillId="39" borderId="0" xfId="74" applyNumberFormat="1" applyFont="1" applyFill="1" applyBorder="1" applyAlignment="1">
      <alignment vertical="center"/>
    </xf>
    <xf numFmtId="174" fontId="26" fillId="0" borderId="0" xfId="74" applyNumberFormat="1" applyFont="1" applyBorder="1" applyAlignment="1">
      <alignment vertical="center"/>
    </xf>
    <xf numFmtId="174" fontId="26" fillId="39" borderId="0" xfId="74" applyNumberFormat="1" applyFont="1" applyFill="1" applyBorder="1" applyAlignment="1">
      <alignment vertical="center"/>
    </xf>
    <xf numFmtId="0" fontId="15" fillId="38" borderId="3" xfId="0" applyFont="1" applyFill="1" applyBorder="1" applyAlignment="1">
      <alignment vertical="center"/>
    </xf>
    <xf numFmtId="164" fontId="15" fillId="39" borderId="0" xfId="0" applyNumberFormat="1" applyFont="1" applyFill="1" applyAlignment="1">
      <alignment vertical="center"/>
    </xf>
    <xf numFmtId="165" fontId="18" fillId="39" borderId="2" xfId="0" applyNumberFormat="1" applyFont="1" applyFill="1" applyBorder="1" applyAlignment="1">
      <alignment vertical="center"/>
    </xf>
    <xf numFmtId="164" fontId="17" fillId="0" borderId="0" xfId="0" applyNumberFormat="1" applyFont="1" applyAlignment="1">
      <alignment vertical="center"/>
    </xf>
    <xf numFmtId="164" fontId="17" fillId="39" borderId="0" xfId="0" applyNumberFormat="1" applyFont="1" applyFill="1" applyAlignment="1">
      <alignment vertical="center"/>
    </xf>
    <xf numFmtId="0" fontId="16" fillId="0" borderId="2" xfId="0" applyFont="1" applyBorder="1" applyAlignment="1">
      <alignment horizontal="left" vertical="center"/>
    </xf>
    <xf numFmtId="0" fontId="75" fillId="0" borderId="0" xfId="74" applyFont="1"/>
    <xf numFmtId="174" fontId="15" fillId="0" borderId="0" xfId="74" applyNumberFormat="1" applyFont="1"/>
    <xf numFmtId="0" fontId="16" fillId="0" borderId="1" xfId="0" applyFont="1" applyBorder="1"/>
    <xf numFmtId="0" fontId="16" fillId="0" borderId="1" xfId="74" applyFont="1" applyBorder="1"/>
    <xf numFmtId="174" fontId="16" fillId="0" borderId="1" xfId="74" applyNumberFormat="1" applyFont="1" applyBorder="1"/>
    <xf numFmtId="0" fontId="16" fillId="0" borderId="2" xfId="0" applyFont="1" applyBorder="1"/>
    <xf numFmtId="0" fontId="16" fillId="0" borderId="2" xfId="74" applyFont="1" applyBorder="1"/>
    <xf numFmtId="174" fontId="16" fillId="0" borderId="2" xfId="74" applyNumberFormat="1" applyFont="1" applyBorder="1"/>
    <xf numFmtId="174" fontId="16" fillId="0" borderId="0" xfId="74" applyNumberFormat="1" applyFont="1" applyBorder="1"/>
    <xf numFmtId="174" fontId="18" fillId="0" borderId="5" xfId="74" applyNumberFormat="1" applyFont="1" applyBorder="1" applyAlignment="1">
      <alignment vertical="center"/>
    </xf>
    <xf numFmtId="0" fontId="80" fillId="0" borderId="0" xfId="64" applyFont="1" applyAlignment="1">
      <alignment vertical="center"/>
    </xf>
    <xf numFmtId="0" fontId="9" fillId="0" borderId="0" xfId="64" applyFont="1" applyAlignment="1">
      <alignment vertical="center"/>
    </xf>
    <xf numFmtId="0" fontId="80" fillId="0" borderId="2" xfId="64" applyFont="1" applyBorder="1" applyAlignment="1">
      <alignment vertical="center"/>
    </xf>
    <xf numFmtId="164" fontId="15" fillId="0" borderId="0" xfId="1" applyNumberFormat="1" applyFont="1" applyFill="1" applyAlignment="1">
      <alignment vertical="center"/>
    </xf>
    <xf numFmtId="165" fontId="19" fillId="0" borderId="0" xfId="1" applyNumberFormat="1" applyFont="1" applyFill="1" applyAlignment="1">
      <alignment vertical="center"/>
    </xf>
    <xf numFmtId="174" fontId="16" fillId="0" borderId="2" xfId="74" applyNumberFormat="1" applyFont="1" applyBorder="1" applyAlignment="1">
      <alignment vertical="center"/>
    </xf>
    <xf numFmtId="174" fontId="23" fillId="0" borderId="0" xfId="74" applyNumberFormat="1" applyFont="1" applyBorder="1" applyAlignment="1">
      <alignment vertical="center"/>
    </xf>
    <xf numFmtId="174" fontId="15" fillId="0" borderId="0" xfId="0" applyNumberFormat="1" applyFont="1" applyBorder="1" applyAlignment="1">
      <alignment vertical="center"/>
    </xf>
    <xf numFmtId="174" fontId="15" fillId="39" borderId="0" xfId="0" applyNumberFormat="1" applyFont="1" applyFill="1" applyBorder="1" applyAlignment="1">
      <alignment vertical="center"/>
    </xf>
    <xf numFmtId="0" fontId="19" fillId="0" borderId="0" xfId="74" applyFont="1" applyBorder="1" applyAlignment="1">
      <alignment horizontal="left" vertical="center"/>
    </xf>
    <xf numFmtId="0" fontId="19" fillId="0" borderId="0" xfId="74" applyFont="1" applyAlignment="1">
      <alignment horizontal="left" vertical="center"/>
    </xf>
    <xf numFmtId="0" fontId="17" fillId="0" borderId="1" xfId="0" applyFont="1" applyBorder="1" applyAlignment="1">
      <alignment horizontal="left" vertical="center"/>
    </xf>
    <xf numFmtId="165" fontId="17" fillId="39" borderId="1" xfId="0" applyNumberFormat="1" applyFont="1" applyFill="1" applyBorder="1" applyAlignment="1">
      <alignment vertical="center"/>
    </xf>
    <xf numFmtId="165" fontId="15" fillId="0" borderId="0" xfId="84" applyNumberFormat="1" applyFont="1" applyAlignment="1">
      <alignment vertical="center"/>
    </xf>
    <xf numFmtId="175" fontId="19" fillId="0" borderId="0" xfId="74" applyNumberFormat="1" applyFont="1" applyFill="1" applyBorder="1" applyAlignment="1">
      <alignment vertical="center"/>
    </xf>
    <xf numFmtId="165" fontId="19" fillId="0" borderId="0" xfId="74" applyNumberFormat="1" applyFont="1" applyFill="1" applyBorder="1" applyAlignment="1">
      <alignment horizontal="right" vertical="center"/>
    </xf>
    <xf numFmtId="165" fontId="26" fillId="0" borderId="0" xfId="74" applyNumberFormat="1" applyFont="1" applyFill="1" applyAlignment="1">
      <alignment vertical="center"/>
    </xf>
    <xf numFmtId="174" fontId="26" fillId="0" borderId="0" xfId="74" applyNumberFormat="1" applyFont="1" applyFill="1" applyBorder="1" applyAlignment="1">
      <alignment vertical="center"/>
    </xf>
    <xf numFmtId="174" fontId="17" fillId="0" borderId="2" xfId="0" applyNumberFormat="1" applyFont="1" applyBorder="1" applyAlignment="1">
      <alignment vertical="center"/>
    </xf>
    <xf numFmtId="0" fontId="17" fillId="37" borderId="4" xfId="1" applyFont="1" applyFill="1" applyBorder="1" applyAlignment="1">
      <alignment horizontal="center" vertical="center"/>
    </xf>
    <xf numFmtId="0" fontId="15" fillId="0" borderId="0" xfId="1" quotePrefix="1" applyFont="1" applyFill="1" applyAlignment="1">
      <alignment horizontal="right"/>
    </xf>
    <xf numFmtId="174" fontId="58" fillId="39" borderId="2" xfId="74" applyNumberFormat="1" applyFont="1" applyFill="1" applyBorder="1"/>
    <xf numFmtId="174" fontId="15" fillId="39" borderId="0" xfId="74" applyNumberFormat="1" applyFont="1" applyFill="1"/>
    <xf numFmtId="174" fontId="16" fillId="39" borderId="2" xfId="74" applyNumberFormat="1" applyFont="1" applyFill="1" applyBorder="1"/>
    <xf numFmtId="174" fontId="63" fillId="39" borderId="5" xfId="74" applyNumberFormat="1" applyFont="1" applyFill="1" applyBorder="1" applyAlignment="1">
      <alignment vertical="center"/>
    </xf>
    <xf numFmtId="174" fontId="19" fillId="0" borderId="0" xfId="74" applyNumberFormat="1" applyFont="1" applyFill="1" applyBorder="1" applyAlignment="1">
      <alignment vertical="center"/>
    </xf>
    <xf numFmtId="0" fontId="31" fillId="0" borderId="0" xfId="74" applyFont="1" applyBorder="1"/>
    <xf numFmtId="0" fontId="15" fillId="0" borderId="0" xfId="1" applyFont="1" applyFill="1" applyBorder="1"/>
    <xf numFmtId="0" fontId="17" fillId="0" borderId="0" xfId="74" applyFont="1" applyAlignment="1">
      <alignment vertical="center"/>
    </xf>
    <xf numFmtId="165" fontId="16" fillId="0" borderId="0" xfId="64" applyNumberFormat="1" applyFont="1" applyBorder="1" applyAlignment="1"/>
    <xf numFmtId="165" fontId="16" fillId="0" borderId="0" xfId="64" applyNumberFormat="1" applyFont="1" applyFill="1" applyBorder="1" applyAlignment="1"/>
    <xf numFmtId="167" fontId="16" fillId="39" borderId="0" xfId="63" applyNumberFormat="1" applyFont="1" applyFill="1" applyBorder="1" applyAlignment="1"/>
    <xf numFmtId="0" fontId="17" fillId="38" borderId="5" xfId="74" applyFont="1" applyFill="1" applyBorder="1" applyAlignment="1">
      <alignment vertical="center"/>
    </xf>
    <xf numFmtId="0" fontId="87" fillId="0" borderId="0" xfId="66" applyFont="1" applyBorder="1" applyAlignment="1">
      <alignment vertical="center"/>
    </xf>
    <xf numFmtId="3" fontId="87" fillId="0" borderId="0" xfId="74" applyNumberFormat="1" applyFont="1" applyFill="1" applyBorder="1" applyAlignment="1">
      <alignment vertical="center"/>
    </xf>
    <xf numFmtId="165" fontId="87" fillId="0" borderId="0" xfId="74" applyNumberFormat="1" applyFont="1" applyFill="1" applyBorder="1" applyAlignment="1">
      <alignment vertical="center"/>
    </xf>
    <xf numFmtId="0" fontId="15" fillId="0" borderId="0" xfId="74" applyFont="1" applyAlignment="1"/>
    <xf numFmtId="164" fontId="15" fillId="0" borderId="0" xfId="74" applyNumberFormat="1" applyFont="1" applyAlignment="1"/>
    <xf numFmtId="164" fontId="15" fillId="0" borderId="0" xfId="74" applyNumberFormat="1" applyFont="1" applyFill="1" applyAlignment="1"/>
    <xf numFmtId="165" fontId="21" fillId="39" borderId="5" xfId="0" applyNumberFormat="1" applyFont="1" applyFill="1" applyBorder="1" applyAlignment="1">
      <alignment vertical="center"/>
    </xf>
    <xf numFmtId="165" fontId="63" fillId="39" borderId="5" xfId="0" applyNumberFormat="1" applyFont="1" applyFill="1" applyBorder="1" applyAlignment="1">
      <alignment vertical="center"/>
    </xf>
    <xf numFmtId="0" fontId="16" fillId="0" borderId="0" xfId="0" applyFont="1" applyBorder="1" applyAlignment="1">
      <alignment horizontal="left" vertical="center"/>
    </xf>
    <xf numFmtId="0" fontId="23" fillId="0" borderId="0" xfId="0" applyFont="1" applyAlignment="1">
      <alignment vertical="center"/>
    </xf>
    <xf numFmtId="0" fontId="23" fillId="0" borderId="0" xfId="0" applyFont="1" applyFill="1" applyBorder="1" applyAlignment="1">
      <alignment vertical="center"/>
    </xf>
    <xf numFmtId="165" fontId="19" fillId="0" borderId="0" xfId="0" applyNumberFormat="1" applyFont="1" applyFill="1" applyBorder="1" applyAlignment="1">
      <alignment vertical="center"/>
    </xf>
    <xf numFmtId="174" fontId="15" fillId="0" borderId="0" xfId="0" applyNumberFormat="1" applyFont="1" applyFill="1" applyAlignment="1">
      <alignment vertical="center"/>
    </xf>
    <xf numFmtId="0" fontId="17" fillId="0" borderId="2" xfId="0" applyFont="1" applyFill="1" applyBorder="1" applyAlignment="1">
      <alignment horizontal="left" vertical="center"/>
    </xf>
    <xf numFmtId="165" fontId="17" fillId="0" borderId="2" xfId="0" applyNumberFormat="1" applyFont="1" applyFill="1" applyBorder="1" applyAlignment="1">
      <alignment vertical="center"/>
    </xf>
    <xf numFmtId="174" fontId="17" fillId="0" borderId="2" xfId="0" applyNumberFormat="1" applyFont="1" applyFill="1" applyBorder="1" applyAlignment="1">
      <alignment vertical="center"/>
    </xf>
    <xf numFmtId="0" fontId="15" fillId="0" borderId="2" xfId="0" applyFont="1" applyFill="1" applyBorder="1" applyAlignment="1">
      <alignment horizontal="left" vertical="center"/>
    </xf>
    <xf numFmtId="0" fontId="15" fillId="0" borderId="2" xfId="0" applyFont="1" applyFill="1" applyBorder="1" applyAlignment="1">
      <alignment vertical="center"/>
    </xf>
    <xf numFmtId="165" fontId="15" fillId="0" borderId="2" xfId="0" applyNumberFormat="1" applyFont="1" applyFill="1" applyBorder="1" applyAlignment="1">
      <alignment vertical="center"/>
    </xf>
    <xf numFmtId="165" fontId="18" fillId="0" borderId="5" xfId="0" applyNumberFormat="1" applyFont="1" applyFill="1" applyBorder="1" applyAlignment="1">
      <alignment vertical="center"/>
    </xf>
    <xf numFmtId="0" fontId="18" fillId="0" borderId="0" xfId="0" applyFont="1" applyFill="1" applyAlignment="1">
      <alignment vertical="center"/>
    </xf>
    <xf numFmtId="165" fontId="16" fillId="0" borderId="0" xfId="0" applyNumberFormat="1" applyFont="1" applyFill="1" applyBorder="1" applyAlignment="1">
      <alignment vertical="center"/>
    </xf>
    <xf numFmtId="174" fontId="17" fillId="0" borderId="0" xfId="0" applyNumberFormat="1" applyFont="1" applyFill="1" applyAlignment="1">
      <alignment vertical="center"/>
    </xf>
    <xf numFmtId="0" fontId="18" fillId="0" borderId="2" xfId="0" applyFont="1" applyFill="1" applyBorder="1" applyAlignment="1">
      <alignment vertical="center"/>
    </xf>
    <xf numFmtId="165" fontId="16" fillId="0" borderId="2" xfId="0" applyNumberFormat="1" applyFont="1" applyFill="1" applyBorder="1" applyAlignment="1">
      <alignment vertical="center"/>
    </xf>
    <xf numFmtId="0" fontId="16" fillId="0" borderId="1" xfId="0" applyFont="1" applyFill="1" applyBorder="1" applyAlignment="1">
      <alignment vertical="center"/>
    </xf>
    <xf numFmtId="0" fontId="16" fillId="0" borderId="1" xfId="0" applyFont="1" applyFill="1" applyBorder="1" applyAlignment="1">
      <alignment horizontal="left" vertical="center"/>
    </xf>
    <xf numFmtId="165" fontId="16" fillId="0" borderId="1" xfId="0" applyNumberFormat="1" applyFont="1" applyFill="1" applyBorder="1" applyAlignment="1">
      <alignment vertical="center"/>
    </xf>
    <xf numFmtId="0" fontId="17" fillId="0" borderId="1" xfId="1" applyFont="1" applyBorder="1" applyAlignment="1">
      <alignment vertical="center"/>
    </xf>
    <xf numFmtId="174" fontId="16" fillId="0" borderId="0" xfId="74" applyNumberFormat="1" applyFont="1" applyBorder="1" applyAlignment="1">
      <alignment vertical="center"/>
    </xf>
    <xf numFmtId="174" fontId="15" fillId="0" borderId="0" xfId="74" applyNumberFormat="1" applyFont="1" applyAlignment="1">
      <alignment vertical="center"/>
    </xf>
    <xf numFmtId="174" fontId="15" fillId="39" borderId="0" xfId="74" applyNumberFormat="1" applyFont="1" applyFill="1" applyAlignment="1">
      <alignment vertical="center"/>
    </xf>
    <xf numFmtId="174" fontId="20" fillId="39" borderId="0" xfId="74" applyNumberFormat="1" applyFont="1" applyFill="1" applyAlignment="1">
      <alignment vertical="center"/>
    </xf>
    <xf numFmtId="2" fontId="0" fillId="0" borderId="0" xfId="0" applyNumberFormat="1"/>
    <xf numFmtId="0" fontId="0" fillId="0" borderId="2" xfId="0" applyBorder="1" applyAlignment="1">
      <alignment vertical="center"/>
    </xf>
    <xf numFmtId="0" fontId="24" fillId="0" borderId="0" xfId="1" applyFont="1" applyFill="1" applyBorder="1" applyAlignment="1">
      <alignment vertical="center"/>
    </xf>
    <xf numFmtId="165" fontId="17" fillId="0" borderId="0" xfId="74" applyNumberFormat="1" applyFont="1" applyBorder="1" applyAlignment="1">
      <alignment vertical="center"/>
    </xf>
    <xf numFmtId="165" fontId="15" fillId="0" borderId="2" xfId="74" applyNumberFormat="1" applyFont="1" applyBorder="1"/>
    <xf numFmtId="164" fontId="15" fillId="0" borderId="2" xfId="74" applyNumberFormat="1" applyFont="1" applyBorder="1" applyAlignment="1">
      <alignment vertical="center"/>
    </xf>
    <xf numFmtId="3" fontId="15" fillId="0" borderId="0" xfId="66" applyNumberFormat="1" applyFont="1" applyBorder="1" applyAlignment="1">
      <alignment vertical="center"/>
    </xf>
    <xf numFmtId="3" fontId="15" fillId="0" borderId="0" xfId="66" applyNumberFormat="1" applyFont="1" applyFill="1" applyBorder="1" applyAlignment="1">
      <alignment vertical="center"/>
    </xf>
    <xf numFmtId="0" fontId="19" fillId="0" borderId="6" xfId="64" applyFont="1" applyBorder="1" applyAlignment="1">
      <alignment vertical="center"/>
    </xf>
    <xf numFmtId="165" fontId="19" fillId="0" borderId="6" xfId="64" applyNumberFormat="1" applyFont="1" applyBorder="1" applyAlignment="1">
      <alignment vertical="center"/>
    </xf>
    <xf numFmtId="165" fontId="19" fillId="39" borderId="6" xfId="64" applyNumberFormat="1" applyFont="1" applyFill="1" applyBorder="1" applyAlignment="1">
      <alignment vertical="center"/>
    </xf>
    <xf numFmtId="165" fontId="16" fillId="39" borderId="0" xfId="64" applyNumberFormat="1" applyFont="1" applyFill="1" applyBorder="1" applyAlignment="1"/>
    <xf numFmtId="0" fontId="15" fillId="0" borderId="0" xfId="74" applyFont="1" applyBorder="1" applyAlignment="1">
      <alignment vertical="center"/>
    </xf>
    <xf numFmtId="0" fontId="87" fillId="0" borderId="0" xfId="74" applyFont="1" applyBorder="1" applyAlignment="1">
      <alignment vertical="center"/>
    </xf>
    <xf numFmtId="0" fontId="16" fillId="41" borderId="5" xfId="64" applyFont="1" applyFill="1" applyBorder="1" applyAlignment="1">
      <alignment horizontal="left" vertical="center"/>
    </xf>
    <xf numFmtId="0" fontId="29" fillId="41" borderId="5" xfId="64" applyFont="1" applyFill="1" applyBorder="1" applyAlignment="1">
      <alignment horizontal="left" vertical="center"/>
    </xf>
    <xf numFmtId="165" fontId="29" fillId="41" borderId="5" xfId="64" applyNumberFormat="1" applyFont="1" applyFill="1" applyBorder="1" applyAlignment="1">
      <alignment horizontal="right" vertical="center"/>
    </xf>
    <xf numFmtId="165" fontId="29" fillId="40" borderId="5" xfId="64" applyNumberFormat="1" applyFont="1" applyFill="1" applyBorder="1" applyAlignment="1">
      <alignment horizontal="right" vertical="center"/>
    </xf>
    <xf numFmtId="167" fontId="29" fillId="40" borderId="5" xfId="63" applyNumberFormat="1" applyFont="1" applyFill="1" applyBorder="1" applyAlignment="1">
      <alignment horizontal="right" vertical="center"/>
    </xf>
    <xf numFmtId="164" fontId="19" fillId="0" borderId="0" xfId="74" applyNumberFormat="1" applyFont="1" applyFill="1" applyAlignment="1">
      <alignment vertical="center"/>
    </xf>
    <xf numFmtId="0" fontId="15" fillId="0" borderId="2" xfId="74" applyFont="1" applyBorder="1" applyAlignment="1">
      <alignment vertical="center"/>
    </xf>
    <xf numFmtId="164" fontId="19" fillId="0" borderId="0" xfId="74" applyNumberFormat="1" applyFont="1" applyFill="1" applyBorder="1"/>
    <xf numFmtId="164" fontId="19" fillId="0" borderId="0" xfId="74" applyNumberFormat="1" applyFont="1" applyFill="1" applyBorder="1" applyAlignment="1">
      <alignment vertical="center"/>
    </xf>
    <xf numFmtId="0" fontId="64" fillId="0" borderId="4" xfId="59" applyFont="1" applyFill="1" applyBorder="1" applyAlignment="1">
      <alignment horizontal="left" vertical="center" wrapText="1"/>
    </xf>
    <xf numFmtId="165" fontId="32" fillId="39" borderId="0" xfId="0" applyNumberFormat="1" applyFont="1" applyFill="1" applyAlignment="1">
      <alignment vertical="center"/>
    </xf>
    <xf numFmtId="167" fontId="32" fillId="39" borderId="0" xfId="56" applyNumberFormat="1" applyFont="1" applyFill="1" applyAlignment="1">
      <alignment vertical="center"/>
    </xf>
    <xf numFmtId="165" fontId="16" fillId="39" borderId="2" xfId="0" applyNumberFormat="1" applyFont="1" applyFill="1" applyBorder="1" applyAlignment="1">
      <alignment vertical="center"/>
    </xf>
    <xf numFmtId="165" fontId="16" fillId="39" borderId="6" xfId="0" applyNumberFormat="1" applyFont="1" applyFill="1" applyBorder="1" applyAlignment="1">
      <alignment vertical="center"/>
    </xf>
    <xf numFmtId="167" fontId="16" fillId="39" borderId="6" xfId="56" applyNumberFormat="1" applyFont="1" applyFill="1" applyBorder="1" applyAlignment="1">
      <alignment vertical="center"/>
    </xf>
    <xf numFmtId="165" fontId="19" fillId="39" borderId="0" xfId="0" applyNumberFormat="1" applyFont="1" applyFill="1" applyBorder="1" applyAlignment="1">
      <alignment vertical="center"/>
    </xf>
    <xf numFmtId="165" fontId="16" fillId="39" borderId="0" xfId="0" applyNumberFormat="1" applyFont="1" applyFill="1" applyBorder="1" applyAlignment="1">
      <alignment vertical="center"/>
    </xf>
    <xf numFmtId="165" fontId="21" fillId="39" borderId="0" xfId="0" applyNumberFormat="1" applyFont="1" applyFill="1" applyAlignment="1">
      <alignment vertical="center"/>
    </xf>
    <xf numFmtId="0" fontId="18" fillId="0" borderId="5" xfId="0" applyFont="1" applyFill="1" applyBorder="1" applyAlignment="1">
      <alignment horizontal="left" vertical="center"/>
    </xf>
    <xf numFmtId="164" fontId="17" fillId="0" borderId="2" xfId="1" applyNumberFormat="1" applyFont="1" applyBorder="1" applyAlignment="1">
      <alignment vertical="center"/>
    </xf>
    <xf numFmtId="164" fontId="17" fillId="0" borderId="2" xfId="1" applyNumberFormat="1" applyFont="1" applyFill="1" applyBorder="1" applyAlignment="1">
      <alignment vertical="center"/>
    </xf>
    <xf numFmtId="164" fontId="17" fillId="39" borderId="2" xfId="1" applyNumberFormat="1" applyFont="1" applyFill="1" applyBorder="1" applyAlignment="1">
      <alignment vertical="center"/>
    </xf>
    <xf numFmtId="0" fontId="15" fillId="0" borderId="1" xfId="1" applyFont="1" applyBorder="1" applyAlignment="1">
      <alignment vertical="center"/>
    </xf>
    <xf numFmtId="165" fontId="69" fillId="0" borderId="0" xfId="76" applyNumberFormat="1" applyFont="1" applyFill="1"/>
    <xf numFmtId="0" fontId="17" fillId="39" borderId="3" xfId="0" applyFont="1" applyFill="1" applyBorder="1" applyAlignment="1">
      <alignment horizontal="center"/>
    </xf>
    <xf numFmtId="0" fontId="0" fillId="39" borderId="1" xfId="0" applyFill="1" applyBorder="1"/>
    <xf numFmtId="164" fontId="32" fillId="39" borderId="0" xfId="66" applyNumberFormat="1" applyFont="1" applyFill="1" applyAlignment="1">
      <alignment vertical="center"/>
    </xf>
    <xf numFmtId="0" fontId="0" fillId="39" borderId="0" xfId="0" applyFill="1"/>
    <xf numFmtId="164" fontId="16" fillId="39" borderId="5" xfId="66" applyNumberFormat="1" applyFont="1" applyFill="1" applyBorder="1" applyAlignment="1">
      <alignment vertical="center"/>
    </xf>
    <xf numFmtId="165" fontId="17" fillId="0" borderId="2" xfId="74" applyNumberFormat="1" applyFont="1" applyFill="1" applyBorder="1" applyAlignment="1"/>
    <xf numFmtId="0" fontId="17" fillId="0" borderId="2" xfId="66" applyFont="1" applyBorder="1" applyAlignment="1"/>
    <xf numFmtId="3" fontId="17" fillId="0" borderId="2" xfId="74" applyNumberFormat="1" applyFont="1" applyFill="1" applyBorder="1" applyAlignment="1"/>
    <xf numFmtId="0" fontId="17" fillId="2" borderId="6" xfId="74" applyFont="1" applyFill="1" applyBorder="1" applyAlignment="1">
      <alignment horizontal="left" vertical="center"/>
    </xf>
    <xf numFmtId="0" fontId="17" fillId="2" borderId="3" xfId="74" applyFont="1" applyFill="1" applyBorder="1" applyAlignment="1">
      <alignment horizontal="left" vertical="center"/>
    </xf>
    <xf numFmtId="0" fontId="17" fillId="2" borderId="6" xfId="74" applyFont="1" applyFill="1" applyBorder="1" applyAlignment="1">
      <alignment horizontal="center" vertical="center"/>
    </xf>
    <xf numFmtId="0" fontId="17" fillId="38" borderId="3" xfId="74" applyFont="1" applyFill="1" applyBorder="1" applyAlignment="1">
      <alignment horizontal="left" vertical="center"/>
    </xf>
    <xf numFmtId="0" fontId="17" fillId="38" borderId="6" xfId="74" applyFont="1" applyFill="1" applyBorder="1" applyAlignment="1">
      <alignment horizontal="center" vertical="center"/>
    </xf>
    <xf numFmtId="0" fontId="17" fillId="39" borderId="3" xfId="1" applyFont="1" applyFill="1" applyBorder="1" applyAlignment="1">
      <alignment horizontal="center" vertical="center"/>
    </xf>
    <xf numFmtId="0" fontId="17" fillId="37" borderId="4" xfId="1" applyFont="1" applyFill="1" applyBorder="1" applyAlignment="1">
      <alignment horizontal="center" vertical="center"/>
    </xf>
    <xf numFmtId="0" fontId="17" fillId="37" borderId="5" xfId="1" applyFont="1" applyFill="1" applyBorder="1" applyAlignment="1">
      <alignment horizontal="center" vertical="center"/>
    </xf>
    <xf numFmtId="0" fontId="29" fillId="0" borderId="3" xfId="74" applyFont="1" applyFill="1" applyBorder="1" applyAlignment="1">
      <alignment horizontal="center" vertical="center" wrapText="1"/>
    </xf>
    <xf numFmtId="0" fontId="17" fillId="39" borderId="4" xfId="1" applyFont="1" applyFill="1" applyBorder="1" applyAlignment="1">
      <alignment horizontal="center" vertical="center"/>
    </xf>
    <xf numFmtId="0" fontId="59" fillId="0" borderId="0" xfId="59" applyFont="1" applyFill="1" applyAlignment="1">
      <alignment vertical="center"/>
    </xf>
    <xf numFmtId="165" fontId="17" fillId="0" borderId="0" xfId="7" applyNumberFormat="1" applyFont="1" applyFill="1" applyBorder="1" applyAlignment="1">
      <alignment vertical="center"/>
    </xf>
    <xf numFmtId="165" fontId="15" fillId="0" borderId="0" xfId="7" applyNumberFormat="1" applyFont="1" applyFill="1" applyBorder="1" applyAlignment="1">
      <alignment vertical="center"/>
    </xf>
    <xf numFmtId="165" fontId="18" fillId="0" borderId="0" xfId="7" applyNumberFormat="1" applyFont="1" applyFill="1" applyBorder="1" applyAlignment="1">
      <alignment vertical="center"/>
    </xf>
    <xf numFmtId="0" fontId="29" fillId="0" borderId="0" xfId="74" applyFont="1" applyFill="1" applyBorder="1" applyAlignment="1">
      <alignment horizontal="right" vertical="center" wrapText="1"/>
    </xf>
    <xf numFmtId="0" fontId="14" fillId="0" borderId="4" xfId="74" applyFont="1" applyBorder="1"/>
    <xf numFmtId="0" fontId="17" fillId="0" borderId="4" xfId="74" applyFont="1" applyBorder="1" applyAlignment="1">
      <alignment horizontal="right" vertical="center"/>
    </xf>
    <xf numFmtId="3" fontId="16" fillId="0" borderId="0" xfId="74" applyNumberFormat="1" applyFont="1" applyBorder="1" applyAlignment="1">
      <alignment vertical="center"/>
    </xf>
    <xf numFmtId="0" fontId="17" fillId="0" borderId="0" xfId="7" applyFont="1" applyBorder="1"/>
    <xf numFmtId="0" fontId="17" fillId="0" borderId="0" xfId="7" applyFont="1"/>
    <xf numFmtId="0" fontId="17" fillId="0" borderId="0" xfId="7" applyFont="1" applyBorder="1" applyAlignment="1">
      <alignment vertical="center"/>
    </xf>
    <xf numFmtId="0" fontId="17" fillId="0" borderId="0" xfId="7" applyFont="1" applyAlignment="1">
      <alignment vertical="center"/>
    </xf>
    <xf numFmtId="0" fontId="22" fillId="0" borderId="0" xfId="74" applyFont="1" applyFill="1" applyBorder="1"/>
    <xf numFmtId="0" fontId="58" fillId="0" borderId="0" xfId="59" applyFont="1" applyFill="1" applyBorder="1" applyAlignment="1">
      <alignment vertical="center"/>
    </xf>
    <xf numFmtId="0" fontId="16" fillId="0" borderId="0" xfId="59" applyFont="1" applyFill="1" applyBorder="1" applyAlignment="1">
      <alignment horizontal="left" vertical="center"/>
    </xf>
    <xf numFmtId="0" fontId="59" fillId="0" borderId="0" xfId="59" applyFont="1" applyFill="1" applyBorder="1" applyAlignment="1">
      <alignment vertical="center"/>
    </xf>
    <xf numFmtId="0" fontId="80" fillId="0" borderId="0" xfId="76" applyFont="1" applyFill="1" applyAlignment="1">
      <alignment vertical="center"/>
    </xf>
    <xf numFmtId="0" fontId="69" fillId="0" borderId="0" xfId="76" applyFont="1" applyFill="1" applyAlignment="1">
      <alignment vertical="center"/>
    </xf>
    <xf numFmtId="0" fontId="0" fillId="0" borderId="0" xfId="0" applyFill="1" applyAlignment="1">
      <alignment vertical="center"/>
    </xf>
    <xf numFmtId="0" fontId="17" fillId="0" borderId="0" xfId="1" applyFont="1"/>
    <xf numFmtId="0" fontId="17" fillId="37" borderId="3" xfId="1" applyFont="1" applyFill="1" applyBorder="1" applyAlignment="1">
      <alignment horizontal="center" vertical="center"/>
    </xf>
    <xf numFmtId="0" fontId="69" fillId="0" borderId="0" xfId="85" applyFont="1"/>
    <xf numFmtId="0" fontId="80" fillId="47" borderId="2" xfId="85" applyFont="1" applyFill="1" applyBorder="1"/>
    <xf numFmtId="0" fontId="80" fillId="0" borderId="2" xfId="85" applyFont="1" applyBorder="1"/>
    <xf numFmtId="164" fontId="80" fillId="0" borderId="2" xfId="85" applyNumberFormat="1" applyFont="1" applyBorder="1"/>
    <xf numFmtId="165" fontId="80" fillId="47" borderId="0" xfId="85" applyNumberFormat="1" applyFont="1" applyFill="1" applyBorder="1"/>
    <xf numFmtId="165" fontId="80" fillId="0" borderId="0" xfId="85" applyNumberFormat="1" applyFont="1" applyFill="1" applyBorder="1"/>
    <xf numFmtId="165" fontId="80" fillId="0" borderId="0" xfId="85" applyNumberFormat="1" applyFont="1" applyBorder="1"/>
    <xf numFmtId="0" fontId="80" fillId="0" borderId="0" xfId="85" applyFont="1" applyBorder="1"/>
    <xf numFmtId="0" fontId="69" fillId="47" borderId="0" xfId="85" applyFont="1" applyFill="1" applyBorder="1"/>
    <xf numFmtId="0" fontId="69" fillId="0" borderId="0" xfId="85" applyFont="1" applyFill="1" applyBorder="1"/>
    <xf numFmtId="0" fontId="69" fillId="0" borderId="0" xfId="85" applyFont="1" applyBorder="1"/>
    <xf numFmtId="0" fontId="84" fillId="0" borderId="0" xfId="85" applyFont="1" applyBorder="1" applyAlignment="1">
      <alignment horizontal="left" indent="1"/>
    </xf>
    <xf numFmtId="167" fontId="69" fillId="47" borderId="0" xfId="86" applyNumberFormat="1" applyFont="1" applyFill="1" applyBorder="1"/>
    <xf numFmtId="165" fontId="81" fillId="47" borderId="0" xfId="85" applyNumberFormat="1" applyFont="1" applyFill="1" applyBorder="1"/>
    <xf numFmtId="165" fontId="81" fillId="0" borderId="0" xfId="85" applyNumberFormat="1" applyFont="1" applyFill="1" applyBorder="1"/>
    <xf numFmtId="0" fontId="69" fillId="0" borderId="0" xfId="85" applyFont="1" applyBorder="1" applyAlignment="1">
      <alignment horizontal="left"/>
    </xf>
    <xf numFmtId="165" fontId="69" fillId="47" borderId="0" xfId="85" applyNumberFormat="1" applyFont="1" applyFill="1"/>
    <xf numFmtId="165" fontId="69" fillId="0" borderId="0" xfId="85" applyNumberFormat="1" applyFont="1" applyFill="1"/>
    <xf numFmtId="0" fontId="69" fillId="0" borderId="0" xfId="85" applyFont="1" applyAlignment="1">
      <alignment horizontal="left"/>
    </xf>
    <xf numFmtId="165" fontId="69" fillId="47" borderId="0" xfId="85" applyNumberFormat="1" applyFont="1" applyFill="1" applyBorder="1"/>
    <xf numFmtId="165" fontId="69" fillId="0" borderId="0" xfId="85" applyNumberFormat="1" applyFont="1" applyFill="1" applyBorder="1"/>
    <xf numFmtId="167" fontId="69" fillId="47" borderId="6" xfId="86" applyNumberFormat="1" applyFont="1" applyFill="1" applyBorder="1"/>
    <xf numFmtId="165" fontId="69" fillId="47" borderId="6" xfId="85" applyNumberFormat="1" applyFont="1" applyFill="1" applyBorder="1"/>
    <xf numFmtId="165" fontId="69" fillId="0" borderId="6" xfId="85" applyNumberFormat="1" applyFont="1" applyFill="1" applyBorder="1"/>
    <xf numFmtId="0" fontId="69" fillId="0" borderId="6" xfId="85" applyFont="1" applyBorder="1" applyAlignment="1">
      <alignment horizontal="left"/>
    </xf>
    <xf numFmtId="0" fontId="80" fillId="0" borderId="0" xfId="85" applyFont="1"/>
    <xf numFmtId="0" fontId="36" fillId="47" borderId="0" xfId="85" applyFont="1" applyFill="1"/>
    <xf numFmtId="0" fontId="36" fillId="0" borderId="0" xfId="85" applyFont="1" applyFill="1"/>
    <xf numFmtId="0" fontId="36" fillId="0" borderId="0" xfId="85" applyFont="1"/>
    <xf numFmtId="0" fontId="69" fillId="47" borderId="0" xfId="85" applyFont="1" applyFill="1"/>
    <xf numFmtId="0" fontId="80" fillId="38" borderId="4" xfId="85" applyFont="1" applyFill="1" applyBorder="1" applyAlignment="1">
      <alignment horizontal="center" vertical="center" wrapText="1"/>
    </xf>
    <xf numFmtId="0" fontId="80" fillId="38" borderId="4" xfId="85" applyFont="1" applyFill="1" applyBorder="1" applyAlignment="1">
      <alignment horizontal="center" vertical="center"/>
    </xf>
    <xf numFmtId="0" fontId="69" fillId="0" borderId="0" xfId="74" applyFont="1"/>
    <xf numFmtId="164" fontId="36" fillId="39" borderId="5" xfId="86" applyNumberFormat="1" applyFont="1" applyFill="1" applyBorder="1" applyAlignment="1">
      <alignment vertical="center"/>
    </xf>
    <xf numFmtId="165" fontId="36" fillId="39" borderId="5" xfId="74" applyNumberFormat="1" applyFont="1" applyFill="1" applyBorder="1" applyAlignment="1">
      <alignment vertical="center"/>
    </xf>
    <xf numFmtId="3" fontId="36" fillId="39" borderId="5" xfId="74" applyNumberFormat="1" applyFont="1" applyFill="1" applyBorder="1" applyAlignment="1">
      <alignment vertical="center"/>
    </xf>
    <xf numFmtId="164" fontId="36" fillId="0" borderId="5" xfId="86" applyNumberFormat="1" applyFont="1" applyFill="1" applyBorder="1" applyAlignment="1">
      <alignment vertical="center"/>
    </xf>
    <xf numFmtId="3" fontId="36" fillId="0" borderId="5" xfId="74" applyNumberFormat="1" applyFont="1" applyFill="1" applyBorder="1" applyAlignment="1">
      <alignment vertical="center"/>
    </xf>
    <xf numFmtId="165" fontId="36" fillId="0" borderId="5" xfId="74" applyNumberFormat="1" applyFont="1" applyFill="1" applyBorder="1" applyAlignment="1">
      <alignment vertical="center"/>
    </xf>
    <xf numFmtId="3" fontId="36" fillId="0" borderId="2" xfId="74" applyNumberFormat="1" applyFont="1" applyFill="1" applyBorder="1" applyAlignment="1">
      <alignment vertical="center"/>
    </xf>
    <xf numFmtId="4" fontId="36" fillId="0" borderId="2" xfId="74" applyNumberFormat="1" applyFont="1" applyBorder="1" applyAlignment="1">
      <alignment vertical="center"/>
    </xf>
    <xf numFmtId="164" fontId="81" fillId="39" borderId="0" xfId="86" applyNumberFormat="1" applyFont="1" applyFill="1" applyAlignment="1">
      <alignment vertical="center"/>
    </xf>
    <xf numFmtId="165" fontId="69" fillId="39" borderId="0" xfId="74" applyNumberFormat="1" applyFont="1" applyFill="1" applyAlignment="1">
      <alignment vertical="center"/>
    </xf>
    <xf numFmtId="164" fontId="81" fillId="39" borderId="0" xfId="86" applyNumberFormat="1" applyFont="1" applyFill="1" applyBorder="1" applyAlignment="1">
      <alignment vertical="center"/>
    </xf>
    <xf numFmtId="3" fontId="81" fillId="39" borderId="0" xfId="74" quotePrefix="1" applyNumberFormat="1" applyFont="1" applyFill="1" applyBorder="1" applyAlignment="1">
      <alignment horizontal="right" vertical="center"/>
    </xf>
    <xf numFmtId="167" fontId="81" fillId="0" borderId="2" xfId="86" applyNumberFormat="1" applyFont="1" applyFill="1" applyBorder="1" applyAlignment="1">
      <alignment vertical="center"/>
    </xf>
    <xf numFmtId="3" fontId="81" fillId="0" borderId="2" xfId="74" quotePrefix="1" applyNumberFormat="1" applyFont="1" applyFill="1" applyBorder="1" applyAlignment="1">
      <alignment horizontal="right" vertical="center"/>
    </xf>
    <xf numFmtId="165" fontId="69" fillId="0" borderId="0" xfId="74" applyNumberFormat="1" applyFont="1" applyFill="1" applyAlignment="1">
      <alignment vertical="center"/>
    </xf>
    <xf numFmtId="3" fontId="81" fillId="0" borderId="2" xfId="74" applyNumberFormat="1" applyFont="1" applyFill="1" applyBorder="1" applyAlignment="1">
      <alignment vertical="center"/>
    </xf>
    <xf numFmtId="0" fontId="69" fillId="0" borderId="2" xfId="74" applyFont="1" applyBorder="1" applyAlignment="1">
      <alignment vertical="center"/>
    </xf>
    <xf numFmtId="3" fontId="81" fillId="39" borderId="0" xfId="74" quotePrefix="1" applyNumberFormat="1" applyFont="1" applyFill="1" applyAlignment="1">
      <alignment horizontal="right" vertical="center"/>
    </xf>
    <xf numFmtId="167" fontId="81" fillId="0" borderId="0" xfId="86" applyNumberFormat="1" applyFont="1" applyFill="1" applyAlignment="1">
      <alignment vertical="center"/>
    </xf>
    <xf numFmtId="3" fontId="81" fillId="0" borderId="0" xfId="74" applyNumberFormat="1" applyFont="1" applyFill="1" applyAlignment="1">
      <alignment vertical="center"/>
    </xf>
    <xf numFmtId="0" fontId="69" fillId="0" borderId="0" xfId="74" applyFont="1" applyAlignment="1">
      <alignment vertical="center"/>
    </xf>
    <xf numFmtId="3" fontId="81" fillId="0" borderId="0" xfId="74" quotePrefix="1" applyNumberFormat="1" applyFont="1" applyFill="1" applyAlignment="1">
      <alignment horizontal="right" vertical="center"/>
    </xf>
    <xf numFmtId="4" fontId="81" fillId="0" borderId="0" xfId="74" applyNumberFormat="1" applyFont="1" applyFill="1" applyAlignment="1">
      <alignment vertical="center"/>
    </xf>
    <xf numFmtId="4" fontId="69" fillId="0" borderId="0" xfId="74" applyNumberFormat="1" applyFont="1" applyAlignment="1">
      <alignment vertical="center"/>
    </xf>
    <xf numFmtId="167" fontId="81" fillId="0" borderId="0" xfId="86" applyNumberFormat="1" applyFont="1" applyFill="1" applyBorder="1" applyAlignment="1">
      <alignment vertical="center"/>
    </xf>
    <xf numFmtId="3" fontId="81" fillId="0" borderId="0" xfId="74" applyNumberFormat="1" applyFont="1" applyFill="1" applyBorder="1" applyAlignment="1">
      <alignment vertical="center"/>
    </xf>
    <xf numFmtId="0" fontId="69" fillId="0" borderId="0" xfId="74" applyFont="1" applyBorder="1" applyAlignment="1">
      <alignment vertical="center"/>
    </xf>
    <xf numFmtId="0" fontId="80" fillId="39" borderId="5" xfId="74" applyFont="1" applyFill="1" applyBorder="1" applyAlignment="1">
      <alignment horizontal="center" vertical="center" wrapText="1"/>
    </xf>
    <xf numFmtId="0" fontId="80" fillId="0" borderId="5" xfId="74" applyFont="1" applyFill="1" applyBorder="1" applyAlignment="1">
      <alignment horizontal="center" vertical="center" wrapText="1"/>
    </xf>
    <xf numFmtId="4" fontId="80" fillId="0" borderId="5" xfId="74" applyNumberFormat="1" applyFont="1" applyFill="1" applyBorder="1" applyAlignment="1">
      <alignment horizontal="left" vertical="center" wrapText="1"/>
    </xf>
    <xf numFmtId="0" fontId="69" fillId="39" borderId="0" xfId="74" applyFont="1" applyFill="1"/>
    <xf numFmtId="3" fontId="83" fillId="39" borderId="0" xfId="74" applyNumberFormat="1" applyFont="1" applyFill="1" applyBorder="1" applyAlignment="1">
      <alignment vertical="center"/>
    </xf>
    <xf numFmtId="0" fontId="69" fillId="0" borderId="0" xfId="74" applyFont="1" applyFill="1"/>
    <xf numFmtId="3" fontId="83" fillId="0" borderId="0" xfId="74" applyNumberFormat="1" applyFont="1" applyFill="1" applyBorder="1" applyAlignment="1">
      <alignment vertical="center"/>
    </xf>
    <xf numFmtId="4" fontId="69" fillId="0" borderId="0" xfId="74" applyNumberFormat="1" applyFont="1" applyFill="1"/>
    <xf numFmtId="4" fontId="36" fillId="0" borderId="5" xfId="74" applyNumberFormat="1" applyFont="1" applyBorder="1" applyAlignment="1">
      <alignment vertical="center"/>
    </xf>
    <xf numFmtId="164" fontId="69" fillId="39" borderId="0" xfId="74" applyNumberFormat="1" applyFont="1" applyFill="1" applyAlignment="1">
      <alignment vertical="center"/>
    </xf>
    <xf numFmtId="164" fontId="69" fillId="39" borderId="2" xfId="74" applyNumberFormat="1" applyFont="1" applyFill="1" applyBorder="1" applyAlignment="1">
      <alignment vertical="center"/>
    </xf>
    <xf numFmtId="3" fontId="69" fillId="39" borderId="2" xfId="74" applyNumberFormat="1" applyFont="1" applyFill="1" applyBorder="1" applyAlignment="1">
      <alignment vertical="center"/>
    </xf>
    <xf numFmtId="164" fontId="69" fillId="0" borderId="2" xfId="74" applyNumberFormat="1" applyFont="1" applyFill="1" applyBorder="1" applyAlignment="1">
      <alignment vertical="center"/>
    </xf>
    <xf numFmtId="165" fontId="69" fillId="0" borderId="2" xfId="74" applyNumberFormat="1" applyFont="1" applyFill="1" applyBorder="1" applyAlignment="1">
      <alignment vertical="center"/>
    </xf>
    <xf numFmtId="3" fontId="69" fillId="0" borderId="2" xfId="74" applyNumberFormat="1" applyFont="1" applyFill="1" applyBorder="1" applyAlignment="1">
      <alignment vertical="center"/>
    </xf>
    <xf numFmtId="4" fontId="69" fillId="0" borderId="2" xfId="74" applyNumberFormat="1" applyFont="1" applyFill="1" applyBorder="1" applyAlignment="1">
      <alignment vertical="center"/>
    </xf>
    <xf numFmtId="164" fontId="69" fillId="39" borderId="0" xfId="74" applyNumberFormat="1" applyFont="1" applyFill="1" applyBorder="1" applyAlignment="1">
      <alignment vertical="center"/>
    </xf>
    <xf numFmtId="3" fontId="69" fillId="39" borderId="0" xfId="74" applyNumberFormat="1" applyFont="1" applyFill="1" applyBorder="1" applyAlignment="1">
      <alignment vertical="center"/>
    </xf>
    <xf numFmtId="164" fontId="69" fillId="0" borderId="0" xfId="74" applyNumberFormat="1" applyFont="1" applyFill="1" applyBorder="1" applyAlignment="1">
      <alignment vertical="center"/>
    </xf>
    <xf numFmtId="165" fontId="69" fillId="0" borderId="0" xfId="74" applyNumberFormat="1" applyFont="1" applyFill="1" applyBorder="1" applyAlignment="1">
      <alignment vertical="center"/>
    </xf>
    <xf numFmtId="3" fontId="69" fillId="0" borderId="0" xfId="74" applyNumberFormat="1" applyFont="1" applyFill="1" applyBorder="1" applyAlignment="1">
      <alignment vertical="center"/>
    </xf>
    <xf numFmtId="4" fontId="69" fillId="0" borderId="0" xfId="74" applyNumberFormat="1" applyFont="1" applyFill="1" applyBorder="1" applyAlignment="1">
      <alignment vertical="center"/>
    </xf>
    <xf numFmtId="3" fontId="69" fillId="39" borderId="0" xfId="74" applyNumberFormat="1" applyFont="1" applyFill="1" applyAlignment="1">
      <alignment vertical="center"/>
    </xf>
    <xf numFmtId="164" fontId="69" fillId="0" borderId="0" xfId="74" applyNumberFormat="1" applyFont="1" applyFill="1" applyAlignment="1">
      <alignment vertical="center"/>
    </xf>
    <xf numFmtId="3" fontId="69" fillId="0" borderId="0" xfId="74" applyNumberFormat="1" applyFont="1" applyFill="1" applyAlignment="1">
      <alignment vertical="center"/>
    </xf>
    <xf numFmtId="3" fontId="69" fillId="0" borderId="0" xfId="74" applyNumberFormat="1" applyFont="1" applyAlignment="1">
      <alignment vertical="center"/>
    </xf>
    <xf numFmtId="4" fontId="69" fillId="38" borderId="5" xfId="74" applyNumberFormat="1" applyFont="1" applyFill="1" applyBorder="1" applyAlignment="1">
      <alignment horizontal="center" vertical="center"/>
    </xf>
    <xf numFmtId="0" fontId="69" fillId="38" borderId="5" xfId="74" applyFont="1" applyFill="1" applyBorder="1" applyAlignment="1">
      <alignment horizontal="center" vertical="center"/>
    </xf>
    <xf numFmtId="3" fontId="69" fillId="38" borderId="5" xfId="74" applyNumberFormat="1" applyFont="1" applyFill="1" applyBorder="1" applyAlignment="1">
      <alignment horizontal="left" vertical="center"/>
    </xf>
    <xf numFmtId="0" fontId="90" fillId="0" borderId="0" xfId="74" applyFont="1"/>
    <xf numFmtId="4" fontId="19" fillId="39" borderId="3" xfId="53" applyNumberFormat="1" applyFont="1" applyFill="1" applyBorder="1" applyAlignment="1" applyProtection="1">
      <alignment horizontal="right" vertical="center" wrapText="1"/>
      <protection locked="0"/>
    </xf>
    <xf numFmtId="166" fontId="19" fillId="39" borderId="3" xfId="53" applyNumberFormat="1" applyFont="1" applyFill="1" applyBorder="1" applyAlignment="1" applyProtection="1">
      <alignment horizontal="right" vertical="center" wrapText="1"/>
      <protection locked="0"/>
    </xf>
    <xf numFmtId="165" fontId="59" fillId="39" borderId="0" xfId="53" applyNumberFormat="1" applyFont="1" applyFill="1" applyBorder="1" applyAlignment="1">
      <alignment vertical="center"/>
    </xf>
    <xf numFmtId="165" fontId="59" fillId="39" borderId="0" xfId="53" applyNumberFormat="1" applyFont="1" applyFill="1" applyBorder="1" applyAlignment="1">
      <alignment horizontal="right" vertical="center"/>
    </xf>
    <xf numFmtId="165" fontId="59" fillId="39" borderId="2" xfId="53" applyNumberFormat="1" applyFont="1" applyFill="1" applyBorder="1" applyAlignment="1">
      <alignment vertical="center"/>
    </xf>
    <xf numFmtId="165" fontId="59" fillId="39" borderId="2" xfId="53" applyNumberFormat="1" applyFont="1" applyFill="1" applyBorder="1" applyAlignment="1">
      <alignment horizontal="right" vertical="center"/>
    </xf>
    <xf numFmtId="165" fontId="18" fillId="39" borderId="2" xfId="53" applyNumberFormat="1" applyFont="1" applyFill="1" applyBorder="1" applyAlignment="1">
      <alignment vertical="center"/>
    </xf>
    <xf numFmtId="165" fontId="18" fillId="39" borderId="2" xfId="53" applyNumberFormat="1" applyFont="1" applyFill="1" applyBorder="1" applyAlignment="1">
      <alignment horizontal="right" vertical="center"/>
    </xf>
    <xf numFmtId="0" fontId="16" fillId="0" borderId="0" xfId="74" applyFont="1" applyAlignment="1">
      <alignment horizontal="left" vertical="center"/>
    </xf>
    <xf numFmtId="0" fontId="16" fillId="0" borderId="0" xfId="7" applyFont="1" applyBorder="1" applyAlignment="1">
      <alignment horizontal="left" vertical="center"/>
    </xf>
    <xf numFmtId="0" fontId="16" fillId="0" borderId="0" xfId="64" applyFont="1" applyBorder="1" applyAlignment="1">
      <alignment horizontal="left" vertical="center"/>
    </xf>
    <xf numFmtId="0" fontId="16" fillId="0" borderId="0" xfId="0" applyFont="1" applyAlignment="1">
      <alignment horizontal="left" vertical="center"/>
    </xf>
    <xf numFmtId="0" fontId="16" fillId="0" borderId="0" xfId="80" applyFont="1" applyAlignment="1">
      <alignment horizontal="left" vertical="center"/>
    </xf>
    <xf numFmtId="0" fontId="16" fillId="0" borderId="0" xfId="76" applyFont="1" applyFill="1" applyAlignment="1">
      <alignment horizontal="left" vertical="center"/>
    </xf>
    <xf numFmtId="0" fontId="16" fillId="0" borderId="0" xfId="74" applyFont="1" applyBorder="1" applyAlignment="1">
      <alignment horizontal="left" vertical="center"/>
    </xf>
    <xf numFmtId="0" fontId="69" fillId="0" borderId="0" xfId="87" applyFont="1"/>
    <xf numFmtId="0" fontId="16" fillId="38" borderId="6" xfId="87" applyFont="1" applyFill="1" applyBorder="1" applyAlignment="1">
      <alignment horizontal="center" vertical="center" wrapText="1"/>
    </xf>
    <xf numFmtId="0" fontId="16" fillId="38" borderId="3" xfId="87" applyFont="1" applyFill="1" applyBorder="1" applyAlignment="1">
      <alignment horizontal="center" vertical="center"/>
    </xf>
    <xf numFmtId="0" fontId="16" fillId="38" borderId="3" xfId="87" applyFont="1" applyFill="1" applyBorder="1" applyAlignment="1">
      <alignment horizontal="center" vertical="center" wrapText="1"/>
    </xf>
    <xf numFmtId="0" fontId="69" fillId="0" borderId="0" xfId="87" applyFont="1" applyAlignment="1">
      <alignment vertical="center"/>
    </xf>
    <xf numFmtId="0" fontId="80" fillId="0" borderId="1" xfId="87" applyFont="1" applyBorder="1" applyAlignment="1">
      <alignment vertical="center"/>
    </xf>
    <xf numFmtId="165" fontId="80" fillId="0" borderId="1" xfId="87" applyNumberFormat="1" applyFont="1" applyBorder="1" applyAlignment="1">
      <alignment vertical="center"/>
    </xf>
    <xf numFmtId="165" fontId="80" fillId="39" borderId="1" xfId="87" applyNumberFormat="1" applyFont="1" applyFill="1" applyBorder="1" applyAlignment="1">
      <alignment vertical="center"/>
    </xf>
    <xf numFmtId="167" fontId="80" fillId="39" borderId="1" xfId="88" applyNumberFormat="1" applyFont="1" applyFill="1" applyBorder="1" applyAlignment="1">
      <alignment vertical="center"/>
    </xf>
    <xf numFmtId="165" fontId="69" fillId="0" borderId="0" xfId="87" applyNumberFormat="1" applyFont="1" applyAlignment="1">
      <alignment vertical="center"/>
    </xf>
    <xf numFmtId="165" fontId="69" fillId="39" borderId="0" xfId="87" applyNumberFormat="1" applyFont="1" applyFill="1" applyAlignment="1">
      <alignment vertical="center"/>
    </xf>
    <xf numFmtId="167" fontId="69" fillId="39" borderId="0" xfId="88" applyNumberFormat="1" applyFont="1" applyFill="1" applyAlignment="1">
      <alignment vertical="center"/>
    </xf>
    <xf numFmtId="0" fontId="80" fillId="0" borderId="0" xfId="87" applyFont="1" applyBorder="1" applyAlignment="1">
      <alignment vertical="center"/>
    </xf>
    <xf numFmtId="165" fontId="80" fillId="0" borderId="0" xfId="87" applyNumberFormat="1" applyFont="1" applyBorder="1" applyAlignment="1">
      <alignment vertical="center"/>
    </xf>
    <xf numFmtId="165" fontId="80" fillId="39" borderId="0" xfId="87" applyNumberFormat="1" applyFont="1" applyFill="1" applyBorder="1" applyAlignment="1">
      <alignment vertical="center"/>
    </xf>
    <xf numFmtId="167" fontId="80" fillId="39" borderId="0" xfId="88" applyNumberFormat="1" applyFont="1" applyFill="1" applyBorder="1" applyAlignment="1">
      <alignment vertical="center"/>
    </xf>
    <xf numFmtId="0" fontId="80" fillId="0" borderId="2" xfId="87" applyFont="1" applyBorder="1" applyAlignment="1">
      <alignment vertical="center"/>
    </xf>
    <xf numFmtId="165" fontId="80" fillId="0" borderId="2" xfId="87" applyNumberFormat="1" applyFont="1" applyBorder="1" applyAlignment="1">
      <alignment vertical="center"/>
    </xf>
    <xf numFmtId="165" fontId="80" fillId="39" borderId="2" xfId="87" applyNumberFormat="1" applyFont="1" applyFill="1" applyBorder="1" applyAlignment="1">
      <alignment vertical="center"/>
    </xf>
    <xf numFmtId="167" fontId="80" fillId="39" borderId="2" xfId="88" applyNumberFormat="1" applyFont="1" applyFill="1" applyBorder="1" applyAlignment="1">
      <alignment vertical="center"/>
    </xf>
    <xf numFmtId="0" fontId="69" fillId="0" borderId="0" xfId="87" applyFont="1" applyAlignment="1">
      <alignment vertical="center" wrapText="1"/>
    </xf>
    <xf numFmtId="165" fontId="69" fillId="0" borderId="0" xfId="87" applyNumberFormat="1" applyFont="1" applyFill="1" applyAlignment="1">
      <alignment vertical="center"/>
    </xf>
    <xf numFmtId="0" fontId="18" fillId="0" borderId="5" xfId="87" applyFont="1" applyFill="1" applyBorder="1" applyAlignment="1">
      <alignment horizontal="left" vertical="center"/>
    </xf>
    <xf numFmtId="165" fontId="18" fillId="0" borderId="5" xfId="87" applyNumberFormat="1" applyFont="1" applyFill="1" applyBorder="1" applyAlignment="1">
      <alignment vertical="center"/>
    </xf>
    <xf numFmtId="0" fontId="80" fillId="0" borderId="16" xfId="87" applyFont="1" applyBorder="1" applyAlignment="1">
      <alignment vertical="center"/>
    </xf>
    <xf numFmtId="165" fontId="80" fillId="0" borderId="16" xfId="87" applyNumberFormat="1" applyFont="1" applyBorder="1" applyAlignment="1">
      <alignment vertical="center"/>
    </xf>
    <xf numFmtId="165" fontId="80" fillId="39" borderId="16" xfId="87" applyNumberFormat="1" applyFont="1" applyFill="1" applyBorder="1" applyAlignment="1">
      <alignment vertical="center"/>
    </xf>
    <xf numFmtId="167" fontId="80" fillId="39" borderId="16" xfId="88" applyNumberFormat="1" applyFont="1" applyFill="1" applyBorder="1" applyAlignment="1">
      <alignment vertical="center"/>
    </xf>
    <xf numFmtId="0" fontId="80" fillId="0" borderId="0" xfId="87" applyFont="1" applyAlignment="1">
      <alignment vertical="center"/>
    </xf>
    <xf numFmtId="165" fontId="18" fillId="39" borderId="5" xfId="87" applyNumberFormat="1" applyFont="1" applyFill="1" applyBorder="1" applyAlignment="1">
      <alignment vertical="center"/>
    </xf>
    <xf numFmtId="167" fontId="18" fillId="39" borderId="5" xfId="87" applyNumberFormat="1" applyFont="1" applyFill="1" applyBorder="1" applyAlignment="1">
      <alignment vertical="center"/>
    </xf>
    <xf numFmtId="0" fontId="17" fillId="0" borderId="6" xfId="64" applyFont="1" applyBorder="1" applyAlignment="1">
      <alignment horizontal="left" vertical="center"/>
    </xf>
    <xf numFmtId="0" fontId="17" fillId="0" borderId="3" xfId="64" applyFont="1" applyBorder="1" applyAlignment="1">
      <alignment horizontal="left" vertical="center"/>
    </xf>
    <xf numFmtId="0" fontId="17" fillId="0" borderId="5" xfId="64" applyFont="1" applyBorder="1" applyAlignment="1">
      <alignment horizontal="center" vertical="center"/>
    </xf>
    <xf numFmtId="0" fontId="17" fillId="39" borderId="5" xfId="1" applyFont="1" applyFill="1" applyBorder="1" applyAlignment="1">
      <alignment horizontal="center" vertical="center"/>
    </xf>
    <xf numFmtId="0" fontId="29" fillId="3" borderId="6" xfId="74" applyFont="1" applyFill="1" applyBorder="1" applyAlignment="1">
      <alignment horizontal="left" vertical="center" wrapText="1"/>
    </xf>
    <xf numFmtId="0" fontId="29" fillId="3" borderId="3" xfId="74" applyFont="1" applyFill="1" applyBorder="1" applyAlignment="1">
      <alignment horizontal="left" vertical="center" wrapText="1"/>
    </xf>
    <xf numFmtId="0" fontId="29" fillId="3" borderId="5" xfId="74" applyFont="1" applyFill="1" applyBorder="1" applyAlignment="1">
      <alignment horizontal="center" vertical="center" wrapText="1"/>
    </xf>
    <xf numFmtId="0" fontId="17" fillId="36" borderId="6" xfId="1" applyFont="1" applyFill="1" applyBorder="1" applyAlignment="1">
      <alignment horizontal="center" vertical="center"/>
    </xf>
    <xf numFmtId="0" fontId="17" fillId="36" borderId="3" xfId="1" applyFont="1" applyFill="1" applyBorder="1" applyAlignment="1">
      <alignment horizontal="center" vertical="center"/>
    </xf>
    <xf numFmtId="164" fontId="69" fillId="39" borderId="2" xfId="64" applyNumberFormat="1" applyFont="1" applyFill="1" applyBorder="1" applyAlignment="1">
      <alignment horizontal="center" vertical="center"/>
    </xf>
    <xf numFmtId="164" fontId="69" fillId="39" borderId="16" xfId="64" applyNumberFormat="1" applyFont="1" applyFill="1" applyBorder="1" applyAlignment="1">
      <alignment horizontal="center" vertical="center"/>
    </xf>
    <xf numFmtId="164" fontId="69" fillId="39" borderId="0" xfId="64" applyNumberFormat="1" applyFont="1" applyFill="1" applyBorder="1" applyAlignment="1">
      <alignment horizontal="center" vertical="center"/>
    </xf>
    <xf numFmtId="0" fontId="15" fillId="0" borderId="6" xfId="74" applyFont="1" applyBorder="1" applyAlignment="1">
      <alignment horizontal="left" vertical="center" wrapText="1"/>
    </xf>
    <xf numFmtId="0" fontId="15" fillId="0" borderId="3" xfId="74" applyFont="1" applyBorder="1" applyAlignment="1">
      <alignment horizontal="left" vertical="center" wrapText="1"/>
    </xf>
    <xf numFmtId="0" fontId="29" fillId="0" borderId="5" xfId="74" applyFont="1" applyFill="1" applyBorder="1" applyAlignment="1">
      <alignment horizontal="center" vertical="center" wrapText="1"/>
    </xf>
    <xf numFmtId="0" fontId="17" fillId="39" borderId="6" xfId="1" applyFont="1" applyFill="1" applyBorder="1" applyAlignment="1">
      <alignment horizontal="center" vertical="center"/>
    </xf>
    <xf numFmtId="0" fontId="17" fillId="39" borderId="3" xfId="1" applyFont="1" applyFill="1" applyBorder="1" applyAlignment="1">
      <alignment horizontal="center" vertical="center"/>
    </xf>
    <xf numFmtId="0" fontId="19" fillId="2" borderId="6" xfId="0" applyFont="1" applyFill="1" applyBorder="1" applyAlignment="1">
      <alignment horizontal="left" vertical="center"/>
    </xf>
    <xf numFmtId="0" fontId="19" fillId="2" borderId="3" xfId="0" applyFont="1" applyFill="1" applyBorder="1" applyAlignment="1">
      <alignment horizontal="left" vertical="center"/>
    </xf>
    <xf numFmtId="0" fontId="17" fillId="2" borderId="6" xfId="74" applyFont="1" applyFill="1" applyBorder="1" applyAlignment="1">
      <alignment horizontal="center" vertical="center"/>
    </xf>
    <xf numFmtId="0" fontId="17" fillId="38" borderId="5" xfId="74" applyFont="1" applyFill="1" applyBorder="1" applyAlignment="1">
      <alignment horizontal="center" vertical="center"/>
    </xf>
    <xf numFmtId="0" fontId="16" fillId="2" borderId="6"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5" fillId="0" borderId="4" xfId="74" applyFont="1" applyBorder="1" applyAlignment="1">
      <alignment horizontal="left" vertical="center" wrapText="1"/>
    </xf>
    <xf numFmtId="0" fontId="20" fillId="0" borderId="6" xfId="1" applyFont="1" applyBorder="1" applyAlignment="1">
      <alignment horizontal="left" vertical="center" wrapText="1"/>
    </xf>
    <xf numFmtId="0" fontId="84" fillId="38" borderId="4" xfId="85" applyFont="1" applyFill="1" applyBorder="1" applyAlignment="1">
      <alignment horizontal="left" vertical="center" wrapText="1"/>
    </xf>
    <xf numFmtId="0" fontId="69" fillId="0" borderId="6" xfId="85" applyFont="1" applyBorder="1" applyAlignment="1">
      <alignment horizontal="left" wrapText="1"/>
    </xf>
    <xf numFmtId="0" fontId="80" fillId="38" borderId="5" xfId="74" applyFont="1" applyFill="1" applyBorder="1" applyAlignment="1">
      <alignment horizontal="center" vertical="center"/>
    </xf>
    <xf numFmtId="4" fontId="80" fillId="38" borderId="5" xfId="74" applyNumberFormat="1" applyFont="1" applyFill="1" applyBorder="1" applyAlignment="1">
      <alignment horizontal="center" vertical="center"/>
    </xf>
    <xf numFmtId="0" fontId="69" fillId="0" borderId="6" xfId="74" applyFont="1" applyBorder="1" applyAlignment="1">
      <alignment horizontal="left" wrapText="1"/>
    </xf>
    <xf numFmtId="0" fontId="17" fillId="39" borderId="6" xfId="0" applyFont="1" applyFill="1" applyBorder="1" applyAlignment="1">
      <alignment horizontal="center"/>
    </xf>
    <xf numFmtId="0" fontId="17" fillId="3" borderId="6" xfId="0" applyFont="1" applyFill="1" applyBorder="1" applyAlignment="1">
      <alignment horizontal="center"/>
    </xf>
    <xf numFmtId="0" fontId="29" fillId="3" borderId="6" xfId="66" applyFont="1" applyFill="1" applyBorder="1" applyAlignment="1">
      <alignment horizontal="left" vertical="center" wrapText="1"/>
    </xf>
    <xf numFmtId="0" fontId="29" fillId="3" borderId="3" xfId="66" applyFont="1" applyFill="1" applyBorder="1" applyAlignment="1">
      <alignment horizontal="left" vertical="center" wrapText="1"/>
    </xf>
    <xf numFmtId="0" fontId="17" fillId="0" borderId="6" xfId="66" applyFont="1" applyBorder="1" applyAlignment="1">
      <alignment horizontal="left" vertical="center"/>
    </xf>
    <xf numFmtId="0" fontId="17" fillId="0" borderId="3" xfId="66" applyFont="1" applyBorder="1" applyAlignment="1">
      <alignment horizontal="left" vertical="center"/>
    </xf>
    <xf numFmtId="0" fontId="17" fillId="0" borderId="6" xfId="0" applyFont="1" applyBorder="1" applyAlignment="1">
      <alignment horizontal="center"/>
    </xf>
    <xf numFmtId="0" fontId="17" fillId="37" borderId="5" xfId="1" applyFont="1" applyFill="1" applyBorder="1" applyAlignment="1">
      <alignment horizontal="center" vertical="center"/>
    </xf>
    <xf numFmtId="0" fontId="17" fillId="37" borderId="6" xfId="1" applyFont="1" applyFill="1" applyBorder="1" applyAlignment="1">
      <alignment horizontal="center" vertical="center"/>
    </xf>
    <xf numFmtId="0" fontId="17" fillId="37" borderId="3" xfId="1" applyFont="1" applyFill="1" applyBorder="1" applyAlignment="1">
      <alignment horizontal="center" vertical="center"/>
    </xf>
    <xf numFmtId="0" fontId="17" fillId="37" borderId="6" xfId="74" applyFont="1" applyFill="1" applyBorder="1" applyAlignment="1">
      <alignment horizontal="center" vertical="center" wrapText="1"/>
    </xf>
    <xf numFmtId="0" fontId="17" fillId="37" borderId="3" xfId="74" applyFont="1" applyFill="1" applyBorder="1" applyAlignment="1">
      <alignment horizontal="center" vertical="center" wrapText="1"/>
    </xf>
    <xf numFmtId="0" fontId="15" fillId="0" borderId="6" xfId="74" applyFont="1" applyFill="1" applyBorder="1" applyAlignment="1">
      <alignment horizontal="left" vertical="center"/>
    </xf>
    <xf numFmtId="0" fontId="15" fillId="0" borderId="3" xfId="74" applyFont="1" applyFill="1" applyBorder="1" applyAlignment="1">
      <alignment horizontal="left" vertical="center"/>
    </xf>
    <xf numFmtId="0" fontId="15" fillId="2" borderId="6" xfId="74" applyFont="1" applyFill="1" applyBorder="1" applyAlignment="1">
      <alignment horizontal="left" vertical="center"/>
    </xf>
    <xf numFmtId="0" fontId="15" fillId="2" borderId="3" xfId="74" applyFont="1" applyFill="1" applyBorder="1" applyAlignment="1">
      <alignment horizontal="left" vertical="center"/>
    </xf>
    <xf numFmtId="0" fontId="17" fillId="2" borderId="6" xfId="74" applyFont="1" applyFill="1" applyBorder="1" applyAlignment="1">
      <alignment horizontal="right" vertical="center" wrapText="1"/>
    </xf>
    <xf numFmtId="0" fontId="17" fillId="2" borderId="3" xfId="74" applyFont="1" applyFill="1" applyBorder="1" applyAlignment="1">
      <alignment horizontal="right" vertical="center" wrapText="1"/>
    </xf>
    <xf numFmtId="0" fontId="15" fillId="38" borderId="6" xfId="1" applyFont="1" applyFill="1" applyBorder="1" applyAlignment="1">
      <alignment horizontal="left" vertical="center"/>
    </xf>
    <xf numFmtId="0" fontId="15" fillId="38" borderId="3" xfId="1" applyFont="1" applyFill="1" applyBorder="1" applyAlignment="1">
      <alignment horizontal="left" vertical="center"/>
    </xf>
    <xf numFmtId="0" fontId="17" fillId="38" borderId="5" xfId="1" applyFont="1" applyFill="1" applyBorder="1" applyAlignment="1">
      <alignment horizontal="center" vertical="center"/>
    </xf>
    <xf numFmtId="0" fontId="59" fillId="0" borderId="6" xfId="4" applyFont="1" applyFill="1" applyBorder="1" applyAlignment="1">
      <alignment horizontal="left" vertical="center" wrapText="1"/>
    </xf>
    <xf numFmtId="0" fontId="59" fillId="0" borderId="0" xfId="4" applyFont="1" applyFill="1" applyBorder="1" applyAlignment="1">
      <alignment horizontal="left" vertical="center" wrapText="1"/>
    </xf>
    <xf numFmtId="0" fontId="59" fillId="0" borderId="0" xfId="1" applyFont="1" applyFill="1" applyBorder="1" applyAlignment="1">
      <alignment horizontal="left" vertical="center" wrapText="1"/>
    </xf>
    <xf numFmtId="0" fontId="15" fillId="0" borderId="6" xfId="1" applyFont="1" applyBorder="1" applyAlignment="1">
      <alignment horizontal="left" vertical="center"/>
    </xf>
    <xf numFmtId="0" fontId="15" fillId="0" borderId="3" xfId="1" applyFont="1" applyBorder="1" applyAlignment="1">
      <alignment horizontal="left" vertical="center"/>
    </xf>
    <xf numFmtId="0" fontId="17" fillId="0" borderId="6" xfId="1" applyFont="1" applyBorder="1" applyAlignment="1">
      <alignment horizontal="center" vertical="center"/>
    </xf>
    <xf numFmtId="0" fontId="17" fillId="0" borderId="3" xfId="1" applyFont="1" applyBorder="1" applyAlignment="1">
      <alignment horizontal="center" vertical="center"/>
    </xf>
    <xf numFmtId="0" fontId="59" fillId="0" borderId="0" xfId="6" applyFont="1" applyFill="1" applyBorder="1" applyAlignment="1">
      <alignment horizontal="left" vertical="center" wrapText="1"/>
    </xf>
    <xf numFmtId="0" fontId="17" fillId="0" borderId="6" xfId="1" applyFont="1" applyBorder="1" applyAlignment="1">
      <alignment horizontal="center" vertical="center" wrapText="1"/>
    </xf>
    <xf numFmtId="0" fontId="17" fillId="0" borderId="3" xfId="1" applyFont="1" applyBorder="1" applyAlignment="1">
      <alignment horizontal="center" vertical="center" wrapText="1"/>
    </xf>
    <xf numFmtId="0" fontId="19" fillId="38" borderId="6" xfId="87" applyFont="1" applyFill="1" applyBorder="1" applyAlignment="1">
      <alignment horizontal="left" vertical="center" wrapText="1"/>
    </xf>
    <xf numFmtId="0" fontId="19" fillId="38" borderId="6" xfId="87" applyFont="1" applyFill="1" applyBorder="1" applyAlignment="1">
      <alignment horizontal="left" vertical="center"/>
    </xf>
    <xf numFmtId="0" fontId="19" fillId="38" borderId="3" xfId="87" applyFont="1" applyFill="1" applyBorder="1" applyAlignment="1">
      <alignment horizontal="left" vertical="center"/>
    </xf>
    <xf numFmtId="0" fontId="16" fillId="38" borderId="5" xfId="87" applyFont="1" applyFill="1" applyBorder="1" applyAlignment="1">
      <alignment horizontal="center" vertical="center"/>
    </xf>
    <xf numFmtId="0" fontId="73" fillId="0" borderId="6" xfId="4" applyFont="1" applyFill="1" applyBorder="1" applyAlignment="1">
      <alignment horizontal="left" vertical="center" wrapText="1"/>
    </xf>
    <xf numFmtId="0" fontId="73" fillId="0" borderId="0" xfId="4" applyFont="1" applyFill="1" applyBorder="1" applyAlignment="1">
      <alignment horizontal="left" vertical="center"/>
    </xf>
    <xf numFmtId="0" fontId="17" fillId="37" borderId="4" xfId="1" applyFont="1" applyFill="1" applyBorder="1" applyAlignment="1">
      <alignment horizontal="center" vertical="center"/>
    </xf>
    <xf numFmtId="0" fontId="20" fillId="0" borderId="6" xfId="0" applyFont="1" applyBorder="1" applyAlignment="1">
      <alignment horizontal="left" vertical="center"/>
    </xf>
    <xf numFmtId="0" fontId="20" fillId="0" borderId="0" xfId="0" applyFont="1" applyAlignment="1">
      <alignment horizontal="left" vertical="center"/>
    </xf>
    <xf numFmtId="0" fontId="15" fillId="0" borderId="4" xfId="74" applyFont="1" applyBorder="1" applyAlignment="1">
      <alignment horizontal="left" vertical="center"/>
    </xf>
    <xf numFmtId="0" fontId="73" fillId="0" borderId="6" xfId="59" applyFont="1" applyFill="1" applyBorder="1" applyAlignment="1">
      <alignment vertical="center"/>
    </xf>
    <xf numFmtId="0" fontId="59" fillId="0" borderId="0" xfId="59" applyFont="1" applyFill="1" applyAlignment="1">
      <alignment vertical="center"/>
    </xf>
    <xf numFmtId="171" fontId="59" fillId="0" borderId="0" xfId="60" applyFont="1" applyFill="1" applyAlignment="1">
      <alignment vertical="center"/>
    </xf>
    <xf numFmtId="0" fontId="37" fillId="0" borderId="6" xfId="4" applyFont="1" applyBorder="1" applyAlignment="1">
      <alignment horizontal="left" vertical="center" wrapText="1"/>
    </xf>
    <xf numFmtId="0" fontId="37" fillId="0" borderId="0" xfId="4" applyFont="1" applyBorder="1" applyAlignment="1">
      <alignment horizontal="left" vertical="center" wrapText="1"/>
    </xf>
    <xf numFmtId="0" fontId="16" fillId="0" borderId="2" xfId="53" applyFont="1" applyFill="1" applyBorder="1" applyAlignment="1" applyProtection="1">
      <alignment horizontal="left" vertical="center"/>
      <protection locked="0"/>
    </xf>
    <xf numFmtId="0" fontId="16" fillId="0" borderId="6" xfId="53" applyFont="1" applyFill="1" applyBorder="1" applyAlignment="1" applyProtection="1">
      <alignment horizontal="left" vertical="center" wrapText="1"/>
      <protection locked="0"/>
    </xf>
    <xf numFmtId="0" fontId="16" fillId="0" borderId="0" xfId="53" applyFont="1" applyFill="1" applyBorder="1" applyAlignment="1" applyProtection="1">
      <alignment horizontal="left" vertical="center" wrapText="1"/>
      <protection locked="0"/>
    </xf>
    <xf numFmtId="0" fontId="16" fillId="0" borderId="6" xfId="53" applyFont="1" applyFill="1" applyBorder="1" applyAlignment="1" applyProtection="1">
      <alignment horizontal="center" vertical="center" wrapText="1"/>
      <protection locked="0"/>
    </xf>
    <xf numFmtId="0" fontId="16" fillId="0" borderId="0" xfId="53" applyFont="1" applyFill="1" applyBorder="1" applyAlignment="1" applyProtection="1">
      <alignment horizontal="center" vertical="center" wrapText="1"/>
      <protection locked="0"/>
    </xf>
    <xf numFmtId="166" fontId="16" fillId="0" borderId="6" xfId="53" applyNumberFormat="1" applyFont="1" applyFill="1" applyBorder="1" applyAlignment="1" applyProtection="1">
      <alignment horizontal="center" vertical="center" wrapText="1"/>
      <protection locked="0"/>
    </xf>
    <xf numFmtId="166" fontId="16" fillId="0" borderId="0" xfId="53" applyNumberFormat="1" applyFont="1" applyFill="1" applyBorder="1" applyAlignment="1" applyProtection="1">
      <alignment horizontal="center" vertical="center" wrapText="1"/>
      <protection locked="0"/>
    </xf>
    <xf numFmtId="4" fontId="16" fillId="39" borderId="6" xfId="53" applyNumberFormat="1" applyFont="1" applyFill="1" applyBorder="1" applyAlignment="1" applyProtection="1">
      <alignment horizontal="center" vertical="center" wrapText="1"/>
      <protection locked="0"/>
    </xf>
    <xf numFmtId="4" fontId="16" fillId="39" borderId="0" xfId="53" applyNumberFormat="1" applyFont="1" applyFill="1" applyBorder="1" applyAlignment="1" applyProtection="1">
      <alignment horizontal="center" vertical="center" wrapText="1"/>
      <protection locked="0"/>
    </xf>
    <xf numFmtId="0" fontId="59" fillId="0" borderId="0" xfId="53" applyFont="1" applyFill="1" applyBorder="1" applyAlignment="1" applyProtection="1">
      <alignment horizontal="left" vertical="center"/>
      <protection locked="0"/>
    </xf>
    <xf numFmtId="4" fontId="19" fillId="0" borderId="6" xfId="53" applyNumberFormat="1" applyFont="1" applyFill="1" applyBorder="1" applyAlignment="1" applyProtection="1">
      <alignment horizontal="center" vertical="center" wrapText="1"/>
      <protection locked="0"/>
    </xf>
    <xf numFmtId="4" fontId="19" fillId="0" borderId="0" xfId="53" applyNumberFormat="1" applyFont="1" applyFill="1" applyBorder="1" applyAlignment="1" applyProtection="1">
      <alignment horizontal="center" vertical="center" wrapText="1"/>
      <protection locked="0"/>
    </xf>
    <xf numFmtId="0" fontId="59" fillId="0" borderId="6" xfId="53" applyFont="1" applyFill="1" applyBorder="1" applyAlignment="1" applyProtection="1">
      <alignment horizontal="left" vertical="center" wrapText="1"/>
      <protection locked="0"/>
    </xf>
    <xf numFmtId="0" fontId="59" fillId="0" borderId="0" xfId="53" applyFont="1" applyFill="1" applyBorder="1" applyAlignment="1" applyProtection="1">
      <alignment horizontal="left" vertical="center" wrapText="1"/>
      <protection locked="0"/>
    </xf>
    <xf numFmtId="0" fontId="59" fillId="0" borderId="0" xfId="53" applyFont="1" applyFill="1" applyBorder="1" applyAlignment="1" applyProtection="1">
      <alignment horizontal="left" vertical="top" wrapText="1"/>
      <protection locked="0"/>
    </xf>
  </cellXfs>
  <cellStyles count="89">
    <cellStyle name="20 % - Akzent1" xfId="28" builtinId="30" customBuiltin="1"/>
    <cellStyle name="20 % - Akzent2" xfId="32" builtinId="34" customBuiltin="1"/>
    <cellStyle name="20 % - Akzent3" xfId="36" builtinId="38" customBuiltin="1"/>
    <cellStyle name="20 % - Akzent4" xfId="40" builtinId="42" customBuiltin="1"/>
    <cellStyle name="20 % - Akzent5" xfId="44" builtinId="46" customBuiltin="1"/>
    <cellStyle name="20 % - Akzent6" xfId="48" builtinId="50" customBuiltin="1"/>
    <cellStyle name="40 % - Akzent1" xfId="29" builtinId="31" customBuiltin="1"/>
    <cellStyle name="40 % - Akzent2" xfId="33" builtinId="35" customBuiltin="1"/>
    <cellStyle name="40 % - Akzent3" xfId="37" builtinId="39" customBuiltin="1"/>
    <cellStyle name="40 % - Akzent4" xfId="41" builtinId="43" customBuiltin="1"/>
    <cellStyle name="40 % - Akzent5" xfId="45" builtinId="47" customBuiltin="1"/>
    <cellStyle name="40 % - Akzent6" xfId="49" builtinId="51" customBuiltin="1"/>
    <cellStyle name="60 % - Akzent1" xfId="30" builtinId="32" customBuiltin="1"/>
    <cellStyle name="60 % - Akzent2" xfId="34" builtinId="36" customBuiltin="1"/>
    <cellStyle name="60 % - Akzent3" xfId="38" builtinId="40" customBuiltin="1"/>
    <cellStyle name="60 % - Akzent4" xfId="42" builtinId="44" customBuiltin="1"/>
    <cellStyle name="60 % - Akzent5" xfId="46" builtinId="48" customBuiltin="1"/>
    <cellStyle name="60 % - Akzent6" xfId="50" builtinId="52" customBuiltin="1"/>
    <cellStyle name="Akzent1" xfId="27" builtinId="29" customBuiltin="1"/>
    <cellStyle name="Akzent2" xfId="31" builtinId="33" customBuiltin="1"/>
    <cellStyle name="Akzent3" xfId="35" builtinId="37" customBuiltin="1"/>
    <cellStyle name="Akzent4" xfId="39" builtinId="41" customBuiltin="1"/>
    <cellStyle name="Akzent5" xfId="43" builtinId="45" customBuiltin="1"/>
    <cellStyle name="Akzent6" xfId="47" builtinId="49" customBuiltin="1"/>
    <cellStyle name="Ausgabe" xfId="20" builtinId="21" customBuiltin="1"/>
    <cellStyle name="Berechnung" xfId="21" builtinId="22" customBuiltin="1"/>
    <cellStyle name="Eingabe" xfId="19" builtinId="20" customBuiltin="1"/>
    <cellStyle name="Ergebnis" xfId="26" builtinId="25" customBuiltin="1"/>
    <cellStyle name="Erklärender Text" xfId="25" builtinId="53" customBuiltin="1"/>
    <cellStyle name="Gut" xfId="16" builtinId="26" customBuiltin="1"/>
    <cellStyle name="Komma" xfId="72" builtinId="3"/>
    <cellStyle name="Komma 18" xfId="68"/>
    <cellStyle name="Komma 18 2" xfId="75"/>
    <cellStyle name="Komma 18 3" xfId="84"/>
    <cellStyle name="Komma 2" xfId="82"/>
    <cellStyle name="Komma 2 5" xfId="61"/>
    <cellStyle name="Neutral" xfId="18" builtinId="28" customBuiltin="1"/>
    <cellStyle name="Normal_1.1" xfId="83"/>
    <cellStyle name="Notiz 2" xfId="52"/>
    <cellStyle name="Prozent" xfId="56" builtinId="5"/>
    <cellStyle name="Prozent 2" xfId="3"/>
    <cellStyle name="Prozent 3" xfId="9"/>
    <cellStyle name="Prozent 3 2" xfId="63"/>
    <cellStyle name="Prozent 4" xfId="86"/>
    <cellStyle name="Prozent 5" xfId="88"/>
    <cellStyle name="Schlecht" xfId="17" builtinId="27" customBuiltin="1"/>
    <cellStyle name="Standard" xfId="0" builtinId="0"/>
    <cellStyle name="Standard 10" xfId="5"/>
    <cellStyle name="Standard 10 2" xfId="6"/>
    <cellStyle name="Standard 12 2" xfId="55"/>
    <cellStyle name="Standard 2" xfId="2"/>
    <cellStyle name="Standard 2 2" xfId="4"/>
    <cellStyle name="Standard 2 2 2" xfId="67"/>
    <cellStyle name="Standard 2 2 2 2" xfId="79"/>
    <cellStyle name="Standard 2 3" xfId="57"/>
    <cellStyle name="Standard 2 3 2" xfId="74"/>
    <cellStyle name="Standard 2 4" xfId="66"/>
    <cellStyle name="Standard 2 4 3" xfId="71"/>
    <cellStyle name="Standard 28" xfId="60"/>
    <cellStyle name="Standard 29" xfId="76"/>
    <cellStyle name="Standard 3" xfId="8"/>
    <cellStyle name="Standard 3 2" xfId="64"/>
    <cellStyle name="Standard 3 3" xfId="78"/>
    <cellStyle name="Standard 30 2" xfId="1"/>
    <cellStyle name="Standard 31" xfId="77"/>
    <cellStyle name="Standard 31 3" xfId="65"/>
    <cellStyle name="Standard 32 2 2" xfId="54"/>
    <cellStyle name="Standard 33 2" xfId="10"/>
    <cellStyle name="Standard 4" xfId="51"/>
    <cellStyle name="Standard 4 2" xfId="70"/>
    <cellStyle name="Standard 40 3" xfId="58"/>
    <cellStyle name="Standard 41" xfId="7"/>
    <cellStyle name="Standard 5" xfId="62"/>
    <cellStyle name="Standard 6" xfId="73"/>
    <cellStyle name="Standard 6 2" xfId="80"/>
    <cellStyle name="Standard 7" xfId="81"/>
    <cellStyle name="Standard 8" xfId="85"/>
    <cellStyle name="Standard 9" xfId="87"/>
    <cellStyle name="Standard_N-III-15-IFIs" xfId="53"/>
    <cellStyle name="Standard_TablesDE (final)" xfId="59"/>
    <cellStyle name="Überschrift" xfId="11" builtinId="15" customBuiltin="1"/>
    <cellStyle name="Überschrift 1" xfId="12" builtinId="16" customBuiltin="1"/>
    <cellStyle name="Überschrift 2" xfId="13" builtinId="17" customBuiltin="1"/>
    <cellStyle name="Überschrift 3" xfId="14" builtinId="18" customBuiltin="1"/>
    <cellStyle name="Überschrift 4" xfId="15" builtinId="19" customBuiltin="1"/>
    <cellStyle name="Verknüpfte Zelle" xfId="22" builtinId="24" customBuiltin="1"/>
    <cellStyle name="Währung 3 2" xfId="69"/>
    <cellStyle name="Warnender Text" xfId="24" builtinId="11" customBuiltin="1"/>
    <cellStyle name="Zelle überprüfen" xfId="23" builtinId="23" customBuiltin="1"/>
  </cellStyles>
  <dxfs count="3">
    <dxf>
      <font>
        <color theme="0"/>
      </font>
    </dxf>
    <dxf>
      <font>
        <color theme="0"/>
      </font>
    </dxf>
    <dxf>
      <font>
        <color theme="0"/>
      </font>
    </dxf>
  </dxfs>
  <tableStyles count="0" defaultTableStyle="TableStyleMedium2" defaultPivotStyle="PivotStyleLight16"/>
  <colors>
    <mruColors>
      <color rgb="FFC6DBE4"/>
      <color rgb="FFFFCCCC"/>
      <color rgb="FFFFCCFF"/>
      <color rgb="FFFCB2F8"/>
      <color rgb="FFB3CFDB"/>
      <color rgb="FFEBF5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a:themeElements>
    <a:clrScheme name="AT-Farben">
      <a:dk1>
        <a:srgbClr val="000000"/>
      </a:dk1>
      <a:lt1>
        <a:srgbClr val="E6EFF3"/>
      </a:lt1>
      <a:dk2>
        <a:srgbClr val="E1320F"/>
      </a:dk2>
      <a:lt2>
        <a:srgbClr val="FFFFFF"/>
      </a:lt2>
      <a:accent1>
        <a:srgbClr val="CA0237"/>
      </a:accent1>
      <a:accent2>
        <a:srgbClr val="5FB564"/>
      </a:accent2>
      <a:accent3>
        <a:srgbClr val="950F53"/>
      </a:accent3>
      <a:accent4>
        <a:srgbClr val="F59C00"/>
      </a:accent4>
      <a:accent5>
        <a:srgbClr val="3BACBE"/>
      </a:accent5>
      <a:accent6>
        <a:srgbClr val="BCCF00"/>
      </a:accent6>
      <a:hlink>
        <a:srgbClr val="1C1C1C"/>
      </a:hlink>
      <a:folHlink>
        <a:srgbClr val="63636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K28"/>
  <sheetViews>
    <sheetView showGridLines="0" tabSelected="1" workbookViewId="0"/>
  </sheetViews>
  <sheetFormatPr baseColWidth="10" defaultColWidth="9.109375" defaultRowHeight="15.05" x14ac:dyDescent="0.3"/>
  <cols>
    <col min="1" max="2" width="2.88671875" style="480" customWidth="1"/>
    <col min="3" max="3" width="5.6640625" style="480" customWidth="1"/>
    <col min="4" max="4" width="21.44140625" style="480" customWidth="1"/>
    <col min="5" max="5" width="15.6640625" style="480" customWidth="1"/>
    <col min="6" max="11" width="8.5546875" style="480" customWidth="1"/>
    <col min="12" max="12" width="9.109375" style="480"/>
    <col min="13" max="13" width="15.44140625" style="480" customWidth="1"/>
    <col min="14" max="15" width="13.44140625" style="480" bestFit="1" customWidth="1"/>
    <col min="16" max="16" width="10.88671875" style="480" bestFit="1" customWidth="1"/>
    <col min="17" max="18" width="13.44140625" style="480" bestFit="1" customWidth="1"/>
    <col min="19" max="16384" width="9.109375" style="480"/>
  </cols>
  <sheetData>
    <row r="1" spans="1:11" ht="15.05" customHeight="1" x14ac:dyDescent="0.3">
      <c r="A1" s="950" t="s">
        <v>670</v>
      </c>
    </row>
    <row r="2" spans="1:11" x14ac:dyDescent="0.3">
      <c r="A2" s="982" t="s">
        <v>470</v>
      </c>
      <c r="B2" s="982"/>
      <c r="C2" s="982"/>
      <c r="D2" s="982"/>
      <c r="E2" s="580"/>
      <c r="F2" s="984" t="s">
        <v>0</v>
      </c>
      <c r="G2" s="984"/>
      <c r="H2" s="579" t="s">
        <v>140</v>
      </c>
      <c r="I2" s="579" t="s">
        <v>432</v>
      </c>
      <c r="J2" s="985" t="s">
        <v>438</v>
      </c>
      <c r="K2" s="985"/>
    </row>
    <row r="3" spans="1:11" x14ac:dyDescent="0.3">
      <c r="A3" s="983"/>
      <c r="B3" s="983"/>
      <c r="C3" s="983"/>
      <c r="D3" s="983"/>
      <c r="E3" s="578"/>
      <c r="F3" s="578">
        <v>2019</v>
      </c>
      <c r="G3" s="578">
        <v>2020</v>
      </c>
      <c r="H3" s="578">
        <v>2021</v>
      </c>
      <c r="I3" s="578">
        <v>2022</v>
      </c>
      <c r="J3" s="824" t="s">
        <v>126</v>
      </c>
      <c r="K3" s="824" t="s">
        <v>125</v>
      </c>
    </row>
    <row r="4" spans="1:11" ht="18.850000000000001" customHeight="1" x14ac:dyDescent="0.3">
      <c r="A4" s="577" t="s">
        <v>124</v>
      </c>
      <c r="B4" s="576"/>
      <c r="C4" s="576"/>
      <c r="D4" s="576"/>
      <c r="E4" s="576"/>
      <c r="F4" s="576"/>
      <c r="G4" s="576"/>
      <c r="H4" s="576"/>
      <c r="I4" s="576"/>
      <c r="J4" s="575"/>
      <c r="K4" s="575"/>
    </row>
    <row r="5" spans="1:11" x14ac:dyDescent="0.3">
      <c r="A5" s="548" t="s">
        <v>439</v>
      </c>
      <c r="B5" s="574"/>
      <c r="C5" s="574"/>
      <c r="D5" s="574"/>
      <c r="E5" s="573"/>
      <c r="F5" s="573">
        <v>78869.782889149996</v>
      </c>
      <c r="G5" s="573">
        <v>96110.04605176</v>
      </c>
      <c r="H5" s="573">
        <v>103249.49700000028</v>
      </c>
      <c r="I5" s="573">
        <v>99081.137000000002</v>
      </c>
      <c r="J5" s="572">
        <v>-4168.3600000002771</v>
      </c>
      <c r="K5" s="571">
        <v>-4.0371722101467146E-2</v>
      </c>
    </row>
    <row r="6" spans="1:11" x14ac:dyDescent="0.3">
      <c r="A6" s="512"/>
      <c r="B6" s="512" t="s">
        <v>349</v>
      </c>
      <c r="C6" s="512"/>
      <c r="D6" s="512"/>
      <c r="E6" s="562"/>
      <c r="F6" s="561"/>
      <c r="G6" s="561">
        <v>8470.4779375300004</v>
      </c>
      <c r="H6" s="561">
        <v>9948.3350000000009</v>
      </c>
      <c r="I6" s="561">
        <v>3675.027</v>
      </c>
      <c r="J6" s="560">
        <v>-6273.3080000000009</v>
      </c>
      <c r="K6" s="570">
        <v>-0.63058873670820292</v>
      </c>
    </row>
    <row r="7" spans="1:11" x14ac:dyDescent="0.3">
      <c r="A7" s="512"/>
      <c r="B7" s="512" t="s">
        <v>382</v>
      </c>
      <c r="C7" s="512"/>
      <c r="D7" s="512"/>
      <c r="E7" s="562"/>
      <c r="F7" s="562">
        <v>2.2204455599999999</v>
      </c>
      <c r="G7" s="562">
        <v>5489.2284883599996</v>
      </c>
      <c r="H7" s="562">
        <v>3670</v>
      </c>
      <c r="I7" s="562">
        <v>200</v>
      </c>
      <c r="J7" s="560">
        <v>-3470</v>
      </c>
      <c r="K7" s="559">
        <v>-0.94550408719346046</v>
      </c>
    </row>
    <row r="8" spans="1:11" x14ac:dyDescent="0.3">
      <c r="A8" s="512"/>
      <c r="B8" s="512" t="s">
        <v>539</v>
      </c>
      <c r="C8" s="512"/>
      <c r="D8" s="512"/>
      <c r="E8" s="562"/>
      <c r="F8" s="562"/>
      <c r="G8" s="562">
        <v>465.30004697000004</v>
      </c>
      <c r="H8" s="562"/>
      <c r="I8" s="562"/>
      <c r="J8" s="560"/>
      <c r="K8" s="559"/>
    </row>
    <row r="9" spans="1:11" x14ac:dyDescent="0.3">
      <c r="A9" s="544"/>
      <c r="B9" s="548" t="s">
        <v>512</v>
      </c>
      <c r="C9" s="548"/>
      <c r="D9" s="548"/>
      <c r="E9" s="547"/>
      <c r="F9" s="547">
        <v>78869.782889149996</v>
      </c>
      <c r="G9" s="569">
        <v>81685.039578900003</v>
      </c>
      <c r="H9" s="569">
        <v>89631.162000000273</v>
      </c>
      <c r="I9" s="569">
        <v>95206.11</v>
      </c>
      <c r="J9" s="546">
        <v>5574.9479999997275</v>
      </c>
      <c r="K9" s="545">
        <v>6.2198769664502516E-2</v>
      </c>
    </row>
    <row r="10" spans="1:11" s="479" customFormat="1" x14ac:dyDescent="0.3">
      <c r="A10" s="568"/>
      <c r="B10" s="568" t="s">
        <v>625</v>
      </c>
      <c r="C10" s="568"/>
      <c r="D10" s="568"/>
      <c r="E10" s="732"/>
      <c r="F10" s="732"/>
      <c r="G10" s="733"/>
      <c r="H10" s="733"/>
      <c r="I10" s="733">
        <v>2065</v>
      </c>
      <c r="J10" s="780">
        <v>2065</v>
      </c>
      <c r="K10" s="734"/>
    </row>
    <row r="11" spans="1:11" s="479" customFormat="1" ht="18" customHeight="1" x14ac:dyDescent="0.3">
      <c r="A11" s="568"/>
      <c r="B11" s="567" t="s">
        <v>578</v>
      </c>
      <c r="C11" s="567"/>
      <c r="D11" s="567"/>
      <c r="E11" s="566"/>
      <c r="F11" s="565">
        <v>117.5</v>
      </c>
      <c r="G11" s="565">
        <v>310.65317675</v>
      </c>
      <c r="H11" s="565">
        <v>1640.134</v>
      </c>
      <c r="I11" s="565">
        <v>2212.6400000000003</v>
      </c>
      <c r="J11" s="564">
        <v>572.50600000000031</v>
      </c>
      <c r="K11" s="563">
        <v>0.34906050359299928</v>
      </c>
    </row>
    <row r="12" spans="1:11" x14ac:dyDescent="0.3">
      <c r="A12" s="512"/>
      <c r="C12" s="512" t="s">
        <v>433</v>
      </c>
      <c r="D12" s="512"/>
      <c r="E12" s="562"/>
      <c r="F12" s="562">
        <v>117.5</v>
      </c>
      <c r="G12" s="562">
        <v>148.4</v>
      </c>
      <c r="H12" s="562">
        <v>588.6</v>
      </c>
      <c r="I12" s="562">
        <v>801</v>
      </c>
      <c r="J12" s="560">
        <v>212.39999999999998</v>
      </c>
      <c r="K12" s="559">
        <v>0.36085626911314977</v>
      </c>
    </row>
    <row r="13" spans="1:11" x14ac:dyDescent="0.3">
      <c r="A13" s="512"/>
      <c r="C13" s="512" t="s">
        <v>135</v>
      </c>
      <c r="D13" s="512"/>
      <c r="E13" s="562"/>
      <c r="F13" s="562"/>
      <c r="G13" s="562">
        <v>58.934176980000004</v>
      </c>
      <c r="H13" s="562">
        <v>335.53</v>
      </c>
      <c r="I13" s="562">
        <v>602.73</v>
      </c>
      <c r="J13" s="560">
        <v>267.20000000000005</v>
      </c>
      <c r="K13" s="559">
        <v>0.796352040056031</v>
      </c>
    </row>
    <row r="14" spans="1:11" x14ac:dyDescent="0.3">
      <c r="A14" s="512"/>
      <c r="C14" s="512" t="s">
        <v>424</v>
      </c>
      <c r="D14" s="512"/>
      <c r="E14" s="562"/>
      <c r="F14" s="562"/>
      <c r="G14" s="562">
        <v>3.31899977</v>
      </c>
      <c r="H14" s="562">
        <v>576.50400000000002</v>
      </c>
      <c r="I14" s="562">
        <v>403.95</v>
      </c>
      <c r="J14" s="560">
        <v>-172.55400000000003</v>
      </c>
      <c r="K14" s="559">
        <v>-0.29931101952458272</v>
      </c>
    </row>
    <row r="15" spans="1:11" x14ac:dyDescent="0.3">
      <c r="A15" s="512"/>
      <c r="C15" s="512" t="s">
        <v>467</v>
      </c>
      <c r="D15" s="512"/>
      <c r="E15" s="562"/>
      <c r="F15" s="562"/>
      <c r="G15" s="562">
        <v>100</v>
      </c>
      <c r="H15" s="562">
        <v>139.5</v>
      </c>
      <c r="I15" s="562">
        <v>404.96000000000004</v>
      </c>
      <c r="J15" s="560">
        <v>265.46000000000004</v>
      </c>
      <c r="K15" s="559">
        <v>1.9029390681003586</v>
      </c>
    </row>
    <row r="16" spans="1:11" s="703" customFormat="1" ht="15.05" customHeight="1" x14ac:dyDescent="0.3">
      <c r="A16" s="544"/>
      <c r="B16" s="705" t="s">
        <v>579</v>
      </c>
      <c r="C16" s="556"/>
      <c r="D16" s="556"/>
      <c r="E16" s="555"/>
      <c r="F16" s="555"/>
      <c r="G16" s="705"/>
      <c r="H16" s="555">
        <v>1843</v>
      </c>
      <c r="I16" s="555">
        <v>1970.373</v>
      </c>
      <c r="J16" s="542">
        <v>127.37300000000005</v>
      </c>
      <c r="K16" s="541">
        <v>6.9111774281063507E-2</v>
      </c>
    </row>
    <row r="17" spans="1:11" s="704" customFormat="1" ht="15.05" customHeight="1" x14ac:dyDescent="0.3">
      <c r="A17" s="512"/>
      <c r="B17" s="512"/>
      <c r="C17" s="512" t="s">
        <v>420</v>
      </c>
      <c r="D17" s="512"/>
      <c r="E17" s="562"/>
      <c r="F17" s="562"/>
      <c r="H17" s="562">
        <v>1491</v>
      </c>
      <c r="I17" s="562">
        <v>1522.473</v>
      </c>
      <c r="J17" s="560">
        <v>31.472999999999956</v>
      </c>
      <c r="K17" s="559">
        <v>2.1108651911468785E-2</v>
      </c>
    </row>
    <row r="18" spans="1:11" ht="9" customHeight="1" x14ac:dyDescent="0.3">
      <c r="A18" s="544"/>
      <c r="B18" s="544"/>
      <c r="C18" s="544"/>
      <c r="D18" s="544"/>
      <c r="E18" s="543"/>
      <c r="F18" s="543"/>
      <c r="G18" s="543"/>
      <c r="H18" s="543"/>
      <c r="I18" s="543"/>
      <c r="J18" s="558"/>
      <c r="K18" s="557"/>
    </row>
    <row r="19" spans="1:11" x14ac:dyDescent="0.3">
      <c r="A19" s="544" t="s">
        <v>440</v>
      </c>
      <c r="B19" s="556"/>
      <c r="C19" s="556"/>
      <c r="D19" s="556"/>
      <c r="E19" s="555"/>
      <c r="F19" s="555">
        <v>80356.550610539998</v>
      </c>
      <c r="G19" s="555">
        <v>73630.311002289993</v>
      </c>
      <c r="H19" s="555">
        <v>72521.254999999976</v>
      </c>
      <c r="I19" s="555">
        <v>86438.56299999998</v>
      </c>
      <c r="J19" s="542">
        <v>13917.308000000005</v>
      </c>
      <c r="K19" s="541">
        <v>0.19190660724224931</v>
      </c>
    </row>
    <row r="20" spans="1:11" s="478" customFormat="1" x14ac:dyDescent="0.3">
      <c r="A20" s="512"/>
      <c r="B20" s="730" t="s">
        <v>628</v>
      </c>
      <c r="C20" s="777"/>
      <c r="D20" s="777"/>
      <c r="E20" s="778"/>
      <c r="F20" s="778"/>
      <c r="G20" s="778"/>
      <c r="H20" s="778"/>
      <c r="I20" s="778">
        <v>500</v>
      </c>
      <c r="J20" s="779">
        <v>500</v>
      </c>
      <c r="K20" s="570"/>
    </row>
    <row r="21" spans="1:11" s="478" customFormat="1" x14ac:dyDescent="0.3">
      <c r="A21" s="512"/>
      <c r="B21" s="730" t="s">
        <v>629</v>
      </c>
      <c r="C21" s="512"/>
      <c r="D21" s="512"/>
      <c r="E21" s="562"/>
      <c r="F21" s="562"/>
      <c r="G21" s="562"/>
      <c r="H21" s="562"/>
      <c r="I21" s="562">
        <v>-1080</v>
      </c>
      <c r="J21" s="560">
        <v>-1080</v>
      </c>
      <c r="K21" s="559"/>
    </row>
    <row r="22" spans="1:11" x14ac:dyDescent="0.3">
      <c r="A22" s="540" t="s">
        <v>129</v>
      </c>
      <c r="B22" s="540"/>
      <c r="C22" s="540"/>
      <c r="D22" s="540"/>
      <c r="E22" s="537"/>
      <c r="F22" s="537">
        <v>1486.7677213900024</v>
      </c>
      <c r="G22" s="537">
        <v>-22479.735049470008</v>
      </c>
      <c r="H22" s="537">
        <v>-30728.242000000304</v>
      </c>
      <c r="I22" s="537">
        <v>-12642.574000000022</v>
      </c>
      <c r="J22" s="535">
        <v>18085.668000000282</v>
      </c>
      <c r="K22" s="535"/>
    </row>
    <row r="23" spans="1:11" ht="7.55" customHeight="1" x14ac:dyDescent="0.3">
      <c r="A23" s="554"/>
      <c r="B23" s="554"/>
      <c r="C23" s="554"/>
      <c r="D23" s="554"/>
      <c r="E23" s="553"/>
      <c r="F23" s="553"/>
      <c r="G23" s="552"/>
      <c r="H23" s="552"/>
      <c r="I23" s="552"/>
      <c r="J23" s="552"/>
      <c r="K23" s="552"/>
    </row>
    <row r="24" spans="1:11" ht="18.850000000000001" customHeight="1" x14ac:dyDescent="0.3">
      <c r="A24" s="551" t="s">
        <v>123</v>
      </c>
      <c r="B24" s="550"/>
      <c r="C24" s="550"/>
      <c r="D24" s="550"/>
      <c r="E24" s="550"/>
      <c r="F24" s="550"/>
      <c r="G24" s="550"/>
      <c r="H24" s="550"/>
      <c r="I24" s="550"/>
      <c r="J24" s="549"/>
      <c r="K24" s="549"/>
    </row>
    <row r="25" spans="1:11" x14ac:dyDescent="0.3">
      <c r="A25" s="548" t="s">
        <v>441</v>
      </c>
      <c r="B25" s="548"/>
      <c r="C25" s="548"/>
      <c r="D25" s="548"/>
      <c r="E25" s="547"/>
      <c r="F25" s="547">
        <v>80247.741340309978</v>
      </c>
      <c r="G25" s="547">
        <v>99450.389501309983</v>
      </c>
      <c r="H25" s="547">
        <v>105937.061</v>
      </c>
      <c r="I25" s="547">
        <v>97633.671000000002</v>
      </c>
      <c r="J25" s="546">
        <v>-8303.39</v>
      </c>
      <c r="K25" s="545">
        <v>-7.8380407400579097E-2</v>
      </c>
    </row>
    <row r="26" spans="1:11" x14ac:dyDescent="0.3">
      <c r="A26" s="544" t="s">
        <v>442</v>
      </c>
      <c r="B26" s="544"/>
      <c r="C26" s="544"/>
      <c r="D26" s="544"/>
      <c r="E26" s="543"/>
      <c r="F26" s="543">
        <v>81066.824919090024</v>
      </c>
      <c r="G26" s="543">
        <v>75822.837927179964</v>
      </c>
      <c r="H26" s="543">
        <v>72829.488999999987</v>
      </c>
      <c r="I26" s="543">
        <v>86341.870999999999</v>
      </c>
      <c r="J26" s="542">
        <v>13512.382000000012</v>
      </c>
      <c r="K26" s="541">
        <v>0.18553448864648789</v>
      </c>
    </row>
    <row r="27" spans="1:11" x14ac:dyDescent="0.3">
      <c r="A27" s="540" t="s">
        <v>130</v>
      </c>
      <c r="B27" s="540"/>
      <c r="C27" s="540"/>
      <c r="D27" s="540"/>
      <c r="E27" s="537"/>
      <c r="F27" s="537">
        <v>819.08357878004608</v>
      </c>
      <c r="G27" s="539">
        <v>-23627.551574130019</v>
      </c>
      <c r="H27" s="538">
        <v>-33107.572000000015</v>
      </c>
      <c r="I27" s="537">
        <v>-11291.800000000003</v>
      </c>
      <c r="J27" s="536">
        <v>21815.772000000012</v>
      </c>
      <c r="K27" s="535"/>
    </row>
    <row r="28" spans="1:11" ht="12.8" customHeight="1" x14ac:dyDescent="0.3">
      <c r="A28" s="534" t="s">
        <v>469</v>
      </c>
      <c r="F28" s="533"/>
      <c r="G28" s="533"/>
      <c r="H28" s="533"/>
      <c r="I28" s="533"/>
    </row>
  </sheetData>
  <mergeCells count="3">
    <mergeCell ref="A2:D3"/>
    <mergeCell ref="F2:G2"/>
    <mergeCell ref="J2:K2"/>
  </mergeCells>
  <pageMargins left="0.7" right="0.7" top="0.75" bottom="0.75" header="0.3" footer="0.3"/>
  <pageSetup paperSize="9" scale="87"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4"/>
  <sheetViews>
    <sheetView showGridLines="0" workbookViewId="0"/>
  </sheetViews>
  <sheetFormatPr baseColWidth="10" defaultColWidth="11.44140625" defaultRowHeight="15.05" customHeight="1" x14ac:dyDescent="0.25"/>
  <cols>
    <col min="1" max="1" width="2.109375" style="846" customWidth="1"/>
    <col min="2" max="2" width="45" style="846" customWidth="1"/>
    <col min="3" max="12" width="9.33203125" style="846" customWidth="1"/>
    <col min="13" max="16384" width="11.44140625" style="846"/>
  </cols>
  <sheetData>
    <row r="1" spans="1:12" s="388" customFormat="1" ht="15.05" customHeight="1" x14ac:dyDescent="0.3">
      <c r="A1" s="947" t="s">
        <v>727</v>
      </c>
    </row>
    <row r="2" spans="1:12" ht="60.05" customHeight="1" x14ac:dyDescent="0.25">
      <c r="A2" s="1007" t="s">
        <v>699</v>
      </c>
      <c r="B2" s="1007"/>
      <c r="C2" s="876" t="s">
        <v>698</v>
      </c>
      <c r="D2" s="876" t="s">
        <v>697</v>
      </c>
      <c r="E2" s="876" t="s">
        <v>696</v>
      </c>
      <c r="F2" s="876" t="s">
        <v>695</v>
      </c>
      <c r="G2" s="876" t="s">
        <v>694</v>
      </c>
      <c r="H2" s="876" t="s">
        <v>693</v>
      </c>
      <c r="I2" s="876" t="s">
        <v>692</v>
      </c>
      <c r="J2" s="876" t="s">
        <v>691</v>
      </c>
      <c r="K2" s="877" t="s">
        <v>85</v>
      </c>
      <c r="L2" s="876" t="s">
        <v>690</v>
      </c>
    </row>
    <row r="3" spans="1:12" ht="7.55" customHeight="1" x14ac:dyDescent="0.25">
      <c r="K3" s="875"/>
      <c r="L3" s="875"/>
    </row>
    <row r="4" spans="1:12" ht="15.05" customHeight="1" x14ac:dyDescent="0.25">
      <c r="A4" s="871" t="s">
        <v>689</v>
      </c>
      <c r="B4" s="871"/>
      <c r="C4" s="852">
        <v>2316.3749862499999</v>
      </c>
      <c r="D4" s="852">
        <v>1108.29173498</v>
      </c>
      <c r="E4" s="852">
        <v>120.73488172</v>
      </c>
      <c r="F4" s="852">
        <v>1522.8920729900001</v>
      </c>
      <c r="G4" s="852">
        <v>999.32171030999802</v>
      </c>
      <c r="H4" s="852">
        <v>1174.24561655</v>
      </c>
      <c r="I4" s="852">
        <v>3127.8053444100501</v>
      </c>
      <c r="J4" s="851">
        <v>10254.636998929998</v>
      </c>
      <c r="K4" s="850">
        <v>20624.303346140048</v>
      </c>
      <c r="L4" s="850"/>
    </row>
    <row r="5" spans="1:12" ht="7.55" customHeight="1" x14ac:dyDescent="0.25">
      <c r="C5" s="874"/>
      <c r="D5" s="874"/>
      <c r="E5" s="874"/>
      <c r="F5" s="874"/>
      <c r="G5" s="874"/>
      <c r="H5" s="874"/>
      <c r="I5" s="874"/>
      <c r="J5" s="873"/>
      <c r="K5" s="872"/>
      <c r="L5" s="872"/>
    </row>
    <row r="6" spans="1:12" ht="15.05" customHeight="1" x14ac:dyDescent="0.25">
      <c r="A6" s="871" t="s">
        <v>688</v>
      </c>
      <c r="B6" s="871"/>
      <c r="C6" s="852">
        <v>2278.3399638300002</v>
      </c>
      <c r="D6" s="852">
        <v>1027.5077347900001</v>
      </c>
      <c r="E6" s="852">
        <v>82.450641590000004</v>
      </c>
      <c r="F6" s="852">
        <v>1246.7162032700101</v>
      </c>
      <c r="G6" s="852">
        <v>645.59848149999902</v>
      </c>
      <c r="H6" s="852">
        <v>566.23827543000004</v>
      </c>
      <c r="I6" s="852">
        <v>3028.1028938900399</v>
      </c>
      <c r="J6" s="851">
        <v>9011.2691911400016</v>
      </c>
      <c r="K6" s="850">
        <v>17886.223385440051</v>
      </c>
      <c r="L6" s="850"/>
    </row>
    <row r="7" spans="1:12" ht="15.05" customHeight="1" x14ac:dyDescent="0.25">
      <c r="B7" s="870" t="s">
        <v>687</v>
      </c>
      <c r="C7" s="869">
        <v>1062.0436805099991</v>
      </c>
      <c r="D7" s="869">
        <v>600.06662280999933</v>
      </c>
      <c r="E7" s="869">
        <v>3.6171251799999995</v>
      </c>
      <c r="F7" s="869">
        <v>433.86970104000045</v>
      </c>
      <c r="G7" s="869">
        <v>219.31199438999997</v>
      </c>
      <c r="H7" s="869">
        <v>151.46402698999998</v>
      </c>
      <c r="I7" s="869">
        <v>1265.6327297600003</v>
      </c>
      <c r="J7" s="869">
        <v>1932.6549633</v>
      </c>
      <c r="K7" s="868">
        <v>5668.6608439799984</v>
      </c>
      <c r="L7" s="867">
        <v>0.31692888553513576</v>
      </c>
    </row>
    <row r="8" spans="1:12" ht="15.05" customHeight="1" x14ac:dyDescent="0.25">
      <c r="B8" s="864" t="s">
        <v>686</v>
      </c>
      <c r="C8" s="863">
        <v>540.09236987000031</v>
      </c>
      <c r="D8" s="863">
        <v>121.49509101000012</v>
      </c>
      <c r="E8" s="863">
        <v>34.874324720000004</v>
      </c>
      <c r="F8" s="863">
        <v>242.5277177299993</v>
      </c>
      <c r="G8" s="863">
        <v>68.720281869999951</v>
      </c>
      <c r="H8" s="863">
        <v>68.092620410000023</v>
      </c>
      <c r="I8" s="863">
        <v>530.59604362000084</v>
      </c>
      <c r="J8" s="863">
        <v>1798.62309781</v>
      </c>
      <c r="K8" s="862">
        <v>3405.0215470400008</v>
      </c>
      <c r="L8" s="858">
        <v>0.19037118533428335</v>
      </c>
    </row>
    <row r="9" spans="1:12" ht="15.05" customHeight="1" x14ac:dyDescent="0.25">
      <c r="B9" s="861" t="s">
        <v>685</v>
      </c>
      <c r="C9" s="866">
        <v>61.31619670000002</v>
      </c>
      <c r="D9" s="866">
        <v>23.022785850000023</v>
      </c>
      <c r="E9" s="866">
        <v>8.794654340000001</v>
      </c>
      <c r="F9" s="866">
        <v>96.905397770000064</v>
      </c>
      <c r="G9" s="866">
        <v>38.460871010000012</v>
      </c>
      <c r="H9" s="866">
        <v>52.357202099999974</v>
      </c>
      <c r="I9" s="866">
        <v>172.95969415000005</v>
      </c>
      <c r="J9" s="866">
        <v>1726.2391330400001</v>
      </c>
      <c r="K9" s="865">
        <v>2180.0559349600003</v>
      </c>
      <c r="L9" s="858">
        <v>0.12188464204996088</v>
      </c>
    </row>
    <row r="10" spans="1:12" ht="15.05" customHeight="1" x14ac:dyDescent="0.25">
      <c r="B10" s="864" t="s">
        <v>684</v>
      </c>
      <c r="C10" s="863">
        <v>85.847921220000032</v>
      </c>
      <c r="D10" s="863">
        <v>52.58055824000003</v>
      </c>
      <c r="E10" s="863">
        <v>3.7392182000000003</v>
      </c>
      <c r="F10" s="863">
        <v>65.106583300000068</v>
      </c>
      <c r="G10" s="863">
        <v>41.032868750000041</v>
      </c>
      <c r="H10" s="863">
        <v>177.67780426000004</v>
      </c>
      <c r="I10" s="863">
        <v>119.67120216999984</v>
      </c>
      <c r="J10" s="863">
        <v>667.87540315000001</v>
      </c>
      <c r="K10" s="862">
        <v>1213.5315592900001</v>
      </c>
      <c r="L10" s="858">
        <v>6.7847277378736817E-2</v>
      </c>
    </row>
    <row r="11" spans="1:12" ht="15.05" customHeight="1" x14ac:dyDescent="0.25">
      <c r="B11" s="864" t="s">
        <v>683</v>
      </c>
      <c r="C11" s="863">
        <v>86.20989805000012</v>
      </c>
      <c r="D11" s="863">
        <v>39.123010370000017</v>
      </c>
      <c r="E11" s="863">
        <v>10.374168100000006</v>
      </c>
      <c r="F11" s="863">
        <v>75.970478259999908</v>
      </c>
      <c r="G11" s="863">
        <v>96.294278690000141</v>
      </c>
      <c r="H11" s="863">
        <v>38.579417249999992</v>
      </c>
      <c r="I11" s="863">
        <v>186.52689993999931</v>
      </c>
      <c r="J11" s="863">
        <v>564.16273898999998</v>
      </c>
      <c r="K11" s="862">
        <v>1097.2408896499996</v>
      </c>
      <c r="L11" s="858">
        <v>6.1345587942460131E-2</v>
      </c>
    </row>
    <row r="12" spans="1:12" ht="15.05" customHeight="1" x14ac:dyDescent="0.25">
      <c r="B12" s="864" t="s">
        <v>682</v>
      </c>
      <c r="C12" s="863">
        <v>49.861275439999943</v>
      </c>
      <c r="D12" s="863">
        <v>23.382509930000015</v>
      </c>
      <c r="E12" s="863">
        <v>6.1034159699999995</v>
      </c>
      <c r="F12" s="863">
        <v>78.457410930000151</v>
      </c>
      <c r="G12" s="863">
        <v>43.895003320000015</v>
      </c>
      <c r="H12" s="863">
        <v>9.3278211199999994</v>
      </c>
      <c r="I12" s="863">
        <v>187.49022399000071</v>
      </c>
      <c r="J12" s="863">
        <v>468.10531982999998</v>
      </c>
      <c r="K12" s="862">
        <v>866.62298053000086</v>
      </c>
      <c r="L12" s="858">
        <v>4.8451982391959796E-2</v>
      </c>
    </row>
    <row r="13" spans="1:12" ht="15.05" customHeight="1" x14ac:dyDescent="0.25">
      <c r="B13" s="864" t="s">
        <v>681</v>
      </c>
      <c r="C13" s="863">
        <v>140.3773710799999</v>
      </c>
      <c r="D13" s="863">
        <v>54.901040469999998</v>
      </c>
      <c r="E13" s="863">
        <v>3.5847881200000007</v>
      </c>
      <c r="F13" s="863">
        <v>53.398518560000106</v>
      </c>
      <c r="G13" s="863">
        <v>49.225799199999933</v>
      </c>
      <c r="H13" s="863">
        <v>13.153313759999998</v>
      </c>
      <c r="I13" s="863">
        <v>112.17492364000006</v>
      </c>
      <c r="J13" s="863">
        <v>405.64919388999999</v>
      </c>
      <c r="K13" s="862">
        <v>832.46494872000005</v>
      </c>
      <c r="L13" s="858">
        <v>4.654224264008984E-2</v>
      </c>
    </row>
    <row r="14" spans="1:12" ht="15.05" customHeight="1" x14ac:dyDescent="0.25">
      <c r="B14" s="864" t="s">
        <v>680</v>
      </c>
      <c r="C14" s="863">
        <v>16.04185124999999</v>
      </c>
      <c r="D14" s="863">
        <v>6.2172226299999949</v>
      </c>
      <c r="E14" s="863">
        <v>1.7631812799999997</v>
      </c>
      <c r="F14" s="863">
        <v>34.123206579999973</v>
      </c>
      <c r="G14" s="863">
        <v>11.200247119999997</v>
      </c>
      <c r="H14" s="863">
        <v>7.5928438400000005</v>
      </c>
      <c r="I14" s="863">
        <v>145.94574908999977</v>
      </c>
      <c r="J14" s="863">
        <v>396.13298587999998</v>
      </c>
      <c r="K14" s="862">
        <v>619.01728766999963</v>
      </c>
      <c r="L14" s="858">
        <v>3.4608607660234145E-2</v>
      </c>
    </row>
    <row r="15" spans="1:12" ht="15.05" customHeight="1" x14ac:dyDescent="0.25">
      <c r="B15" s="864" t="s">
        <v>679</v>
      </c>
      <c r="C15" s="863">
        <v>92.867069380000046</v>
      </c>
      <c r="D15" s="863">
        <v>25.553539020000009</v>
      </c>
      <c r="E15" s="863">
        <v>2.8733565899999998</v>
      </c>
      <c r="F15" s="863">
        <v>28.924496229999981</v>
      </c>
      <c r="G15" s="863">
        <v>12.345260999999994</v>
      </c>
      <c r="H15" s="863">
        <v>13.894861249999998</v>
      </c>
      <c r="I15" s="863">
        <v>64.577931529999958</v>
      </c>
      <c r="J15" s="863">
        <v>261.17693385000001</v>
      </c>
      <c r="K15" s="862">
        <v>502.21344884999996</v>
      </c>
      <c r="L15" s="858">
        <v>2.8078227473040368E-2</v>
      </c>
    </row>
    <row r="16" spans="1:12" ht="15.05" customHeight="1" x14ac:dyDescent="0.25">
      <c r="B16" s="864" t="s">
        <v>678</v>
      </c>
      <c r="C16" s="863">
        <v>20.664305479999978</v>
      </c>
      <c r="D16" s="863">
        <v>7.8418653500000026</v>
      </c>
      <c r="E16" s="863">
        <v>3.6899252800000002</v>
      </c>
      <c r="F16" s="863">
        <v>32.559071659999987</v>
      </c>
      <c r="G16" s="863">
        <v>18.909126340000032</v>
      </c>
      <c r="H16" s="863">
        <v>16.888993550000006</v>
      </c>
      <c r="I16" s="863">
        <v>71.140988280000002</v>
      </c>
      <c r="J16" s="863">
        <v>241.66163725000001</v>
      </c>
      <c r="K16" s="862">
        <v>413.35591319000002</v>
      </c>
      <c r="L16" s="858">
        <v>2.3110295800425076E-2</v>
      </c>
    </row>
    <row r="17" spans="1:12" ht="15.05" customHeight="1" x14ac:dyDescent="0.25">
      <c r="B17" s="864" t="s">
        <v>677</v>
      </c>
      <c r="C17" s="863">
        <v>19.499908550000004</v>
      </c>
      <c r="D17" s="863">
        <v>6.3376643299999973</v>
      </c>
      <c r="E17" s="863">
        <v>0.15443860999999998</v>
      </c>
      <c r="F17" s="863">
        <v>38.688563039999998</v>
      </c>
      <c r="G17" s="863">
        <v>6.4908143199999992</v>
      </c>
      <c r="H17" s="863">
        <v>0.88437796999999996</v>
      </c>
      <c r="I17" s="863">
        <v>24.296085780000009</v>
      </c>
      <c r="J17" s="863">
        <v>258.19066733</v>
      </c>
      <c r="K17" s="862">
        <v>354.54251993000003</v>
      </c>
      <c r="L17" s="858">
        <v>1.9822100635207809E-2</v>
      </c>
    </row>
    <row r="18" spans="1:12" ht="15.05" customHeight="1" x14ac:dyDescent="0.25">
      <c r="B18" s="864" t="s">
        <v>676</v>
      </c>
      <c r="C18" s="863">
        <v>37.337282909999999</v>
      </c>
      <c r="D18" s="863">
        <v>25.011966319999985</v>
      </c>
      <c r="E18" s="863">
        <v>1.0520163500000002</v>
      </c>
      <c r="F18" s="863">
        <v>29.270303820000009</v>
      </c>
      <c r="G18" s="863">
        <v>16.647391479999989</v>
      </c>
      <c r="H18" s="863">
        <v>12.057659390000001</v>
      </c>
      <c r="I18" s="863">
        <v>62.12994254999991</v>
      </c>
      <c r="J18" s="863">
        <v>83.248716069999986</v>
      </c>
      <c r="K18" s="862">
        <v>266.75527888999989</v>
      </c>
      <c r="L18" s="858">
        <v>1.4914008012845634E-2</v>
      </c>
    </row>
    <row r="19" spans="1:12" ht="15.05" customHeight="1" x14ac:dyDescent="0.25">
      <c r="B19" s="864" t="s">
        <v>675</v>
      </c>
      <c r="C19" s="863">
        <v>40.265374460000018</v>
      </c>
      <c r="D19" s="863">
        <v>30.919569980000002</v>
      </c>
      <c r="E19" s="863">
        <v>0.72130992999999999</v>
      </c>
      <c r="F19" s="863">
        <v>15.914664090000009</v>
      </c>
      <c r="G19" s="863">
        <v>6.7005299399999974</v>
      </c>
      <c r="H19" s="863">
        <v>0.63706158000000013</v>
      </c>
      <c r="I19" s="863">
        <v>34.714324970000021</v>
      </c>
      <c r="J19" s="863">
        <v>103.87539572</v>
      </c>
      <c r="K19" s="862">
        <v>233.74823067000003</v>
      </c>
      <c r="L19" s="858">
        <v>1.3068618546958238E-2</v>
      </c>
    </row>
    <row r="20" spans="1:12" ht="15.05" customHeight="1" x14ac:dyDescent="0.25">
      <c r="B20" s="861" t="s">
        <v>674</v>
      </c>
      <c r="C20" s="860">
        <v>25.915458929999996</v>
      </c>
      <c r="D20" s="860">
        <v>11.054288480000007</v>
      </c>
      <c r="E20" s="860">
        <v>1.1087189200000003</v>
      </c>
      <c r="F20" s="860">
        <v>21.000090260000004</v>
      </c>
      <c r="G20" s="860">
        <v>16.364014070000003</v>
      </c>
      <c r="H20" s="860">
        <v>3.63027196</v>
      </c>
      <c r="I20" s="860">
        <v>50.246154419999968</v>
      </c>
      <c r="J20" s="860">
        <v>103.67300503</v>
      </c>
      <c r="K20" s="859">
        <v>232.99200206999998</v>
      </c>
      <c r="L20" s="858">
        <v>1.3026338598659279E-2</v>
      </c>
    </row>
    <row r="21" spans="1:12" ht="7.55" customHeight="1" x14ac:dyDescent="0.25">
      <c r="A21" s="857"/>
      <c r="B21" s="857"/>
      <c r="C21" s="856"/>
      <c r="D21" s="856"/>
      <c r="E21" s="856"/>
      <c r="F21" s="856"/>
      <c r="G21" s="856"/>
      <c r="H21" s="856"/>
      <c r="I21" s="856"/>
      <c r="J21" s="855"/>
      <c r="K21" s="854"/>
      <c r="L21" s="854"/>
    </row>
    <row r="22" spans="1:12" ht="15.05" customHeight="1" x14ac:dyDescent="0.25">
      <c r="A22" s="853" t="s">
        <v>673</v>
      </c>
      <c r="B22" s="853"/>
      <c r="C22" s="852">
        <v>2278.3399638300002</v>
      </c>
      <c r="D22" s="852">
        <v>1027.5077347900001</v>
      </c>
      <c r="E22" s="852">
        <v>79.966616169999995</v>
      </c>
      <c r="F22" s="852">
        <v>1220.31628742</v>
      </c>
      <c r="G22" s="852">
        <v>517.87182011000004</v>
      </c>
      <c r="H22" s="852">
        <v>396.45184201000001</v>
      </c>
      <c r="I22" s="852">
        <v>3026.7463184800399</v>
      </c>
      <c r="J22" s="851">
        <v>9011.2691911400016</v>
      </c>
      <c r="K22" s="850">
        <f>SUM(C22:J22)</f>
        <v>17558.469773950041</v>
      </c>
      <c r="L22" s="850"/>
    </row>
    <row r="23" spans="1:12" ht="7.55" customHeight="1" x14ac:dyDescent="0.25">
      <c r="A23" s="848"/>
      <c r="B23" s="848"/>
      <c r="C23" s="849"/>
      <c r="D23" s="848"/>
      <c r="E23" s="848"/>
      <c r="F23" s="848"/>
      <c r="G23" s="848"/>
      <c r="H23" s="848"/>
      <c r="I23" s="848"/>
      <c r="J23" s="848"/>
      <c r="K23" s="847"/>
      <c r="L23" s="847"/>
    </row>
    <row r="24" spans="1:12" ht="15.05" customHeight="1" x14ac:dyDescent="0.25">
      <c r="A24" s="1008" t="s">
        <v>672</v>
      </c>
      <c r="B24" s="1008"/>
      <c r="C24" s="1008"/>
      <c r="D24" s="1008"/>
      <c r="E24" s="1008"/>
      <c r="F24" s="1008"/>
      <c r="G24" s="1008"/>
      <c r="H24" s="1008"/>
      <c r="I24" s="1008"/>
      <c r="J24" s="1008"/>
      <c r="K24" s="1008"/>
      <c r="L24" s="1008"/>
    </row>
  </sheetData>
  <mergeCells count="2">
    <mergeCell ref="A2:B2"/>
    <mergeCell ref="A24:L24"/>
  </mergeCells>
  <pageMargins left="0.7" right="0.7" top="0.78740157499999996" bottom="0.78740157499999996" header="0.3" footer="0.3"/>
  <pageSetup paperSize="9" scale="62"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
  <sheetViews>
    <sheetView showGridLines="0" zoomScaleNormal="100" workbookViewId="0"/>
  </sheetViews>
  <sheetFormatPr baseColWidth="10" defaultColWidth="11.44140625" defaultRowHeight="13.1" x14ac:dyDescent="0.25"/>
  <cols>
    <col min="1" max="1" width="30.6640625" style="878" customWidth="1"/>
    <col min="2" max="3" width="10.6640625" style="878" customWidth="1"/>
    <col min="4" max="4" width="3.5546875" style="878" customWidth="1"/>
    <col min="5" max="6" width="10.6640625" style="878" customWidth="1"/>
    <col min="7" max="7" width="3.5546875" style="878" customWidth="1"/>
    <col min="8" max="9" width="10.6640625" style="878" customWidth="1"/>
    <col min="10" max="10" width="3.5546875" style="878" customWidth="1"/>
    <col min="11" max="14" width="10.6640625" style="878" customWidth="1"/>
    <col min="15" max="16384" width="11.44140625" style="878"/>
  </cols>
  <sheetData>
    <row r="1" spans="1:14" ht="15.05" customHeight="1" x14ac:dyDescent="0.3">
      <c r="A1" s="944" t="s">
        <v>728</v>
      </c>
      <c r="B1" s="935"/>
    </row>
    <row r="2" spans="1:14" ht="22.6" customHeight="1" x14ac:dyDescent="0.25">
      <c r="A2" s="934" t="s">
        <v>726</v>
      </c>
      <c r="B2" s="1009" t="s">
        <v>725</v>
      </c>
      <c r="C2" s="1009"/>
      <c r="D2" s="933"/>
      <c r="E2" s="1010" t="s">
        <v>724</v>
      </c>
      <c r="F2" s="1010"/>
      <c r="G2" s="932"/>
      <c r="H2" s="1009" t="s">
        <v>723</v>
      </c>
      <c r="I2" s="1009"/>
      <c r="J2" s="932"/>
      <c r="K2" s="1009" t="s">
        <v>722</v>
      </c>
      <c r="L2" s="1009"/>
      <c r="M2" s="1009"/>
      <c r="N2" s="1009"/>
    </row>
    <row r="3" spans="1:14" ht="45" customHeight="1" x14ac:dyDescent="0.25">
      <c r="A3" s="908" t="s">
        <v>721</v>
      </c>
      <c r="B3" s="907" t="s">
        <v>716</v>
      </c>
      <c r="C3" s="907" t="s">
        <v>714</v>
      </c>
      <c r="D3" s="907"/>
      <c r="E3" s="907" t="s">
        <v>716</v>
      </c>
      <c r="F3" s="907" t="s">
        <v>714</v>
      </c>
      <c r="G3" s="907"/>
      <c r="H3" s="907" t="s">
        <v>716</v>
      </c>
      <c r="I3" s="907" t="s">
        <v>714</v>
      </c>
      <c r="J3" s="907"/>
      <c r="K3" s="906" t="s">
        <v>716</v>
      </c>
      <c r="L3" s="906" t="s">
        <v>715</v>
      </c>
      <c r="M3" s="906" t="s">
        <v>714</v>
      </c>
      <c r="N3" s="906" t="s">
        <v>713</v>
      </c>
    </row>
    <row r="4" spans="1:14" ht="15.05" customHeight="1" x14ac:dyDescent="0.25">
      <c r="A4" s="931" t="s">
        <v>720</v>
      </c>
      <c r="B4" s="930">
        <v>86539</v>
      </c>
      <c r="C4" s="929">
        <v>78.912499999999994</v>
      </c>
      <c r="D4" s="929"/>
      <c r="E4" s="930">
        <v>1075973</v>
      </c>
      <c r="F4" s="893">
        <v>1339.832107650009</v>
      </c>
      <c r="G4" s="929"/>
      <c r="H4" s="930">
        <v>33154</v>
      </c>
      <c r="I4" s="893">
        <v>32.97073141000002</v>
      </c>
      <c r="J4" s="929"/>
      <c r="K4" s="928">
        <v>1195666</v>
      </c>
      <c r="L4" s="915">
        <v>70.926531975387078</v>
      </c>
      <c r="M4" s="888">
        <v>1451.715339060009</v>
      </c>
      <c r="N4" s="915">
        <v>70.251414254434479</v>
      </c>
    </row>
    <row r="5" spans="1:14" ht="15.05" customHeight="1" x14ac:dyDescent="0.25">
      <c r="A5" s="927" t="s">
        <v>719</v>
      </c>
      <c r="B5" s="926">
        <v>39166</v>
      </c>
      <c r="C5" s="924">
        <v>36.0595</v>
      </c>
      <c r="D5" s="924"/>
      <c r="E5" s="926">
        <v>392360</v>
      </c>
      <c r="F5" s="925">
        <v>513.82007742000303</v>
      </c>
      <c r="G5" s="924"/>
      <c r="H5" s="926">
        <v>8537</v>
      </c>
      <c r="I5" s="925">
        <v>8.8844646899999926</v>
      </c>
      <c r="J5" s="924"/>
      <c r="K5" s="923">
        <v>440063</v>
      </c>
      <c r="L5" s="922">
        <v>26.10439908861234</v>
      </c>
      <c r="M5" s="888">
        <v>558.76404211000295</v>
      </c>
      <c r="N5" s="915">
        <v>27.039711668383397</v>
      </c>
    </row>
    <row r="6" spans="1:14" ht="15.05" customHeight="1" x14ac:dyDescent="0.25">
      <c r="A6" s="921" t="s">
        <v>718</v>
      </c>
      <c r="B6" s="920">
        <v>7550</v>
      </c>
      <c r="C6" s="918">
        <v>6.6040000000000001</v>
      </c>
      <c r="D6" s="918"/>
      <c r="E6" s="920">
        <v>41096</v>
      </c>
      <c r="F6" s="919">
        <v>48.082222179999945</v>
      </c>
      <c r="G6" s="918"/>
      <c r="H6" s="920">
        <v>1406</v>
      </c>
      <c r="I6" s="919">
        <v>1.2914985700000003</v>
      </c>
      <c r="J6" s="918"/>
      <c r="K6" s="917">
        <v>50052</v>
      </c>
      <c r="L6" s="916">
        <v>2.9690689360005837</v>
      </c>
      <c r="M6" s="888">
        <v>55.977720749999946</v>
      </c>
      <c r="N6" s="915">
        <v>2.708874077182112</v>
      </c>
    </row>
    <row r="7" spans="1:14" ht="15.05" customHeight="1" x14ac:dyDescent="0.25">
      <c r="A7" s="914" t="s">
        <v>85</v>
      </c>
      <c r="B7" s="883">
        <v>133255</v>
      </c>
      <c r="C7" s="884">
        <v>121.57599999999999</v>
      </c>
      <c r="D7" s="884"/>
      <c r="E7" s="883">
        <v>1509429</v>
      </c>
      <c r="F7" s="884">
        <v>1901.7344072500118</v>
      </c>
      <c r="G7" s="884"/>
      <c r="H7" s="883">
        <v>43097</v>
      </c>
      <c r="I7" s="884">
        <v>43.146694670000016</v>
      </c>
      <c r="J7" s="884"/>
      <c r="K7" s="881">
        <v>1685781</v>
      </c>
      <c r="L7" s="880">
        <v>100</v>
      </c>
      <c r="M7" s="880">
        <v>2066.4571019200121</v>
      </c>
      <c r="N7" s="880">
        <v>100</v>
      </c>
    </row>
    <row r="8" spans="1:14" ht="15.05" customHeight="1" x14ac:dyDescent="0.25">
      <c r="A8" s="913"/>
      <c r="B8" s="912"/>
      <c r="C8" s="913"/>
      <c r="D8" s="913"/>
      <c r="E8" s="912"/>
      <c r="F8" s="911"/>
      <c r="G8" s="911"/>
      <c r="H8" s="912"/>
      <c r="I8" s="911"/>
      <c r="J8" s="911"/>
      <c r="K8" s="910"/>
      <c r="L8" s="909"/>
      <c r="M8" s="909"/>
      <c r="N8" s="909"/>
    </row>
    <row r="9" spans="1:14" ht="45" customHeight="1" x14ac:dyDescent="0.25">
      <c r="A9" s="908" t="s">
        <v>717</v>
      </c>
      <c r="B9" s="907" t="s">
        <v>716</v>
      </c>
      <c r="C9" s="907" t="s">
        <v>714</v>
      </c>
      <c r="D9" s="907"/>
      <c r="E9" s="907" t="s">
        <v>716</v>
      </c>
      <c r="F9" s="907" t="s">
        <v>714</v>
      </c>
      <c r="G9" s="907"/>
      <c r="H9" s="907" t="s">
        <v>716</v>
      </c>
      <c r="I9" s="907" t="s">
        <v>714</v>
      </c>
      <c r="J9" s="907"/>
      <c r="K9" s="906" t="s">
        <v>716</v>
      </c>
      <c r="L9" s="906" t="s">
        <v>715</v>
      </c>
      <c r="M9" s="906" t="s">
        <v>714</v>
      </c>
      <c r="N9" s="906" t="s">
        <v>713</v>
      </c>
    </row>
    <row r="10" spans="1:14" ht="15.05" customHeight="1" x14ac:dyDescent="0.25">
      <c r="A10" s="899" t="s">
        <v>712</v>
      </c>
      <c r="B10" s="898">
        <v>18685</v>
      </c>
      <c r="C10" s="893">
        <v>16.9315</v>
      </c>
      <c r="D10" s="897"/>
      <c r="E10" s="898">
        <v>273837</v>
      </c>
      <c r="F10" s="893">
        <v>372.78413012000044</v>
      </c>
      <c r="G10" s="897"/>
      <c r="H10" s="898">
        <v>4439</v>
      </c>
      <c r="I10" s="893">
        <v>4.6617733300000053</v>
      </c>
      <c r="J10" s="897"/>
      <c r="K10" s="896">
        <v>296961</v>
      </c>
      <c r="L10" s="887">
        <v>17.615633347392098</v>
      </c>
      <c r="M10" s="888">
        <v>394.37740345000049</v>
      </c>
      <c r="N10" s="887">
        <v>19.084712820003585</v>
      </c>
    </row>
    <row r="11" spans="1:14" ht="15.05" customHeight="1" x14ac:dyDescent="0.25">
      <c r="A11" s="899" t="s">
        <v>711</v>
      </c>
      <c r="B11" s="898">
        <v>34755</v>
      </c>
      <c r="C11" s="893">
        <v>32.089500000000001</v>
      </c>
      <c r="D11" s="897"/>
      <c r="E11" s="898">
        <v>284226</v>
      </c>
      <c r="F11" s="893">
        <v>343.39689228999731</v>
      </c>
      <c r="G11" s="897"/>
      <c r="H11" s="898">
        <v>7099</v>
      </c>
      <c r="I11" s="893">
        <v>6.6478939199999916</v>
      </c>
      <c r="J11" s="897"/>
      <c r="K11" s="896">
        <v>326080</v>
      </c>
      <c r="L11" s="887">
        <v>19.342963291198558</v>
      </c>
      <c r="M11" s="888">
        <v>382.1342862099973</v>
      </c>
      <c r="N11" s="887">
        <v>18.492243843578777</v>
      </c>
    </row>
    <row r="12" spans="1:14" ht="15.05" customHeight="1" x14ac:dyDescent="0.25">
      <c r="A12" s="899" t="s">
        <v>710</v>
      </c>
      <c r="B12" s="898">
        <v>17363</v>
      </c>
      <c r="C12" s="893">
        <v>15.724500000000001</v>
      </c>
      <c r="D12" s="897"/>
      <c r="E12" s="898">
        <v>174827</v>
      </c>
      <c r="F12" s="893">
        <v>211.78091258999953</v>
      </c>
      <c r="G12" s="897"/>
      <c r="H12" s="898">
        <v>5557</v>
      </c>
      <c r="I12" s="893">
        <v>5.2851410099999994</v>
      </c>
      <c r="J12" s="897"/>
      <c r="K12" s="896">
        <v>197747</v>
      </c>
      <c r="L12" s="887">
        <v>11.730289996150152</v>
      </c>
      <c r="M12" s="888">
        <v>232.79055359999953</v>
      </c>
      <c r="N12" s="887">
        <v>11.265201362453052</v>
      </c>
    </row>
    <row r="13" spans="1:14" ht="15.05" customHeight="1" x14ac:dyDescent="0.25">
      <c r="A13" s="899" t="s">
        <v>709</v>
      </c>
      <c r="B13" s="898">
        <v>15306</v>
      </c>
      <c r="C13" s="893">
        <v>13.993</v>
      </c>
      <c r="D13" s="897"/>
      <c r="E13" s="898">
        <v>179988</v>
      </c>
      <c r="F13" s="893">
        <v>207.6714211500001</v>
      </c>
      <c r="G13" s="897"/>
      <c r="H13" s="898">
        <v>3373</v>
      </c>
      <c r="I13" s="893">
        <v>2.9027490299999994</v>
      </c>
      <c r="J13" s="897"/>
      <c r="K13" s="896">
        <v>198667</v>
      </c>
      <c r="L13" s="887">
        <v>11.784864107496762</v>
      </c>
      <c r="M13" s="888">
        <v>224.56717018000009</v>
      </c>
      <c r="N13" s="887">
        <v>10.867255360459646</v>
      </c>
    </row>
    <row r="14" spans="1:14" ht="15.05" customHeight="1" x14ac:dyDescent="0.25">
      <c r="A14" s="899" t="s">
        <v>708</v>
      </c>
      <c r="B14" s="898">
        <v>8561</v>
      </c>
      <c r="C14" s="893">
        <v>7.9260000000000002</v>
      </c>
      <c r="D14" s="897"/>
      <c r="E14" s="898">
        <v>105347</v>
      </c>
      <c r="F14" s="893">
        <v>152.46869084000025</v>
      </c>
      <c r="G14" s="897"/>
      <c r="H14" s="898">
        <v>4684</v>
      </c>
      <c r="I14" s="893">
        <v>5.87409599999999</v>
      </c>
      <c r="J14" s="897"/>
      <c r="K14" s="896">
        <v>118592</v>
      </c>
      <c r="L14" s="887">
        <v>7.0348402313230487</v>
      </c>
      <c r="M14" s="888">
        <v>166.26878684000022</v>
      </c>
      <c r="N14" s="887">
        <v>8.046079770323594</v>
      </c>
    </row>
    <row r="15" spans="1:14" ht="15.05" customHeight="1" x14ac:dyDescent="0.25">
      <c r="A15" s="899" t="s">
        <v>72</v>
      </c>
      <c r="B15" s="898">
        <v>6262</v>
      </c>
      <c r="C15" s="893">
        <v>5.74</v>
      </c>
      <c r="D15" s="897"/>
      <c r="E15" s="898">
        <v>93009</v>
      </c>
      <c r="F15" s="893">
        <v>115.32989522000007</v>
      </c>
      <c r="G15" s="897"/>
      <c r="H15" s="898">
        <v>3491</v>
      </c>
      <c r="I15" s="893">
        <v>3.4476672800000006</v>
      </c>
      <c r="J15" s="897"/>
      <c r="K15" s="896">
        <v>102762</v>
      </c>
      <c r="L15" s="887">
        <v>6.095809598043874</v>
      </c>
      <c r="M15" s="888">
        <v>124.51756250000007</v>
      </c>
      <c r="N15" s="887">
        <v>6.0256543619660725</v>
      </c>
    </row>
    <row r="16" spans="1:14" ht="15.05" customHeight="1" x14ac:dyDescent="0.25">
      <c r="A16" s="902" t="s">
        <v>707</v>
      </c>
      <c r="B16" s="898">
        <v>5275</v>
      </c>
      <c r="C16" s="893">
        <v>4.8079999999999998</v>
      </c>
      <c r="D16" s="897"/>
      <c r="E16" s="898">
        <v>79472</v>
      </c>
      <c r="F16" s="893">
        <v>99.996944230000281</v>
      </c>
      <c r="G16" s="897"/>
      <c r="H16" s="898">
        <v>2904</v>
      </c>
      <c r="I16" s="893">
        <v>2.9027374500000009</v>
      </c>
      <c r="J16" s="897"/>
      <c r="K16" s="896">
        <v>87651</v>
      </c>
      <c r="L16" s="887">
        <v>5.1994298191758004</v>
      </c>
      <c r="M16" s="888">
        <v>107.70768168000028</v>
      </c>
      <c r="N16" s="887">
        <v>5.2121905448666848</v>
      </c>
    </row>
    <row r="17" spans="1:14" ht="15.05" customHeight="1" x14ac:dyDescent="0.25">
      <c r="A17" s="905" t="s">
        <v>706</v>
      </c>
      <c r="B17" s="904">
        <v>5570</v>
      </c>
      <c r="C17" s="893">
        <v>4.9690000000000003</v>
      </c>
      <c r="D17" s="903"/>
      <c r="E17" s="904">
        <v>72015</v>
      </c>
      <c r="F17" s="893">
        <v>86.067530719999922</v>
      </c>
      <c r="G17" s="903"/>
      <c r="H17" s="904">
        <v>2641</v>
      </c>
      <c r="I17" s="893">
        <v>2.4144626099999997</v>
      </c>
      <c r="J17" s="903"/>
      <c r="K17" s="890">
        <v>80226</v>
      </c>
      <c r="L17" s="889">
        <v>4.7589811487969076</v>
      </c>
      <c r="M17" s="888">
        <v>93.450993329999918</v>
      </c>
      <c r="N17" s="887">
        <v>4.5222808275657984</v>
      </c>
    </row>
    <row r="18" spans="1:14" ht="15.05" customHeight="1" x14ac:dyDescent="0.25">
      <c r="A18" s="902" t="s">
        <v>705</v>
      </c>
      <c r="B18" s="898">
        <v>1947</v>
      </c>
      <c r="C18" s="893">
        <v>1.7705</v>
      </c>
      <c r="D18" s="897"/>
      <c r="E18" s="898">
        <v>16688</v>
      </c>
      <c r="F18" s="893">
        <v>19.804015130000018</v>
      </c>
      <c r="G18" s="897"/>
      <c r="H18" s="898">
        <v>884</v>
      </c>
      <c r="I18" s="893">
        <v>0.78821569000000014</v>
      </c>
      <c r="J18" s="897"/>
      <c r="K18" s="896">
        <v>19519</v>
      </c>
      <c r="L18" s="887">
        <v>1.1578609558418325</v>
      </c>
      <c r="M18" s="888">
        <v>22.362730820000017</v>
      </c>
      <c r="N18" s="887">
        <v>1.0821773555919563</v>
      </c>
    </row>
    <row r="19" spans="1:14" ht="15.05" customHeight="1" x14ac:dyDescent="0.25">
      <c r="A19" s="902" t="s">
        <v>704</v>
      </c>
      <c r="B19" s="898">
        <v>1336</v>
      </c>
      <c r="C19" s="893">
        <v>1.2605</v>
      </c>
      <c r="D19" s="897"/>
      <c r="E19" s="898">
        <v>12356</v>
      </c>
      <c r="F19" s="893">
        <v>18.194326280000013</v>
      </c>
      <c r="G19" s="897"/>
      <c r="H19" s="898">
        <v>451</v>
      </c>
      <c r="I19" s="893">
        <v>0.58855052999999991</v>
      </c>
      <c r="J19" s="897"/>
      <c r="K19" s="896">
        <v>14143</v>
      </c>
      <c r="L19" s="887">
        <v>0.83895832258164027</v>
      </c>
      <c r="M19" s="888">
        <v>20.043376810000012</v>
      </c>
      <c r="N19" s="887">
        <v>0.9699391674464084</v>
      </c>
    </row>
    <row r="20" spans="1:14" ht="15.05" customHeight="1" x14ac:dyDescent="0.25">
      <c r="A20" s="899" t="s">
        <v>703</v>
      </c>
      <c r="B20" s="900" t="s">
        <v>42</v>
      </c>
      <c r="C20" s="900" t="s">
        <v>42</v>
      </c>
      <c r="D20" s="901"/>
      <c r="E20" s="900">
        <v>3237</v>
      </c>
      <c r="F20" s="893">
        <v>4.6028780399999976</v>
      </c>
      <c r="G20" s="897"/>
      <c r="H20" s="900">
        <v>63</v>
      </c>
      <c r="I20" s="893">
        <v>8.050466000000002E-2</v>
      </c>
      <c r="J20" s="897"/>
      <c r="K20" s="896">
        <v>3300</v>
      </c>
      <c r="L20" s="887">
        <v>0.1957549646128412</v>
      </c>
      <c r="M20" s="888">
        <v>4.6833826999999975</v>
      </c>
      <c r="N20" s="887">
        <v>0.22663827357696156</v>
      </c>
    </row>
    <row r="21" spans="1:14" ht="15.05" customHeight="1" x14ac:dyDescent="0.25">
      <c r="A21" s="899" t="s">
        <v>702</v>
      </c>
      <c r="B21" s="898">
        <v>320</v>
      </c>
      <c r="C21" s="893">
        <v>0.29099999999999998</v>
      </c>
      <c r="D21" s="897"/>
      <c r="E21" s="898">
        <v>2907</v>
      </c>
      <c r="F21" s="893">
        <v>4.2487604200000044</v>
      </c>
      <c r="G21" s="897"/>
      <c r="H21" s="898">
        <v>100</v>
      </c>
      <c r="I21" s="893">
        <v>0.12982965000000005</v>
      </c>
      <c r="J21" s="897"/>
      <c r="K21" s="896">
        <v>3327</v>
      </c>
      <c r="L21" s="887">
        <v>0.1973565961414917</v>
      </c>
      <c r="M21" s="888">
        <v>4.6695900700000053</v>
      </c>
      <c r="N21" s="887">
        <v>0.22597082057311371</v>
      </c>
    </row>
    <row r="22" spans="1:14" ht="15.05" customHeight="1" x14ac:dyDescent="0.25">
      <c r="A22" s="899" t="s">
        <v>270</v>
      </c>
      <c r="B22" s="898">
        <v>17867</v>
      </c>
      <c r="C22" s="893">
        <v>16.064499999999999</v>
      </c>
      <c r="D22" s="897"/>
      <c r="E22" s="898">
        <v>211520</v>
      </c>
      <c r="F22" s="893">
        <v>265.38801022000087</v>
      </c>
      <c r="G22" s="897"/>
      <c r="H22" s="898">
        <v>7411</v>
      </c>
      <c r="I22" s="893">
        <v>7.4230735100000098</v>
      </c>
      <c r="J22" s="897"/>
      <c r="K22" s="896">
        <v>236798</v>
      </c>
      <c r="L22" s="887">
        <v>14.046783063755019</v>
      </c>
      <c r="M22" s="888">
        <v>288.87558373000087</v>
      </c>
      <c r="N22" s="887">
        <v>13.97926835556369</v>
      </c>
    </row>
    <row r="23" spans="1:14" ht="15.05" customHeight="1" x14ac:dyDescent="0.25">
      <c r="A23" s="895" t="s">
        <v>701</v>
      </c>
      <c r="B23" s="894">
        <v>8</v>
      </c>
      <c r="C23" s="893">
        <v>8.0000000000000002E-3</v>
      </c>
      <c r="D23" s="891"/>
      <c r="E23" s="892" t="s">
        <v>42</v>
      </c>
      <c r="F23" s="892" t="s">
        <v>42</v>
      </c>
      <c r="G23" s="891"/>
      <c r="H23" s="892" t="s">
        <v>42</v>
      </c>
      <c r="I23" s="892" t="s">
        <v>42</v>
      </c>
      <c r="J23" s="891"/>
      <c r="K23" s="890">
        <v>8</v>
      </c>
      <c r="L23" s="889">
        <v>4.7455748997052402E-4</v>
      </c>
      <c r="M23" s="888">
        <v>8.0000000000000002E-3</v>
      </c>
      <c r="N23" s="887">
        <v>3.8713603067622328E-4</v>
      </c>
    </row>
    <row r="24" spans="1:14" ht="15.05" customHeight="1" x14ac:dyDescent="0.25">
      <c r="A24" s="886" t="s">
        <v>85</v>
      </c>
      <c r="B24" s="885">
        <v>133255</v>
      </c>
      <c r="C24" s="882">
        <v>121.57599999999998</v>
      </c>
      <c r="D24" s="882"/>
      <c r="E24" s="883">
        <v>1509429</v>
      </c>
      <c r="F24" s="884">
        <v>1901.7344072499986</v>
      </c>
      <c r="G24" s="882"/>
      <c r="H24" s="883">
        <v>43097</v>
      </c>
      <c r="I24" s="882">
        <v>43.146694669999995</v>
      </c>
      <c r="J24" s="882"/>
      <c r="K24" s="881">
        <v>1685781</v>
      </c>
      <c r="L24" s="879">
        <v>99.999999999999986</v>
      </c>
      <c r="M24" s="880">
        <v>2066.4571019199984</v>
      </c>
      <c r="N24" s="879">
        <v>100.00000000000003</v>
      </c>
    </row>
    <row r="25" spans="1:14" ht="29.95" customHeight="1" x14ac:dyDescent="0.25">
      <c r="A25" s="1011" t="s">
        <v>700</v>
      </c>
      <c r="B25" s="1011"/>
      <c r="C25" s="1011"/>
      <c r="D25" s="1011"/>
      <c r="E25" s="1011"/>
      <c r="F25" s="1011"/>
      <c r="G25" s="1011"/>
      <c r="H25" s="1011"/>
      <c r="I25" s="1011"/>
      <c r="J25" s="1011"/>
      <c r="K25" s="1011"/>
      <c r="L25" s="1011"/>
      <c r="M25" s="1011"/>
      <c r="N25" s="1011"/>
    </row>
  </sheetData>
  <mergeCells count="5">
    <mergeCell ref="B2:C2"/>
    <mergeCell ref="E2:F2"/>
    <mergeCell ref="H2:I2"/>
    <mergeCell ref="K2:N2"/>
    <mergeCell ref="A25:N25"/>
  </mergeCells>
  <pageMargins left="0.7" right="0.7" top="0.78740157499999996" bottom="0.78740157499999996" header="0.3" footer="0.3"/>
  <pageSetup paperSize="9" scale="58"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pageSetUpPr fitToPage="1"/>
  </sheetPr>
  <dimension ref="A1:O32"/>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5" s="16" customFormat="1" ht="15.05" customHeight="1" x14ac:dyDescent="0.3">
      <c r="A1" s="744" t="s">
        <v>659</v>
      </c>
      <c r="B1" s="197"/>
      <c r="C1" s="197"/>
      <c r="D1" s="197"/>
      <c r="E1" s="197"/>
      <c r="F1" s="197"/>
      <c r="G1" s="373"/>
      <c r="H1" s="373"/>
      <c r="I1" s="373"/>
      <c r="J1" s="373"/>
      <c r="K1" s="373"/>
      <c r="L1" s="373"/>
      <c r="M1" s="373"/>
      <c r="N1" s="166"/>
      <c r="O1" s="679"/>
    </row>
    <row r="2" spans="1:15" s="388" customFormat="1" ht="15.05" customHeight="1" x14ac:dyDescent="0.3">
      <c r="A2" s="999" t="s">
        <v>1</v>
      </c>
      <c r="B2" s="999"/>
      <c r="C2" s="999"/>
      <c r="D2" s="999"/>
      <c r="E2" s="468"/>
      <c r="F2" s="467"/>
      <c r="G2" s="1001" t="s">
        <v>0</v>
      </c>
      <c r="H2" s="1001"/>
      <c r="I2" s="1002" t="s">
        <v>23</v>
      </c>
      <c r="J2" s="1002"/>
      <c r="K2" s="1002"/>
      <c r="L2" s="1002"/>
      <c r="M2" s="1002"/>
      <c r="N2" s="607"/>
      <c r="O2" s="1003" t="s">
        <v>567</v>
      </c>
    </row>
    <row r="3" spans="1:15" s="4" customFormat="1" ht="15.05" customHeight="1" x14ac:dyDescent="0.3">
      <c r="A3" s="1000"/>
      <c r="B3" s="1000"/>
      <c r="C3" s="1000"/>
      <c r="D3" s="1000"/>
      <c r="E3" s="369"/>
      <c r="F3" s="369"/>
      <c r="G3" s="370">
        <v>2019</v>
      </c>
      <c r="H3" s="370">
        <v>2020</v>
      </c>
      <c r="I3" s="370" t="s">
        <v>13</v>
      </c>
      <c r="J3" s="370" t="s">
        <v>14</v>
      </c>
      <c r="K3" s="370" t="s">
        <v>15</v>
      </c>
      <c r="L3" s="370" t="s">
        <v>356</v>
      </c>
      <c r="M3" s="370">
        <v>2025</v>
      </c>
      <c r="N3" s="687"/>
      <c r="O3" s="1004"/>
    </row>
    <row r="4" spans="1:15" s="16" customFormat="1" ht="15.05" customHeight="1" x14ac:dyDescent="0.3">
      <c r="A4" s="714" t="s">
        <v>349</v>
      </c>
      <c r="B4" s="714"/>
      <c r="C4" s="20"/>
      <c r="D4" s="714"/>
      <c r="E4" s="714"/>
      <c r="F4" s="714"/>
      <c r="G4" s="714"/>
      <c r="H4" s="85">
        <v>8470.4779375300004</v>
      </c>
      <c r="I4" s="85">
        <v>9948.3350000000009</v>
      </c>
      <c r="J4" s="85">
        <v>3675.027</v>
      </c>
      <c r="K4" s="85">
        <v>760.56800000000112</v>
      </c>
      <c r="L4" s="85">
        <v>117.40900000000153</v>
      </c>
      <c r="M4" s="85">
        <v>99.283000000001323</v>
      </c>
      <c r="N4" s="198"/>
      <c r="O4" s="715">
        <v>4652.2870000000039</v>
      </c>
    </row>
    <row r="5" spans="1:15" s="16" customFormat="1" ht="15.05" customHeight="1" x14ac:dyDescent="0.3">
      <c r="A5" s="126"/>
      <c r="B5" s="126" t="s">
        <v>379</v>
      </c>
      <c r="D5" s="126"/>
      <c r="E5" s="126"/>
      <c r="F5" s="126"/>
      <c r="G5" s="126"/>
      <c r="H5" s="710">
        <v>44.121482349999994</v>
      </c>
      <c r="I5" s="710">
        <v>0</v>
      </c>
      <c r="J5" s="710">
        <v>0</v>
      </c>
      <c r="K5" s="710">
        <v>0</v>
      </c>
      <c r="L5" s="710">
        <v>0</v>
      </c>
      <c r="M5" s="710">
        <v>0</v>
      </c>
      <c r="N5" s="88"/>
      <c r="O5" s="711">
        <v>0</v>
      </c>
    </row>
    <row r="6" spans="1:15" s="16" customFormat="1" ht="15.05" customHeight="1" x14ac:dyDescent="0.3">
      <c r="A6" s="126"/>
      <c r="B6" s="126" t="s">
        <v>286</v>
      </c>
      <c r="D6" s="126"/>
      <c r="E6" s="126"/>
      <c r="F6" s="126"/>
      <c r="G6" s="126"/>
      <c r="H6" s="710">
        <v>15.965179989999999</v>
      </c>
      <c r="I6" s="710">
        <v>13.867000000000003</v>
      </c>
      <c r="J6" s="710">
        <v>0</v>
      </c>
      <c r="K6" s="710"/>
      <c r="L6" s="710"/>
      <c r="M6" s="710"/>
      <c r="N6" s="88"/>
      <c r="O6" s="711">
        <v>0</v>
      </c>
    </row>
    <row r="7" spans="1:15" s="16" customFormat="1" ht="15.05" customHeight="1" x14ac:dyDescent="0.3">
      <c r="A7" s="126"/>
      <c r="B7" s="126" t="s">
        <v>380</v>
      </c>
      <c r="D7" s="126"/>
      <c r="E7" s="126"/>
      <c r="F7" s="126"/>
      <c r="G7" s="126"/>
      <c r="H7" s="710">
        <v>6.4666242199999999</v>
      </c>
      <c r="I7" s="710">
        <v>0</v>
      </c>
      <c r="J7" s="710">
        <v>0</v>
      </c>
      <c r="K7" s="710">
        <v>0</v>
      </c>
      <c r="L7" s="710">
        <v>0</v>
      </c>
      <c r="M7" s="710">
        <v>0</v>
      </c>
      <c r="N7" s="88"/>
      <c r="O7" s="711">
        <v>0</v>
      </c>
    </row>
    <row r="8" spans="1:15" s="16" customFormat="1" ht="15.05" customHeight="1" x14ac:dyDescent="0.3">
      <c r="A8" s="126"/>
      <c r="B8" s="126" t="s">
        <v>288</v>
      </c>
      <c r="D8" s="126"/>
      <c r="E8" s="126"/>
      <c r="F8" s="126"/>
      <c r="G8" s="126"/>
      <c r="H8" s="710">
        <v>8.7662752600000005</v>
      </c>
      <c r="I8" s="710">
        <v>4.4390000000000001</v>
      </c>
      <c r="J8" s="710">
        <v>4.5</v>
      </c>
      <c r="K8" s="710">
        <v>0</v>
      </c>
      <c r="L8" s="710">
        <v>0</v>
      </c>
      <c r="M8" s="710">
        <v>0</v>
      </c>
      <c r="N8" s="88"/>
      <c r="O8" s="711">
        <v>4.5</v>
      </c>
    </row>
    <row r="9" spans="1:15" s="16" customFormat="1" ht="15.05" customHeight="1" x14ac:dyDescent="0.3">
      <c r="A9" s="126"/>
      <c r="B9" s="126" t="s">
        <v>291</v>
      </c>
      <c r="D9" s="126"/>
      <c r="E9" s="126"/>
      <c r="F9" s="126"/>
      <c r="G9" s="126"/>
      <c r="H9" s="710">
        <v>134.71324207999999</v>
      </c>
      <c r="I9" s="710">
        <v>14.065</v>
      </c>
      <c r="J9" s="710">
        <v>20</v>
      </c>
      <c r="K9" s="710">
        <v>0</v>
      </c>
      <c r="L9" s="710">
        <v>0</v>
      </c>
      <c r="M9" s="710">
        <v>0</v>
      </c>
      <c r="N9" s="88"/>
      <c r="O9" s="711">
        <v>20</v>
      </c>
    </row>
    <row r="10" spans="1:15" s="16" customFormat="1" ht="15.05" customHeight="1" x14ac:dyDescent="0.3">
      <c r="A10" s="126"/>
      <c r="B10" s="126" t="s">
        <v>360</v>
      </c>
      <c r="D10" s="126"/>
      <c r="E10" s="126"/>
      <c r="F10" s="126"/>
      <c r="G10" s="126"/>
      <c r="H10" s="710">
        <v>0</v>
      </c>
      <c r="I10" s="710">
        <v>3</v>
      </c>
      <c r="J10" s="710">
        <v>0</v>
      </c>
      <c r="K10" s="710">
        <v>0</v>
      </c>
      <c r="L10" s="710">
        <v>0</v>
      </c>
      <c r="M10" s="710">
        <v>0</v>
      </c>
      <c r="N10" s="88"/>
      <c r="O10" s="711">
        <v>0</v>
      </c>
    </row>
    <row r="11" spans="1:15" s="16" customFormat="1" ht="15.05" customHeight="1" x14ac:dyDescent="0.3">
      <c r="A11" s="126"/>
      <c r="B11" s="126" t="s">
        <v>361</v>
      </c>
      <c r="D11" s="126"/>
      <c r="E11" s="126"/>
      <c r="F11" s="126"/>
      <c r="G11" s="126"/>
      <c r="H11" s="710">
        <v>358.81598444999997</v>
      </c>
      <c r="I11" s="710">
        <v>631.5</v>
      </c>
      <c r="J11" s="710">
        <v>250</v>
      </c>
      <c r="K11" s="710">
        <v>0</v>
      </c>
      <c r="L11" s="710">
        <v>0</v>
      </c>
      <c r="M11" s="710">
        <v>0</v>
      </c>
      <c r="N11" s="88"/>
      <c r="O11" s="711">
        <v>250</v>
      </c>
    </row>
    <row r="12" spans="1:15" s="16" customFormat="1" ht="15.05" customHeight="1" x14ac:dyDescent="0.3">
      <c r="A12" s="126"/>
      <c r="B12" s="126" t="s">
        <v>362</v>
      </c>
      <c r="D12" s="126"/>
      <c r="E12" s="126"/>
      <c r="F12" s="126"/>
      <c r="G12" s="126"/>
      <c r="H12" s="710">
        <v>7.16309489</v>
      </c>
      <c r="I12" s="710">
        <v>2</v>
      </c>
      <c r="J12" s="710">
        <v>0</v>
      </c>
      <c r="K12" s="710">
        <v>0</v>
      </c>
      <c r="L12" s="710">
        <v>0</v>
      </c>
      <c r="M12" s="710">
        <v>0</v>
      </c>
      <c r="N12" s="88"/>
      <c r="O12" s="711">
        <v>0</v>
      </c>
    </row>
    <row r="13" spans="1:15" s="16" customFormat="1" ht="15.05" customHeight="1" x14ac:dyDescent="0.3">
      <c r="A13" s="126"/>
      <c r="B13" s="126" t="s">
        <v>363</v>
      </c>
      <c r="D13" s="126"/>
      <c r="E13" s="126"/>
      <c r="F13" s="126"/>
      <c r="G13" s="126"/>
      <c r="H13" s="710">
        <v>8.5765031</v>
      </c>
      <c r="I13" s="710">
        <v>32.5</v>
      </c>
      <c r="J13" s="710">
        <v>0</v>
      </c>
      <c r="K13" s="710">
        <v>0</v>
      </c>
      <c r="L13" s="710">
        <v>0</v>
      </c>
      <c r="M13" s="710">
        <v>0</v>
      </c>
      <c r="N13" s="88"/>
      <c r="O13" s="711">
        <v>0</v>
      </c>
    </row>
    <row r="14" spans="1:15" s="16" customFormat="1" ht="15.05" customHeight="1" x14ac:dyDescent="0.3">
      <c r="A14" s="126"/>
      <c r="B14" s="126" t="s">
        <v>364</v>
      </c>
      <c r="D14" s="126"/>
      <c r="E14" s="126"/>
      <c r="F14" s="126"/>
      <c r="G14" s="126"/>
      <c r="H14" s="710">
        <v>113.6</v>
      </c>
      <c r="I14" s="710">
        <v>116</v>
      </c>
      <c r="J14" s="710">
        <v>2</v>
      </c>
      <c r="K14" s="710">
        <v>0</v>
      </c>
      <c r="L14" s="710">
        <v>0</v>
      </c>
      <c r="M14" s="710">
        <v>0</v>
      </c>
      <c r="N14" s="88"/>
      <c r="O14" s="711">
        <v>2</v>
      </c>
    </row>
    <row r="15" spans="1:15" s="16" customFormat="1" ht="15.05" customHeight="1" x14ac:dyDescent="0.3">
      <c r="A15" s="126"/>
      <c r="B15" s="126" t="s">
        <v>365</v>
      </c>
      <c r="D15" s="126"/>
      <c r="E15" s="126"/>
      <c r="F15" s="126"/>
      <c r="G15" s="126"/>
      <c r="H15" s="710">
        <v>609.88286591999986</v>
      </c>
      <c r="I15" s="710">
        <v>1982.1790000000001</v>
      </c>
      <c r="J15" s="710">
        <v>1270.376</v>
      </c>
      <c r="K15" s="710">
        <v>401.80000000000018</v>
      </c>
      <c r="L15" s="710">
        <v>0</v>
      </c>
      <c r="M15" s="710">
        <v>0</v>
      </c>
      <c r="N15" s="88"/>
      <c r="O15" s="711">
        <v>1672.1760000000002</v>
      </c>
    </row>
    <row r="16" spans="1:15" s="16" customFormat="1" ht="15.05" customHeight="1" x14ac:dyDescent="0.3">
      <c r="A16" s="126"/>
      <c r="B16" s="126" t="s">
        <v>366</v>
      </c>
      <c r="D16" s="126"/>
      <c r="E16" s="126"/>
      <c r="F16" s="126"/>
      <c r="G16" s="126"/>
      <c r="H16" s="710">
        <v>688.50608587999989</v>
      </c>
      <c r="I16" s="710">
        <v>100</v>
      </c>
      <c r="J16" s="710">
        <v>0</v>
      </c>
      <c r="K16" s="710">
        <v>0</v>
      </c>
      <c r="L16" s="710">
        <v>0</v>
      </c>
      <c r="M16" s="710">
        <v>0</v>
      </c>
      <c r="N16" s="88"/>
      <c r="O16" s="711">
        <v>0</v>
      </c>
    </row>
    <row r="17" spans="1:15" s="16" customFormat="1" ht="15.05" customHeight="1" x14ac:dyDescent="0.3">
      <c r="A17" s="126"/>
      <c r="B17" s="126" t="s">
        <v>287</v>
      </c>
      <c r="D17" s="126"/>
      <c r="E17" s="126"/>
      <c r="F17" s="126"/>
      <c r="G17" s="126"/>
      <c r="H17" s="710">
        <v>31.497973559999998</v>
      </c>
      <c r="I17" s="710">
        <v>110.096</v>
      </c>
      <c r="J17" s="710">
        <v>306.35399999999993</v>
      </c>
      <c r="K17" s="710">
        <v>1.700000000000006</v>
      </c>
      <c r="L17" s="710">
        <v>1.0000000000000058</v>
      </c>
      <c r="M17" s="710">
        <v>1.0000000000000058</v>
      </c>
      <c r="N17" s="88"/>
      <c r="O17" s="711">
        <v>310.05399999999992</v>
      </c>
    </row>
    <row r="18" spans="1:15" s="16" customFormat="1" ht="15.05" customHeight="1" x14ac:dyDescent="0.3">
      <c r="A18" s="126"/>
      <c r="B18" s="126" t="s">
        <v>367</v>
      </c>
      <c r="D18" s="126"/>
      <c r="E18" s="126"/>
      <c r="F18" s="126"/>
      <c r="G18" s="126"/>
      <c r="H18" s="710">
        <v>2.6</v>
      </c>
      <c r="I18" s="710">
        <v>43.95</v>
      </c>
      <c r="J18" s="710">
        <v>31.35</v>
      </c>
      <c r="K18" s="710">
        <v>17.75</v>
      </c>
      <c r="L18" s="710">
        <v>0</v>
      </c>
      <c r="M18" s="710">
        <v>0</v>
      </c>
      <c r="N18" s="88"/>
      <c r="O18" s="711">
        <v>49.1</v>
      </c>
    </row>
    <row r="19" spans="1:15" s="16" customFormat="1" ht="15.05" customHeight="1" x14ac:dyDescent="0.3">
      <c r="A19" s="126"/>
      <c r="B19" s="126" t="s">
        <v>381</v>
      </c>
      <c r="D19" s="126"/>
      <c r="E19" s="126"/>
      <c r="F19" s="126"/>
      <c r="G19" s="126"/>
      <c r="H19" s="710">
        <v>134.529</v>
      </c>
      <c r="I19" s="710">
        <v>60</v>
      </c>
      <c r="J19" s="710">
        <v>0</v>
      </c>
      <c r="K19" s="710">
        <v>0</v>
      </c>
      <c r="L19" s="710">
        <v>0</v>
      </c>
      <c r="M19" s="710">
        <v>0</v>
      </c>
      <c r="N19" s="88"/>
      <c r="O19" s="711">
        <v>0</v>
      </c>
    </row>
    <row r="20" spans="1:15" s="16" customFormat="1" ht="15.05" customHeight="1" x14ac:dyDescent="0.3">
      <c r="A20" s="126"/>
      <c r="B20" s="126" t="s">
        <v>417</v>
      </c>
      <c r="D20" s="126"/>
      <c r="E20" s="126"/>
      <c r="F20" s="126"/>
      <c r="G20" s="126"/>
      <c r="H20" s="710">
        <v>7.83535</v>
      </c>
      <c r="I20" s="710">
        <v>0</v>
      </c>
      <c r="J20" s="710">
        <v>0</v>
      </c>
      <c r="K20" s="710">
        <v>0</v>
      </c>
      <c r="L20" s="710">
        <v>0</v>
      </c>
      <c r="M20" s="710">
        <v>0</v>
      </c>
      <c r="N20" s="88"/>
      <c r="O20" s="711">
        <v>0</v>
      </c>
    </row>
    <row r="21" spans="1:15" s="16" customFormat="1" ht="15.05" customHeight="1" x14ac:dyDescent="0.3">
      <c r="A21" s="126"/>
      <c r="B21" s="126" t="s">
        <v>357</v>
      </c>
      <c r="D21" s="126"/>
      <c r="E21" s="126"/>
      <c r="F21" s="126"/>
      <c r="G21" s="126"/>
      <c r="H21" s="710">
        <v>93.015199999999993</v>
      </c>
      <c r="I21" s="710">
        <v>2.3E-2</v>
      </c>
      <c r="J21" s="710">
        <v>6.4000000000000001E-2</v>
      </c>
      <c r="K21" s="710"/>
      <c r="L21" s="710"/>
      <c r="M21" s="710"/>
      <c r="N21" s="88"/>
      <c r="O21" s="711">
        <v>6.4000000000000001E-2</v>
      </c>
    </row>
    <row r="22" spans="1:15" s="16" customFormat="1" ht="15.05" customHeight="1" x14ac:dyDescent="0.3">
      <c r="A22" s="126"/>
      <c r="B22" s="126" t="s">
        <v>290</v>
      </c>
      <c r="D22" s="126"/>
      <c r="E22" s="126"/>
      <c r="F22" s="126"/>
      <c r="G22" s="126"/>
      <c r="H22" s="710">
        <v>1291.9567258699999</v>
      </c>
      <c r="I22" s="710">
        <v>700.11099999999999</v>
      </c>
      <c r="J22" s="710">
        <v>0.36400000000000005</v>
      </c>
      <c r="K22" s="710"/>
      <c r="L22" s="710"/>
      <c r="M22" s="710"/>
      <c r="N22" s="88"/>
      <c r="O22" s="711">
        <v>0.36400000000000005</v>
      </c>
    </row>
    <row r="23" spans="1:15" s="16" customFormat="1" ht="15.05" customHeight="1" x14ac:dyDescent="0.3">
      <c r="A23" s="126"/>
      <c r="B23" s="126" t="s">
        <v>358</v>
      </c>
      <c r="D23" s="126"/>
      <c r="E23" s="126"/>
      <c r="F23" s="126"/>
      <c r="G23" s="126"/>
      <c r="H23" s="710">
        <v>255.04455630999999</v>
      </c>
      <c r="I23" s="710">
        <v>135</v>
      </c>
      <c r="J23" s="710">
        <v>47.7</v>
      </c>
      <c r="K23" s="710">
        <v>0</v>
      </c>
      <c r="L23" s="710">
        <v>0</v>
      </c>
      <c r="M23" s="710">
        <v>0</v>
      </c>
      <c r="N23" s="88"/>
      <c r="O23" s="711">
        <v>47.7</v>
      </c>
    </row>
    <row r="24" spans="1:15" s="16" customFormat="1" ht="15.05" customHeight="1" x14ac:dyDescent="0.3">
      <c r="A24" s="126"/>
      <c r="B24" s="126" t="s">
        <v>292</v>
      </c>
      <c r="D24" s="126"/>
      <c r="E24" s="126"/>
      <c r="F24" s="126"/>
      <c r="G24" s="126"/>
      <c r="H24" s="710">
        <v>155.17972616</v>
      </c>
      <c r="I24" s="710">
        <v>3.0000000000000001E-3</v>
      </c>
      <c r="J24" s="710">
        <v>53.1</v>
      </c>
      <c r="K24" s="710">
        <v>44.97</v>
      </c>
      <c r="L24" s="710"/>
      <c r="M24" s="710"/>
      <c r="N24" s="88"/>
      <c r="O24" s="711">
        <v>98.07</v>
      </c>
    </row>
    <row r="25" spans="1:15" s="16" customFormat="1" ht="15.05" customHeight="1" x14ac:dyDescent="0.3">
      <c r="A25" s="126"/>
      <c r="B25" s="126" t="s">
        <v>359</v>
      </c>
      <c r="D25" s="126"/>
      <c r="E25" s="126"/>
      <c r="F25" s="126"/>
      <c r="G25" s="126"/>
      <c r="H25" s="710">
        <v>0</v>
      </c>
      <c r="I25" s="710">
        <v>0</v>
      </c>
      <c r="J25" s="710">
        <v>0</v>
      </c>
      <c r="K25" s="710">
        <v>0</v>
      </c>
      <c r="L25" s="710">
        <v>0</v>
      </c>
      <c r="M25" s="710">
        <v>0</v>
      </c>
      <c r="N25" s="88"/>
      <c r="O25" s="711">
        <v>0</v>
      </c>
    </row>
    <row r="26" spans="1:15" s="16" customFormat="1" ht="15.05" customHeight="1" x14ac:dyDescent="0.3">
      <c r="A26" s="126"/>
      <c r="B26" s="126" t="s">
        <v>368</v>
      </c>
      <c r="D26" s="126"/>
      <c r="E26" s="126"/>
      <c r="F26" s="126"/>
      <c r="G26" s="126"/>
      <c r="H26" s="710">
        <v>260.70256946000001</v>
      </c>
      <c r="I26" s="710">
        <v>600.6</v>
      </c>
      <c r="J26" s="710">
        <v>100.5</v>
      </c>
      <c r="K26" s="710">
        <v>0.40000000000002273</v>
      </c>
      <c r="L26" s="710">
        <v>0.40000000000002273</v>
      </c>
      <c r="M26" s="710">
        <v>0.40000000000002273</v>
      </c>
      <c r="N26" s="88"/>
      <c r="O26" s="711">
        <v>101.70000000000006</v>
      </c>
    </row>
    <row r="27" spans="1:15" s="16" customFormat="1" ht="15.05" customHeight="1" x14ac:dyDescent="0.3">
      <c r="A27" s="126"/>
      <c r="B27" s="126" t="s">
        <v>289</v>
      </c>
      <c r="D27" s="126"/>
      <c r="E27" s="126"/>
      <c r="F27" s="126"/>
      <c r="G27" s="126"/>
      <c r="H27" s="710">
        <v>4241.5394980299998</v>
      </c>
      <c r="I27" s="710">
        <v>5399.0020000000004</v>
      </c>
      <c r="J27" s="710">
        <v>1588.7190000000001</v>
      </c>
      <c r="K27" s="710">
        <v>293.85000000000048</v>
      </c>
      <c r="L27" s="710">
        <v>115.91900000000084</v>
      </c>
      <c r="M27" s="710">
        <v>97.903000000001214</v>
      </c>
      <c r="N27" s="88"/>
      <c r="O27" s="711">
        <v>2096.3910000000024</v>
      </c>
    </row>
    <row r="28" spans="1:15" s="16" customFormat="1" ht="15.05" customHeight="1" x14ac:dyDescent="0.3">
      <c r="A28" s="197"/>
      <c r="B28" s="197"/>
      <c r="D28" s="197"/>
      <c r="E28" s="197"/>
      <c r="F28" s="197"/>
      <c r="G28" s="197"/>
      <c r="H28" s="250"/>
      <c r="I28" s="250"/>
      <c r="J28" s="250"/>
      <c r="K28" s="250"/>
      <c r="L28" s="250"/>
      <c r="M28" s="250"/>
      <c r="N28" s="198"/>
      <c r="O28" s="356"/>
    </row>
    <row r="29" spans="1:15" s="16" customFormat="1" ht="15.05" customHeight="1" x14ac:dyDescent="0.3">
      <c r="A29" s="197" t="s">
        <v>382</v>
      </c>
      <c r="B29" s="197"/>
      <c r="D29" s="197"/>
      <c r="E29" s="197"/>
      <c r="F29" s="197"/>
      <c r="G29" s="373">
        <v>2.2204455599999999</v>
      </c>
      <c r="H29" s="373">
        <v>5489.2284883599996</v>
      </c>
      <c r="I29" s="373">
        <v>3670</v>
      </c>
      <c r="J29" s="373">
        <v>200</v>
      </c>
      <c r="K29" s="373">
        <v>20</v>
      </c>
      <c r="L29" s="373">
        <v>20</v>
      </c>
      <c r="M29" s="373">
        <v>20</v>
      </c>
      <c r="N29" s="166"/>
      <c r="O29" s="676">
        <v>260</v>
      </c>
    </row>
    <row r="30" spans="1:15" s="16" customFormat="1" ht="15.05" customHeight="1" x14ac:dyDescent="0.3">
      <c r="A30" s="197" t="s">
        <v>539</v>
      </c>
      <c r="B30" s="197"/>
      <c r="D30" s="197"/>
      <c r="E30" s="197"/>
      <c r="F30" s="197"/>
      <c r="G30" s="373"/>
      <c r="H30" s="373">
        <v>465.30004697000004</v>
      </c>
      <c r="I30" s="373"/>
      <c r="J30" s="373"/>
      <c r="K30" s="373"/>
      <c r="L30" s="373"/>
      <c r="M30" s="373"/>
      <c r="N30" s="166"/>
      <c r="O30" s="676"/>
    </row>
    <row r="31" spans="1:15" s="16" customFormat="1" ht="15.05" customHeight="1" x14ac:dyDescent="0.3">
      <c r="A31" s="376" t="s">
        <v>588</v>
      </c>
      <c r="B31" s="376"/>
      <c r="C31" s="376"/>
      <c r="D31" s="376"/>
      <c r="E31" s="376"/>
      <c r="F31" s="376"/>
      <c r="G31" s="376"/>
      <c r="H31" s="13">
        <v>14425.006472860001</v>
      </c>
      <c r="I31" s="13">
        <v>13618.335000000001</v>
      </c>
      <c r="J31" s="13">
        <v>3875.027</v>
      </c>
      <c r="K31" s="13">
        <v>780.56800000000112</v>
      </c>
      <c r="L31" s="13">
        <v>137.40900000000153</v>
      </c>
      <c r="M31" s="13">
        <v>119.28300000000132</v>
      </c>
      <c r="N31" s="19"/>
      <c r="O31" s="260">
        <v>4912.2870000000039</v>
      </c>
    </row>
    <row r="32" spans="1:15" s="4" customFormat="1" ht="15.05" customHeight="1" x14ac:dyDescent="0.3">
      <c r="A32" s="197"/>
      <c r="B32" s="377" t="s">
        <v>568</v>
      </c>
      <c r="C32" s="377"/>
      <c r="D32" s="377"/>
      <c r="E32" s="377"/>
      <c r="F32" s="377"/>
      <c r="G32" s="377"/>
      <c r="H32" s="378"/>
      <c r="I32" s="378">
        <v>9000</v>
      </c>
      <c r="J32" s="378">
        <v>5000</v>
      </c>
      <c r="K32" s="378"/>
      <c r="L32" s="378"/>
      <c r="M32" s="378"/>
      <c r="N32" s="379"/>
      <c r="O32" s="254">
        <v>5000</v>
      </c>
    </row>
  </sheetData>
  <mergeCells count="4">
    <mergeCell ref="A2:D3"/>
    <mergeCell ref="G2:H2"/>
    <mergeCell ref="I2:M2"/>
    <mergeCell ref="O2:O3"/>
  </mergeCells>
  <pageMargins left="0.7" right="0.7" top="0.75" bottom="0.75" header="0.3" footer="0.3"/>
  <pageSetup paperSize="9" scale="76"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O34"/>
  <sheetViews>
    <sheetView showGridLines="0" workbookViewId="0"/>
  </sheetViews>
  <sheetFormatPr baseColWidth="10" defaultColWidth="11.44140625" defaultRowHeight="15.05" x14ac:dyDescent="0.3"/>
  <cols>
    <col min="1" max="1" width="2.88671875" customWidth="1"/>
    <col min="2" max="2" width="11.5546875"/>
    <col min="3" max="3" width="11.88671875" customWidth="1"/>
    <col min="4" max="4" width="10.33203125" customWidth="1"/>
    <col min="5" max="7" width="8.5546875" customWidth="1"/>
    <col min="8" max="8" width="2.109375" customWidth="1"/>
    <col min="9" max="11" width="8.5546875" customWidth="1"/>
    <col min="12" max="12" width="2.109375" customWidth="1"/>
    <col min="13" max="15" width="8.5546875" customWidth="1"/>
    <col min="16" max="16384" width="11.44140625" style="15"/>
  </cols>
  <sheetData>
    <row r="1" spans="1:15" ht="15.05" customHeight="1" x14ac:dyDescent="0.3">
      <c r="A1" s="947" t="s">
        <v>731</v>
      </c>
    </row>
    <row r="2" spans="1:15" x14ac:dyDescent="0.3">
      <c r="A2" s="1016" t="s">
        <v>24</v>
      </c>
      <c r="B2" s="1016"/>
      <c r="C2" s="1016"/>
      <c r="D2" s="1016"/>
      <c r="E2" s="1018" t="s">
        <v>551</v>
      </c>
      <c r="F2" s="1018"/>
      <c r="G2" s="1018"/>
      <c r="H2" s="661"/>
      <c r="I2" s="1018" t="s">
        <v>552</v>
      </c>
      <c r="J2" s="1018"/>
      <c r="K2" s="1018"/>
      <c r="L2" s="661"/>
      <c r="M2" s="1012" t="s">
        <v>538</v>
      </c>
      <c r="N2" s="1012"/>
      <c r="O2" s="1012"/>
    </row>
    <row r="3" spans="1:15" x14ac:dyDescent="0.3">
      <c r="A3" s="1017"/>
      <c r="B3" s="1017"/>
      <c r="C3" s="1017"/>
      <c r="D3" s="1017"/>
      <c r="E3" s="660">
        <v>2020</v>
      </c>
      <c r="F3" s="660">
        <v>2021</v>
      </c>
      <c r="G3" s="660">
        <v>2022</v>
      </c>
      <c r="H3" s="660"/>
      <c r="I3" s="660">
        <v>2020</v>
      </c>
      <c r="J3" s="660">
        <v>2021</v>
      </c>
      <c r="K3" s="660">
        <v>2022</v>
      </c>
      <c r="L3" s="660"/>
      <c r="M3" s="807">
        <v>2020</v>
      </c>
      <c r="N3" s="807">
        <v>2021</v>
      </c>
      <c r="O3" s="807">
        <v>2022</v>
      </c>
    </row>
    <row r="4" spans="1:15" x14ac:dyDescent="0.3">
      <c r="A4" s="207" t="s">
        <v>25</v>
      </c>
      <c r="B4" s="214"/>
      <c r="C4" s="214"/>
      <c r="D4" s="214"/>
      <c r="E4" s="214"/>
      <c r="F4" s="214"/>
      <c r="G4" s="214"/>
      <c r="I4" s="214"/>
      <c r="J4" s="214"/>
      <c r="K4" s="214"/>
      <c r="L4" s="230"/>
      <c r="M4" s="808"/>
      <c r="N4" s="808"/>
      <c r="O4" s="808"/>
    </row>
    <row r="5" spans="1:15" x14ac:dyDescent="0.3">
      <c r="A5" s="206"/>
      <c r="B5" s="206" t="s">
        <v>537</v>
      </c>
      <c r="C5" s="206"/>
      <c r="D5" s="206" t="s">
        <v>405</v>
      </c>
      <c r="E5" s="217">
        <v>1.2</v>
      </c>
      <c r="F5" s="217">
        <v>1.4402630817683217</v>
      </c>
      <c r="G5" s="217">
        <v>1.4042048228537567</v>
      </c>
      <c r="I5" s="217">
        <v>-6.7</v>
      </c>
      <c r="J5" s="217">
        <v>4.3756180682763812</v>
      </c>
      <c r="K5" s="217">
        <v>4.7687276512708934</v>
      </c>
      <c r="L5" s="209"/>
      <c r="M5" s="232">
        <v>-7.9</v>
      </c>
      <c r="N5" s="232">
        <v>2.9353549865080595</v>
      </c>
      <c r="O5" s="232">
        <v>3.3645228284171367</v>
      </c>
    </row>
    <row r="6" spans="1:15" x14ac:dyDescent="0.3">
      <c r="A6" s="206"/>
      <c r="B6" s="206" t="s">
        <v>27</v>
      </c>
      <c r="C6" s="206"/>
      <c r="D6" s="206" t="s">
        <v>36</v>
      </c>
      <c r="E6" s="217">
        <v>411.32350694863402</v>
      </c>
      <c r="F6" s="217">
        <v>423.88270084795903</v>
      </c>
      <c r="G6" s="217">
        <v>436.72834520313785</v>
      </c>
      <c r="I6" s="217">
        <v>379.32056</v>
      </c>
      <c r="J6" s="217">
        <v>404.502227</v>
      </c>
      <c r="K6" s="217">
        <v>434.57893000000001</v>
      </c>
      <c r="L6" s="209"/>
      <c r="M6" s="232">
        <v>-32.002946948634019</v>
      </c>
      <c r="N6" s="232">
        <v>-19.380473847959024</v>
      </c>
      <c r="O6" s="232">
        <v>-2.1494152031378349</v>
      </c>
    </row>
    <row r="7" spans="1:15" x14ac:dyDescent="0.3">
      <c r="A7" s="208"/>
      <c r="B7" s="208" t="s">
        <v>8</v>
      </c>
      <c r="C7" s="208"/>
      <c r="D7" s="208" t="s">
        <v>37</v>
      </c>
      <c r="E7" s="222">
        <v>0.307147</v>
      </c>
      <c r="F7" s="222">
        <v>-2.1094999999999999E-2</v>
      </c>
      <c r="G7" s="222">
        <v>-1.4063000000000001E-2</v>
      </c>
      <c r="I7" s="222">
        <v>-5.6982004594275493</v>
      </c>
      <c r="J7" s="222">
        <v>-2.7951838996730038</v>
      </c>
      <c r="K7" s="222">
        <v>0.45168628082721263</v>
      </c>
      <c r="L7" s="520"/>
      <c r="M7" s="809">
        <v>-6.0053474594275489</v>
      </c>
      <c r="N7" s="809">
        <v>-2.774088899673004</v>
      </c>
      <c r="O7" s="809">
        <v>0.46574928082721262</v>
      </c>
    </row>
    <row r="8" spans="1:15" ht="7.55" customHeight="1" x14ac:dyDescent="0.3">
      <c r="A8" s="206"/>
      <c r="B8" s="206"/>
      <c r="C8" s="206"/>
      <c r="D8" s="206"/>
      <c r="E8" s="217"/>
      <c r="F8" s="217"/>
      <c r="G8" s="217"/>
      <c r="I8" s="217"/>
      <c r="J8" s="217"/>
      <c r="K8" s="217"/>
      <c r="L8" s="209"/>
      <c r="M8" s="232"/>
      <c r="N8" s="232"/>
      <c r="O8" s="232"/>
    </row>
    <row r="9" spans="1:15" x14ac:dyDescent="0.3">
      <c r="A9" s="206" t="s">
        <v>32</v>
      </c>
      <c r="B9" s="206"/>
      <c r="C9" s="206"/>
      <c r="D9" s="206"/>
      <c r="E9" s="217">
        <v>1.5299895957333121</v>
      </c>
      <c r="F9" s="217">
        <v>1.6099623982060365</v>
      </c>
      <c r="G9" s="217">
        <v>1.6211594792809905</v>
      </c>
      <c r="I9" s="217">
        <v>1.4000004331704758</v>
      </c>
      <c r="J9" s="217">
        <v>2.7999999999999972</v>
      </c>
      <c r="K9" s="217">
        <v>3</v>
      </c>
      <c r="L9" s="209"/>
      <c r="M9" s="232">
        <v>-0.12998916256283621</v>
      </c>
      <c r="N9" s="232">
        <v>1.1900376017939607</v>
      </c>
      <c r="O9" s="232">
        <v>1.3788405207190095</v>
      </c>
    </row>
    <row r="10" spans="1:15" x14ac:dyDescent="0.3">
      <c r="A10" s="206" t="s">
        <v>33</v>
      </c>
      <c r="B10" s="206"/>
      <c r="C10" s="206"/>
      <c r="D10" s="206" t="s">
        <v>34</v>
      </c>
      <c r="E10" s="217">
        <v>3.2303805997401724</v>
      </c>
      <c r="F10" s="217">
        <v>3.0181126947169474</v>
      </c>
      <c r="G10" s="217">
        <v>2.8971844962596691</v>
      </c>
      <c r="I10" s="217">
        <v>-0.39619659966355414</v>
      </c>
      <c r="J10" s="217">
        <v>4.1385122156780199</v>
      </c>
      <c r="K10" s="217">
        <v>5.2625336894688104</v>
      </c>
      <c r="L10" s="209"/>
      <c r="M10" s="232">
        <v>-3.6265771994037266</v>
      </c>
      <c r="N10" s="232">
        <v>1.1203995209610724</v>
      </c>
      <c r="O10" s="232">
        <v>2.3653491932091413</v>
      </c>
    </row>
    <row r="11" spans="1:15" ht="7.55" customHeight="1" x14ac:dyDescent="0.3">
      <c r="A11" s="206"/>
      <c r="B11" s="206"/>
      <c r="C11" s="206"/>
      <c r="D11" s="206"/>
      <c r="E11" s="217"/>
      <c r="F11" s="217"/>
      <c r="G11" s="217"/>
      <c r="I11" s="217"/>
      <c r="J11" s="217"/>
      <c r="K11" s="217"/>
      <c r="L11" s="209"/>
      <c r="M11" s="232"/>
      <c r="N11" s="232"/>
      <c r="O11" s="232"/>
    </row>
    <row r="12" spans="1:15" x14ac:dyDescent="0.3">
      <c r="A12" s="207" t="s">
        <v>35</v>
      </c>
      <c r="B12" s="207"/>
      <c r="C12" s="207"/>
      <c r="D12" s="207"/>
      <c r="E12" s="519"/>
      <c r="F12" s="519"/>
      <c r="G12" s="519"/>
      <c r="I12" s="519"/>
      <c r="J12" s="519"/>
      <c r="K12" s="519"/>
      <c r="L12" s="231"/>
      <c r="M12" s="236"/>
      <c r="N12" s="236"/>
      <c r="O12" s="236"/>
    </row>
    <row r="13" spans="1:15" x14ac:dyDescent="0.3">
      <c r="A13" s="206"/>
      <c r="B13" s="206" t="s">
        <v>141</v>
      </c>
      <c r="C13" s="210"/>
      <c r="D13" s="206" t="s">
        <v>28</v>
      </c>
      <c r="E13" s="217">
        <v>7.3874863426145811</v>
      </c>
      <c r="F13" s="217">
        <v>7.4257181443130804</v>
      </c>
      <c r="G13" s="217">
        <v>7.4684100000000004</v>
      </c>
      <c r="I13" s="217">
        <v>9.9263130219435389</v>
      </c>
      <c r="J13" s="217">
        <v>8.1677668103868797</v>
      </c>
      <c r="K13" s="217">
        <v>7.3724877999681997</v>
      </c>
      <c r="L13" s="209"/>
      <c r="M13" s="232">
        <v>2.5388266793289578</v>
      </c>
      <c r="N13" s="232">
        <v>0.74204866607379927</v>
      </c>
      <c r="O13" s="232">
        <v>-9.5922200031800742E-2</v>
      </c>
    </row>
    <row r="14" spans="1:15" x14ac:dyDescent="0.3">
      <c r="A14" s="206"/>
      <c r="B14" s="206" t="s">
        <v>29</v>
      </c>
      <c r="C14" s="210"/>
      <c r="D14" s="206" t="s">
        <v>548</v>
      </c>
      <c r="E14" s="217">
        <v>306.10700000000003</v>
      </c>
      <c r="F14" s="217">
        <v>311.10700000000003</v>
      </c>
      <c r="G14" s="217">
        <v>316.01</v>
      </c>
      <c r="H14" s="9"/>
      <c r="I14" s="225">
        <v>409.6394166666667</v>
      </c>
      <c r="J14" s="225">
        <v>337.63900000000001</v>
      </c>
      <c r="K14" s="225">
        <v>307.63900000000001</v>
      </c>
      <c r="L14" s="212"/>
      <c r="M14" s="233">
        <v>103.53241666666668</v>
      </c>
      <c r="N14" s="233">
        <v>26.531999999999982</v>
      </c>
      <c r="O14" s="233">
        <v>-8.3709999999999809</v>
      </c>
    </row>
    <row r="15" spans="1:15" x14ac:dyDescent="0.3">
      <c r="A15" s="205" t="s">
        <v>547</v>
      </c>
      <c r="B15" s="204"/>
      <c r="C15" s="204"/>
      <c r="D15" s="204"/>
      <c r="E15" s="518"/>
      <c r="F15" s="518"/>
      <c r="G15" s="518"/>
      <c r="I15" s="517"/>
      <c r="J15" s="517"/>
      <c r="K15" s="517"/>
      <c r="L15" s="203"/>
      <c r="M15" s="810"/>
      <c r="N15" s="810"/>
      <c r="O15" s="810"/>
    </row>
    <row r="16" spans="1:15" ht="7.55" customHeight="1" x14ac:dyDescent="0.3">
      <c r="A16" s="227"/>
      <c r="B16" s="203"/>
      <c r="C16" s="203"/>
      <c r="D16" s="203"/>
      <c r="E16" s="517"/>
      <c r="F16" s="517"/>
      <c r="G16" s="517"/>
      <c r="I16" s="517"/>
      <c r="J16" s="517"/>
      <c r="K16" s="517"/>
      <c r="L16" s="203"/>
      <c r="M16" s="810"/>
      <c r="N16" s="810"/>
      <c r="O16" s="810"/>
    </row>
    <row r="17" spans="1:15" ht="15.05" customHeight="1" x14ac:dyDescent="0.3">
      <c r="A17" s="1014" t="s">
        <v>404</v>
      </c>
      <c r="B17" s="1014"/>
      <c r="C17" s="1014"/>
      <c r="D17" s="1014"/>
      <c r="E17" s="1013" t="s">
        <v>553</v>
      </c>
      <c r="F17" s="1013"/>
      <c r="G17" s="1013"/>
      <c r="H17" s="662"/>
      <c r="I17" s="1013" t="s">
        <v>536</v>
      </c>
      <c r="J17" s="1013"/>
      <c r="K17" s="1013"/>
      <c r="L17" s="516"/>
      <c r="M17" s="1012" t="s">
        <v>538</v>
      </c>
      <c r="N17" s="1012"/>
      <c r="O17" s="1012"/>
    </row>
    <row r="18" spans="1:15" x14ac:dyDescent="0.3">
      <c r="A18" s="1015"/>
      <c r="B18" s="1015"/>
      <c r="C18" s="1015"/>
      <c r="D18" s="1015"/>
      <c r="E18" s="663">
        <v>2020</v>
      </c>
      <c r="F18" s="663">
        <v>2021</v>
      </c>
      <c r="G18" s="663">
        <v>2022</v>
      </c>
      <c r="H18" s="664"/>
      <c r="I18" s="663">
        <v>2020</v>
      </c>
      <c r="J18" s="663">
        <v>2021</v>
      </c>
      <c r="K18" s="663">
        <v>2022</v>
      </c>
      <c r="L18" s="514"/>
      <c r="M18" s="807">
        <v>2020</v>
      </c>
      <c r="N18" s="807">
        <v>2021</v>
      </c>
      <c r="O18" s="807">
        <v>2022</v>
      </c>
    </row>
    <row r="19" spans="1:15" x14ac:dyDescent="0.3">
      <c r="A19" s="226" t="s">
        <v>403</v>
      </c>
      <c r="B19" s="226"/>
      <c r="C19" s="226"/>
      <c r="D19" s="226"/>
      <c r="E19" s="224">
        <v>198.99413458651671</v>
      </c>
      <c r="F19" s="224">
        <v>204.99389412318072</v>
      </c>
      <c r="G19" s="224">
        <v>211.07740709391987</v>
      </c>
      <c r="I19" s="224">
        <v>216.43845970760435</v>
      </c>
      <c r="J19" s="224">
        <v>221.77173510295589</v>
      </c>
      <c r="K19" s="224">
        <v>219.74108938752187</v>
      </c>
      <c r="L19" s="226"/>
      <c r="M19" s="232">
        <v>17.444325121087644</v>
      </c>
      <c r="N19" s="232">
        <v>16.777840979775164</v>
      </c>
      <c r="O19" s="232">
        <v>8.6636822936019939</v>
      </c>
    </row>
    <row r="20" spans="1:15" x14ac:dyDescent="0.3">
      <c r="A20" s="209" t="s">
        <v>101</v>
      </c>
      <c r="B20" s="209"/>
      <c r="C20" s="209"/>
      <c r="D20" s="209"/>
      <c r="E20" s="218">
        <v>199.98699039825402</v>
      </c>
      <c r="F20" s="218">
        <v>206.04016964596156</v>
      </c>
      <c r="G20" s="218">
        <v>212.53818670481866</v>
      </c>
      <c r="I20" s="218">
        <v>184.91454109702059</v>
      </c>
      <c r="J20" s="218">
        <v>197.58768449447152</v>
      </c>
      <c r="K20" s="218">
        <v>209.93146918963052</v>
      </c>
      <c r="L20" s="209"/>
      <c r="M20" s="232">
        <v>-15.072449301233434</v>
      </c>
      <c r="N20" s="232">
        <v>-8.4524851514900377</v>
      </c>
      <c r="O20" s="232">
        <v>-2.6067175151881372</v>
      </c>
    </row>
    <row r="21" spans="1:15" x14ac:dyDescent="0.3">
      <c r="A21" s="208" t="s">
        <v>549</v>
      </c>
      <c r="B21" s="208"/>
      <c r="C21" s="208"/>
      <c r="D21" s="208"/>
      <c r="E21" s="222">
        <v>171.76232722991611</v>
      </c>
      <c r="F21" s="222">
        <v>179.58456114477556</v>
      </c>
      <c r="G21" s="222">
        <v>185.4044512280002</v>
      </c>
      <c r="I21" s="222">
        <v>159.55421602808224</v>
      </c>
      <c r="J21" s="222">
        <v>171.74454631196878</v>
      </c>
      <c r="K21" s="222">
        <v>182.42368640695014</v>
      </c>
      <c r="L21" s="520"/>
      <c r="M21" s="235">
        <v>-12.208111201833873</v>
      </c>
      <c r="N21" s="235">
        <v>-7.8400148328067871</v>
      </c>
      <c r="O21" s="235">
        <v>-2.9807648210500588</v>
      </c>
    </row>
    <row r="22" spans="1:15" x14ac:dyDescent="0.3">
      <c r="A22" s="221" t="s">
        <v>4</v>
      </c>
      <c r="B22" s="221"/>
      <c r="C22" s="221"/>
      <c r="D22" s="221"/>
      <c r="E22" s="223">
        <v>0.9928558117373143</v>
      </c>
      <c r="F22" s="223">
        <v>1.0462755227808316</v>
      </c>
      <c r="G22" s="223">
        <v>1.4607796108987827</v>
      </c>
      <c r="I22" s="223">
        <v>-31.523918610583763</v>
      </c>
      <c r="J22" s="223">
        <v>-24.18405060848437</v>
      </c>
      <c r="K22" s="223">
        <v>-9.8096201978913484</v>
      </c>
      <c r="L22" s="207"/>
      <c r="M22" s="234">
        <v>-32.516774422321078</v>
      </c>
      <c r="N22" s="234">
        <v>-25.230326131265201</v>
      </c>
      <c r="O22" s="234">
        <v>-11.270399808790131</v>
      </c>
    </row>
    <row r="23" spans="1:15" x14ac:dyDescent="0.3">
      <c r="A23" s="667" t="s">
        <v>468</v>
      </c>
      <c r="B23" s="667"/>
      <c r="C23" s="667"/>
      <c r="D23" s="667"/>
      <c r="E23" s="668">
        <v>275.59355338756086</v>
      </c>
      <c r="F23" s="668">
        <v>278.34727786477987</v>
      </c>
      <c r="G23" s="668">
        <v>276.08649825388102</v>
      </c>
      <c r="H23" s="670"/>
      <c r="I23" s="668">
        <v>315.64438475413681</v>
      </c>
      <c r="J23" s="668">
        <v>335.04510202928782</v>
      </c>
      <c r="K23" s="668">
        <v>343.63805556051244</v>
      </c>
      <c r="L23" s="215"/>
      <c r="M23" s="811">
        <v>40.050831366575949</v>
      </c>
      <c r="N23" s="811">
        <v>56.697824164507949</v>
      </c>
      <c r="O23" s="811">
        <v>67.551557306631423</v>
      </c>
    </row>
    <row r="24" spans="1:15" ht="15.05" customHeight="1" x14ac:dyDescent="0.3">
      <c r="A24" s="1014" t="s">
        <v>550</v>
      </c>
      <c r="B24" s="1014"/>
      <c r="C24" s="1014"/>
      <c r="D24" s="1014"/>
      <c r="E24" s="1013" t="s">
        <v>553</v>
      </c>
      <c r="F24" s="1013"/>
      <c r="G24" s="1013"/>
      <c r="H24" s="662"/>
      <c r="I24" s="1013" t="s">
        <v>536</v>
      </c>
      <c r="J24" s="1013"/>
      <c r="K24" s="1013"/>
      <c r="L24" s="516"/>
      <c r="M24" s="1012" t="s">
        <v>538</v>
      </c>
      <c r="N24" s="1012"/>
      <c r="O24" s="1012"/>
    </row>
    <row r="25" spans="1:15" ht="15.05" customHeight="1" x14ac:dyDescent="0.3">
      <c r="A25" s="1015"/>
      <c r="B25" s="1015"/>
      <c r="C25" s="1015"/>
      <c r="D25" s="1015"/>
      <c r="E25" s="664">
        <v>2020</v>
      </c>
      <c r="F25" s="664">
        <v>2021</v>
      </c>
      <c r="G25" s="664">
        <v>2022</v>
      </c>
      <c r="H25" s="664"/>
      <c r="I25" s="664">
        <v>2020</v>
      </c>
      <c r="J25" s="664">
        <v>2021</v>
      </c>
      <c r="K25" s="664">
        <v>2022</v>
      </c>
      <c r="L25" s="515"/>
      <c r="M25" s="807">
        <v>2020</v>
      </c>
      <c r="N25" s="807">
        <v>2021</v>
      </c>
      <c r="O25" s="807">
        <v>2022</v>
      </c>
    </row>
    <row r="26" spans="1:15" x14ac:dyDescent="0.3">
      <c r="A26" s="206" t="s">
        <v>100</v>
      </c>
      <c r="B26" s="206"/>
      <c r="C26" s="206"/>
      <c r="D26" s="206"/>
      <c r="E26" s="217">
        <v>48.378984236212652</v>
      </c>
      <c r="F26" s="217">
        <v>48.360995556813073</v>
      </c>
      <c r="G26" s="217">
        <v>48.331510746283321</v>
      </c>
      <c r="I26" s="217">
        <v>57.059511803843257</v>
      </c>
      <c r="J26" s="217">
        <v>54.825837856995506</v>
      </c>
      <c r="K26" s="217">
        <v>50.564137885728108</v>
      </c>
      <c r="L26" s="206"/>
      <c r="M26" s="232">
        <v>8.6805275676306053</v>
      </c>
      <c r="N26" s="232">
        <v>6.4648423001824327</v>
      </c>
      <c r="O26" s="232">
        <v>2.2326271394447872</v>
      </c>
    </row>
    <row r="27" spans="1:15" x14ac:dyDescent="0.3">
      <c r="A27" s="206" t="s">
        <v>101</v>
      </c>
      <c r="B27" s="206"/>
      <c r="C27" s="206"/>
      <c r="D27" s="206"/>
      <c r="E27" s="217">
        <v>48.620364997332466</v>
      </c>
      <c r="F27" s="217">
        <v>48.607826937449225</v>
      </c>
      <c r="G27" s="217">
        <v>48.665993183007075</v>
      </c>
      <c r="I27" s="217">
        <v>48.748884346532805</v>
      </c>
      <c r="J27" s="217">
        <v>48.847119077658753</v>
      </c>
      <c r="K27" s="217">
        <v>48.306867797210167</v>
      </c>
      <c r="L27" s="206"/>
      <c r="M27" s="232">
        <v>0.1285193492003387</v>
      </c>
      <c r="N27" s="232">
        <v>0.23929214020952827</v>
      </c>
      <c r="O27" s="232">
        <v>-0.35912538579690789</v>
      </c>
    </row>
    <row r="28" spans="1:15" x14ac:dyDescent="0.3">
      <c r="A28" s="208" t="s">
        <v>102</v>
      </c>
      <c r="B28" s="208"/>
      <c r="C28" s="208"/>
      <c r="D28" s="208"/>
      <c r="E28" s="222">
        <v>41.758451517667758</v>
      </c>
      <c r="F28" s="222">
        <v>42.366569993426104</v>
      </c>
      <c r="G28" s="222">
        <v>42.453038201988477</v>
      </c>
      <c r="I28" s="222">
        <v>42.063160517342439</v>
      </c>
      <c r="J28" s="222">
        <v>42.458244936181472</v>
      </c>
      <c r="K28" s="222">
        <v>41.977112513703815</v>
      </c>
      <c r="L28" s="520"/>
      <c r="M28" s="809">
        <v>0.30470899967468057</v>
      </c>
      <c r="N28" s="809">
        <v>9.1674942755368249E-2</v>
      </c>
      <c r="O28" s="809">
        <v>-0.47592568828466142</v>
      </c>
    </row>
    <row r="29" spans="1:15" x14ac:dyDescent="0.3">
      <c r="A29" s="216" t="s">
        <v>4</v>
      </c>
      <c r="B29" s="216"/>
      <c r="C29" s="216"/>
      <c r="D29" s="216"/>
      <c r="E29" s="220">
        <v>0.24138076111981377</v>
      </c>
      <c r="F29" s="220">
        <v>0.24683138063615218</v>
      </c>
      <c r="G29" s="220">
        <v>0.33448243672375355</v>
      </c>
      <c r="H29" s="669"/>
      <c r="I29" s="220">
        <v>-8.310627457310451</v>
      </c>
      <c r="J29" s="220">
        <v>-5.9787187793367504</v>
      </c>
      <c r="K29" s="220">
        <v>-2.2572700885179473</v>
      </c>
      <c r="L29" s="216"/>
      <c r="M29" s="237">
        <v>-8.5520082184302648</v>
      </c>
      <c r="N29" s="237">
        <v>-6.2255501599729026</v>
      </c>
      <c r="O29" s="237">
        <v>-2.5917525252417009</v>
      </c>
    </row>
    <row r="30" spans="1:15" ht="7.55" customHeight="1" x14ac:dyDescent="0.3">
      <c r="A30" s="206"/>
      <c r="B30" s="206"/>
      <c r="C30" s="206"/>
      <c r="D30" s="206"/>
      <c r="E30" s="217"/>
      <c r="F30" s="217"/>
      <c r="G30" s="217"/>
      <c r="I30" s="217"/>
      <c r="J30" s="217"/>
      <c r="K30" s="217"/>
      <c r="L30" s="209"/>
      <c r="M30" s="232"/>
      <c r="N30" s="232"/>
      <c r="O30" s="232"/>
    </row>
    <row r="31" spans="1:15" x14ac:dyDescent="0.3">
      <c r="A31" s="206" t="s">
        <v>104</v>
      </c>
      <c r="B31" s="206" t="s">
        <v>105</v>
      </c>
      <c r="C31" s="206"/>
      <c r="D31" s="206"/>
      <c r="E31" s="217">
        <v>-0.17538093699999999</v>
      </c>
      <c r="F31" s="217">
        <v>1.2045244999999998E-2</v>
      </c>
      <c r="G31" s="217">
        <v>8.0299729999999993E-3</v>
      </c>
      <c r="I31" s="217">
        <v>3.2536724623331303</v>
      </c>
      <c r="J31" s="217">
        <v>1.596050006713285</v>
      </c>
      <c r="K31" s="217">
        <v>-0.2579128663523384</v>
      </c>
      <c r="L31" s="209"/>
      <c r="M31" s="232">
        <v>3.4290533993331302</v>
      </c>
      <c r="N31" s="232">
        <v>1.5840047617132851</v>
      </c>
      <c r="O31" s="232">
        <v>-0.26594283935233842</v>
      </c>
    </row>
    <row r="32" spans="1:15" x14ac:dyDescent="0.3">
      <c r="A32" s="216" t="s">
        <v>10</v>
      </c>
      <c r="B32" s="216"/>
      <c r="C32" s="216"/>
      <c r="D32" s="216"/>
      <c r="E32" s="220">
        <v>6.5999824119813782E-2</v>
      </c>
      <c r="F32" s="220">
        <v>0.25887662563615216</v>
      </c>
      <c r="G32" s="220">
        <v>0.34251240972375357</v>
      </c>
      <c r="H32" s="669"/>
      <c r="I32" s="220">
        <v>-5.0569549949773211</v>
      </c>
      <c r="J32" s="220">
        <v>-4.3826687726234654</v>
      </c>
      <c r="K32" s="220">
        <v>-2.5151829548702858</v>
      </c>
      <c r="L32" s="216"/>
      <c r="M32" s="237">
        <v>-5.122954819097135</v>
      </c>
      <c r="N32" s="237">
        <v>-4.641545398259618</v>
      </c>
      <c r="O32" s="237">
        <v>-2.8576953645940395</v>
      </c>
    </row>
    <row r="33" spans="1:15" ht="7.55" customHeight="1" x14ac:dyDescent="0.3">
      <c r="A33" s="207"/>
      <c r="B33" s="207"/>
      <c r="C33" s="207"/>
      <c r="D33" s="207"/>
      <c r="E33" s="519"/>
      <c r="F33" s="519"/>
      <c r="G33" s="519"/>
      <c r="H33" s="14"/>
      <c r="I33" s="519"/>
      <c r="J33" s="519"/>
      <c r="K33" s="519"/>
      <c r="L33" s="231"/>
      <c r="M33" s="236"/>
      <c r="N33" s="236"/>
      <c r="O33" s="236"/>
    </row>
    <row r="34" spans="1:15" x14ac:dyDescent="0.3">
      <c r="A34" s="216" t="s">
        <v>106</v>
      </c>
      <c r="B34" s="216"/>
      <c r="C34" s="216"/>
      <c r="D34" s="216"/>
      <c r="E34" s="220">
        <v>67.001654107256485</v>
      </c>
      <c r="F34" s="220">
        <v>65.666109352412391</v>
      </c>
      <c r="G34" s="220">
        <v>63.216986322576204</v>
      </c>
      <c r="H34" s="665"/>
      <c r="I34" s="220">
        <v>83.213096794472946</v>
      </c>
      <c r="J34" s="220">
        <v>82.828988239238498</v>
      </c>
      <c r="K34" s="220">
        <v>79.0737957683573</v>
      </c>
      <c r="L34" s="216"/>
      <c r="M34" s="237">
        <v>16.211442687216461</v>
      </c>
      <c r="N34" s="237">
        <v>17.162878886826107</v>
      </c>
      <c r="O34" s="237">
        <v>15.856809445781096</v>
      </c>
    </row>
  </sheetData>
  <mergeCells count="12">
    <mergeCell ref="A24:D25"/>
    <mergeCell ref="A2:D3"/>
    <mergeCell ref="I2:K2"/>
    <mergeCell ref="A17:D18"/>
    <mergeCell ref="I17:K17"/>
    <mergeCell ref="E17:G17"/>
    <mergeCell ref="E2:G2"/>
    <mergeCell ref="M2:O2"/>
    <mergeCell ref="M17:O17"/>
    <mergeCell ref="E24:G24"/>
    <mergeCell ref="I24:K24"/>
    <mergeCell ref="M24:O24"/>
  </mergeCells>
  <pageMargins left="0.7" right="0.7" top="0.78740157499999996" bottom="0.78740157499999996" header="0.3" footer="0.3"/>
  <pageSetup paperSize="9" scale="7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pageSetUpPr fitToPage="1"/>
  </sheetPr>
  <dimension ref="A1:V52"/>
  <sheetViews>
    <sheetView showGridLines="0" zoomScaleNormal="100" workbookViewId="0"/>
  </sheetViews>
  <sheetFormatPr baseColWidth="10" defaultColWidth="9.109375" defaultRowHeight="15.05" x14ac:dyDescent="0.3"/>
  <cols>
    <col min="1" max="1" width="2.88671875" style="587" customWidth="1"/>
    <col min="2" max="2" width="37.109375" style="385" customWidth="1"/>
    <col min="3" max="9" width="8.5546875" style="385" customWidth="1"/>
    <col min="10" max="10" width="2.109375" style="385" customWidth="1"/>
    <col min="11" max="14" width="8.5546875" style="385" customWidth="1"/>
    <col min="15" max="15" width="2.109375" style="385" customWidth="1"/>
    <col min="16" max="20" width="8.5546875" style="385" customWidth="1"/>
    <col min="21" max="21" width="37.109375" style="385" customWidth="1"/>
    <col min="22" max="22" width="2.88671875" style="385" customWidth="1"/>
    <col min="23" max="16384" width="9.109375" style="385"/>
  </cols>
  <sheetData>
    <row r="1" spans="1:22" s="731" customFormat="1" ht="15.05" customHeight="1" x14ac:dyDescent="0.3">
      <c r="A1" s="944" t="s">
        <v>661</v>
      </c>
    </row>
    <row r="2" spans="1:22" ht="15.05" customHeight="1" x14ac:dyDescent="0.3">
      <c r="A2" s="609"/>
      <c r="B2" s="608"/>
      <c r="C2" s="607" t="s">
        <v>2</v>
      </c>
      <c r="D2" s="607"/>
      <c r="E2" s="607"/>
      <c r="F2" s="607"/>
      <c r="G2" s="607"/>
      <c r="H2" s="1019" t="s">
        <v>533</v>
      </c>
      <c r="I2" s="1019"/>
      <c r="J2" s="607"/>
      <c r="K2" s="607" t="s">
        <v>534</v>
      </c>
      <c r="L2" s="607"/>
      <c r="M2" s="607"/>
      <c r="N2" s="822" t="s">
        <v>533</v>
      </c>
      <c r="O2" s="607"/>
      <c r="P2" s="607" t="s">
        <v>532</v>
      </c>
      <c r="Q2" s="607"/>
      <c r="R2" s="607"/>
      <c r="S2" s="1019" t="s">
        <v>533</v>
      </c>
      <c r="T2" s="1019"/>
      <c r="U2" s="606"/>
      <c r="V2" s="606"/>
    </row>
    <row r="3" spans="1:22" ht="15.05" customHeight="1" x14ac:dyDescent="0.3">
      <c r="A3" s="605" t="s">
        <v>1</v>
      </c>
      <c r="B3" s="604"/>
      <c r="C3" s="819" t="s">
        <v>0</v>
      </c>
      <c r="D3" s="819" t="s">
        <v>0</v>
      </c>
      <c r="E3" s="819" t="s">
        <v>435</v>
      </c>
      <c r="F3" s="819" t="s">
        <v>140</v>
      </c>
      <c r="G3" s="819" t="s">
        <v>432</v>
      </c>
      <c r="H3" s="1020" t="s">
        <v>126</v>
      </c>
      <c r="I3" s="1020" t="s">
        <v>125</v>
      </c>
      <c r="J3" s="603"/>
      <c r="K3" s="819" t="s">
        <v>435</v>
      </c>
      <c r="L3" s="819" t="s">
        <v>140</v>
      </c>
      <c r="M3" s="819" t="s">
        <v>432</v>
      </c>
      <c r="N3" s="1022" t="s">
        <v>126</v>
      </c>
      <c r="O3" s="602"/>
      <c r="P3" s="819" t="s">
        <v>435</v>
      </c>
      <c r="Q3" s="819" t="s">
        <v>140</v>
      </c>
      <c r="R3" s="819" t="s">
        <v>432</v>
      </c>
      <c r="S3" s="1020" t="s">
        <v>126</v>
      </c>
      <c r="T3" s="1020" t="s">
        <v>125</v>
      </c>
      <c r="U3" s="601"/>
      <c r="V3" s="600" t="s">
        <v>1</v>
      </c>
    </row>
    <row r="4" spans="1:22" ht="15.05" customHeight="1" x14ac:dyDescent="0.3">
      <c r="A4" s="818"/>
      <c r="B4" s="599"/>
      <c r="C4" s="513">
        <v>2018</v>
      </c>
      <c r="D4" s="513">
        <v>2019</v>
      </c>
      <c r="E4" s="513">
        <v>2020</v>
      </c>
      <c r="F4" s="513">
        <v>2021</v>
      </c>
      <c r="G4" s="513">
        <v>2022</v>
      </c>
      <c r="H4" s="1021"/>
      <c r="I4" s="1021"/>
      <c r="J4" s="598"/>
      <c r="K4" s="513">
        <v>2020</v>
      </c>
      <c r="L4" s="513">
        <v>2021</v>
      </c>
      <c r="M4" s="513">
        <v>2022</v>
      </c>
      <c r="N4" s="1023"/>
      <c r="O4" s="513"/>
      <c r="P4" s="513">
        <v>2020</v>
      </c>
      <c r="Q4" s="513">
        <v>2021</v>
      </c>
      <c r="R4" s="513">
        <v>2022</v>
      </c>
      <c r="S4" s="1021"/>
      <c r="T4" s="1021"/>
      <c r="U4" s="597"/>
      <c r="V4" s="597"/>
    </row>
    <row r="5" spans="1:22" ht="15.05" customHeight="1" x14ac:dyDescent="0.3">
      <c r="A5" s="596" t="s">
        <v>86</v>
      </c>
      <c r="B5" s="501"/>
      <c r="C5" s="500">
        <v>9710.4638688700015</v>
      </c>
      <c r="D5" s="500">
        <v>9988.4703527199927</v>
      </c>
      <c r="E5" s="500">
        <v>10797.27436498</v>
      </c>
      <c r="F5" s="500">
        <v>11403.224999999999</v>
      </c>
      <c r="G5" s="500">
        <v>11345.769999999999</v>
      </c>
      <c r="H5" s="465">
        <v>-57.454999999999927</v>
      </c>
      <c r="I5" s="465">
        <v>-0.50384869192706383</v>
      </c>
      <c r="K5" s="500">
        <v>576.01188323999997</v>
      </c>
      <c r="L5" s="500">
        <v>668.87099999999998</v>
      </c>
      <c r="M5" s="500">
        <v>274.5</v>
      </c>
      <c r="N5" s="465">
        <v>-394.37099999999998</v>
      </c>
      <c r="O5" s="499"/>
      <c r="P5" s="500">
        <v>10221.262481739999</v>
      </c>
      <c r="Q5" s="500">
        <v>10734.353999999999</v>
      </c>
      <c r="R5" s="500">
        <v>11071.269999999999</v>
      </c>
      <c r="S5" s="465">
        <v>336.91599999999926</v>
      </c>
      <c r="T5" s="465">
        <v>3.1386704779812487</v>
      </c>
      <c r="U5" s="593"/>
      <c r="V5" s="593" t="s">
        <v>86</v>
      </c>
    </row>
    <row r="6" spans="1:22" ht="15.05" customHeight="1" x14ac:dyDescent="0.3">
      <c r="A6" s="712" t="s">
        <v>16</v>
      </c>
      <c r="B6" s="393" t="s">
        <v>47</v>
      </c>
      <c r="C6" s="477">
        <v>10.275881019999998</v>
      </c>
      <c r="D6" s="477">
        <v>9.9884479099999979</v>
      </c>
      <c r="E6" s="477">
        <v>9.4100028699999978</v>
      </c>
      <c r="F6" s="477">
        <v>11.509999999999996</v>
      </c>
      <c r="G6" s="477">
        <v>11.516999999999999</v>
      </c>
      <c r="H6" s="464">
        <v>7.0000000000032259E-3</v>
      </c>
      <c r="I6" s="464">
        <v>6.0816681146856892E-2</v>
      </c>
      <c r="K6" s="683">
        <v>0</v>
      </c>
      <c r="L6" s="683">
        <v>0</v>
      </c>
      <c r="M6" s="683">
        <v>0</v>
      </c>
      <c r="N6" s="684">
        <v>0</v>
      </c>
      <c r="O6" s="477"/>
      <c r="P6" s="477">
        <v>9.4100028699999978</v>
      </c>
      <c r="Q6" s="477">
        <v>11.509999999999996</v>
      </c>
      <c r="R6" s="477">
        <v>11.516999999999999</v>
      </c>
      <c r="S6" s="464">
        <v>7.0000000000032259E-3</v>
      </c>
      <c r="T6" s="464">
        <v>6.0816681146856892E-2</v>
      </c>
      <c r="U6" s="592" t="s">
        <v>47</v>
      </c>
      <c r="V6" s="592" t="s">
        <v>16</v>
      </c>
    </row>
    <row r="7" spans="1:22" ht="15.05" customHeight="1" x14ac:dyDescent="0.3">
      <c r="A7" s="712" t="s">
        <v>17</v>
      </c>
      <c r="B7" s="393" t="s">
        <v>48</v>
      </c>
      <c r="C7" s="477">
        <v>190.91125626000002</v>
      </c>
      <c r="D7" s="477">
        <v>218.91784383999996</v>
      </c>
      <c r="E7" s="477">
        <v>252.21247650999987</v>
      </c>
      <c r="F7" s="477">
        <v>379.07699999999988</v>
      </c>
      <c r="G7" s="477">
        <v>398.58199999999999</v>
      </c>
      <c r="H7" s="464">
        <v>19.505000000000109</v>
      </c>
      <c r="I7" s="464">
        <v>5.1453926247174362</v>
      </c>
      <c r="K7" s="683">
        <v>0</v>
      </c>
      <c r="L7" s="683">
        <v>0</v>
      </c>
      <c r="M7" s="683">
        <v>0</v>
      </c>
      <c r="N7" s="684">
        <v>0</v>
      </c>
      <c r="O7" s="477"/>
      <c r="P7" s="477">
        <v>252.21247650999987</v>
      </c>
      <c r="Q7" s="477">
        <v>379.07699999999988</v>
      </c>
      <c r="R7" s="477">
        <v>398.58199999999999</v>
      </c>
      <c r="S7" s="464">
        <v>19.505000000000109</v>
      </c>
      <c r="T7" s="464">
        <v>5.1453926247174362</v>
      </c>
      <c r="U7" s="592" t="s">
        <v>48</v>
      </c>
      <c r="V7" s="592" t="s">
        <v>17</v>
      </c>
    </row>
    <row r="8" spans="1:22" ht="15.05" customHeight="1" x14ac:dyDescent="0.3">
      <c r="A8" s="712" t="s">
        <v>18</v>
      </c>
      <c r="B8" s="393" t="s">
        <v>49</v>
      </c>
      <c r="C8" s="477">
        <v>15.350223200000004</v>
      </c>
      <c r="D8" s="477">
        <v>16.000397289999999</v>
      </c>
      <c r="E8" s="477">
        <v>17.121964519999995</v>
      </c>
      <c r="F8" s="477">
        <v>18.058</v>
      </c>
      <c r="G8" s="477">
        <v>17.329000000000001</v>
      </c>
      <c r="H8" s="464">
        <v>-0.7289999999999992</v>
      </c>
      <c r="I8" s="464">
        <v>-4.0369919149407423</v>
      </c>
      <c r="K8" s="683">
        <v>0</v>
      </c>
      <c r="L8" s="683">
        <v>0</v>
      </c>
      <c r="M8" s="683">
        <v>0</v>
      </c>
      <c r="N8" s="684">
        <v>0</v>
      </c>
      <c r="O8" s="477"/>
      <c r="P8" s="477">
        <v>17.121964519999995</v>
      </c>
      <c r="Q8" s="477">
        <v>18.058</v>
      </c>
      <c r="R8" s="477">
        <v>17.329000000000001</v>
      </c>
      <c r="S8" s="464">
        <v>-0.7289999999999992</v>
      </c>
      <c r="T8" s="464">
        <v>-4.0369919149407423</v>
      </c>
      <c r="U8" s="592" t="s">
        <v>49</v>
      </c>
      <c r="V8" s="592" t="s">
        <v>18</v>
      </c>
    </row>
    <row r="9" spans="1:22" ht="15.05" customHeight="1" x14ac:dyDescent="0.3">
      <c r="A9" s="712" t="s">
        <v>19</v>
      </c>
      <c r="B9" s="393" t="s">
        <v>50</v>
      </c>
      <c r="C9" s="477">
        <v>20.524773739999997</v>
      </c>
      <c r="D9" s="477">
        <v>21.003873740000003</v>
      </c>
      <c r="E9" s="477">
        <v>21.575303110000004</v>
      </c>
      <c r="F9" s="477">
        <v>22.284000000000017</v>
      </c>
      <c r="G9" s="477">
        <v>22.542000000000002</v>
      </c>
      <c r="H9" s="464">
        <v>0.25799999999998491</v>
      </c>
      <c r="I9" s="464">
        <v>1.1577813677974542</v>
      </c>
      <c r="K9" s="683">
        <v>0</v>
      </c>
      <c r="L9" s="683">
        <v>0</v>
      </c>
      <c r="M9" s="683">
        <v>0</v>
      </c>
      <c r="N9" s="684">
        <v>0</v>
      </c>
      <c r="O9" s="477"/>
      <c r="P9" s="477">
        <v>21.575303110000004</v>
      </c>
      <c r="Q9" s="477">
        <v>22.284000000000017</v>
      </c>
      <c r="R9" s="477">
        <v>22.542000000000002</v>
      </c>
      <c r="S9" s="464">
        <v>0.25799999999998491</v>
      </c>
      <c r="T9" s="464">
        <v>1.1577813677974542</v>
      </c>
      <c r="U9" s="592" t="s">
        <v>50</v>
      </c>
      <c r="V9" s="592" t="s">
        <v>19</v>
      </c>
    </row>
    <row r="10" spans="1:22" ht="15.05" customHeight="1" x14ac:dyDescent="0.3">
      <c r="A10" s="712" t="s">
        <v>20</v>
      </c>
      <c r="B10" s="393" t="s">
        <v>51</v>
      </c>
      <c r="C10" s="477">
        <v>11.152503449999999</v>
      </c>
      <c r="D10" s="477">
        <v>11.596921020000003</v>
      </c>
      <c r="E10" s="477">
        <v>12.331706029999998</v>
      </c>
      <c r="F10" s="477">
        <v>12.430999999999992</v>
      </c>
      <c r="G10" s="477">
        <v>13.005000000000001</v>
      </c>
      <c r="H10" s="464">
        <v>0.57400000000000873</v>
      </c>
      <c r="I10" s="464">
        <v>4.6174885367227825</v>
      </c>
      <c r="K10" s="683">
        <v>0</v>
      </c>
      <c r="L10" s="683">
        <v>0</v>
      </c>
      <c r="M10" s="683">
        <v>0</v>
      </c>
      <c r="N10" s="684">
        <v>0</v>
      </c>
      <c r="O10" s="477"/>
      <c r="P10" s="477">
        <v>12.331706029999998</v>
      </c>
      <c r="Q10" s="477">
        <v>12.430999999999992</v>
      </c>
      <c r="R10" s="477">
        <v>13.005000000000001</v>
      </c>
      <c r="S10" s="464">
        <v>0.57400000000000873</v>
      </c>
      <c r="T10" s="464">
        <v>4.6174885367227825</v>
      </c>
      <c r="U10" s="592" t="s">
        <v>51</v>
      </c>
      <c r="V10" s="592" t="s">
        <v>20</v>
      </c>
    </row>
    <row r="11" spans="1:22" ht="15.05" customHeight="1" x14ac:dyDescent="0.3">
      <c r="A11" s="712" t="s">
        <v>21</v>
      </c>
      <c r="B11" s="393" t="s">
        <v>52</v>
      </c>
      <c r="C11" s="477">
        <v>33.563434649999991</v>
      </c>
      <c r="D11" s="477">
        <v>34.67088949</v>
      </c>
      <c r="E11" s="477">
        <v>35.474698600000011</v>
      </c>
      <c r="F11" s="477">
        <v>36.499999999999986</v>
      </c>
      <c r="G11" s="477">
        <v>37.375</v>
      </c>
      <c r="H11" s="464">
        <v>0.87500000000001421</v>
      </c>
      <c r="I11" s="464">
        <v>2.3972602739726425</v>
      </c>
      <c r="K11" s="683">
        <v>0</v>
      </c>
      <c r="L11" s="683">
        <v>0</v>
      </c>
      <c r="M11" s="683">
        <v>0</v>
      </c>
      <c r="N11" s="684">
        <v>0</v>
      </c>
      <c r="O11" s="477"/>
      <c r="P11" s="477">
        <v>35.474698600000011</v>
      </c>
      <c r="Q11" s="477">
        <v>36.499999999999986</v>
      </c>
      <c r="R11" s="477">
        <v>37.375</v>
      </c>
      <c r="S11" s="464">
        <v>0.87500000000001421</v>
      </c>
      <c r="T11" s="464">
        <v>2.3972602739726425</v>
      </c>
      <c r="U11" s="592" t="s">
        <v>52</v>
      </c>
      <c r="V11" s="592" t="s">
        <v>21</v>
      </c>
    </row>
    <row r="12" spans="1:22" ht="15.05" customHeight="1" x14ac:dyDescent="0.3">
      <c r="A12" s="712">
        <v>10</v>
      </c>
      <c r="B12" s="393" t="s">
        <v>53</v>
      </c>
      <c r="C12" s="477">
        <v>341.14450780999988</v>
      </c>
      <c r="D12" s="477">
        <v>323.18909375999982</v>
      </c>
      <c r="E12" s="477">
        <v>433.61719885999941</v>
      </c>
      <c r="F12" s="477">
        <v>458.09799999999939</v>
      </c>
      <c r="G12" s="477">
        <v>480.76299999999998</v>
      </c>
      <c r="H12" s="464">
        <v>22.665000000000589</v>
      </c>
      <c r="I12" s="464">
        <v>4.9476312928675998</v>
      </c>
      <c r="K12" s="683">
        <v>44.121482349999994</v>
      </c>
      <c r="L12" s="683">
        <v>0</v>
      </c>
      <c r="M12" s="683">
        <v>0</v>
      </c>
      <c r="N12" s="684">
        <v>0</v>
      </c>
      <c r="O12" s="477"/>
      <c r="P12" s="477">
        <v>389.4957165099994</v>
      </c>
      <c r="Q12" s="477">
        <v>458.09799999999939</v>
      </c>
      <c r="R12" s="477">
        <v>480.76299999999998</v>
      </c>
      <c r="S12" s="464">
        <v>22.665000000000589</v>
      </c>
      <c r="T12" s="464">
        <v>4.9476312928675998</v>
      </c>
      <c r="U12" s="592" t="s">
        <v>53</v>
      </c>
      <c r="V12" s="592">
        <v>10</v>
      </c>
    </row>
    <row r="13" spans="1:22" ht="15.05" customHeight="1" x14ac:dyDescent="0.3">
      <c r="A13" s="712">
        <v>11</v>
      </c>
      <c r="B13" s="393" t="s">
        <v>55</v>
      </c>
      <c r="C13" s="477">
        <v>2857.0103853000014</v>
      </c>
      <c r="D13" s="477">
        <v>2919.7106873699977</v>
      </c>
      <c r="E13" s="477">
        <v>2955.5770938600022</v>
      </c>
      <c r="F13" s="477">
        <v>3172.2440000000415</v>
      </c>
      <c r="G13" s="477">
        <v>3245.9050000000002</v>
      </c>
      <c r="H13" s="464">
        <v>73.660999999958676</v>
      </c>
      <c r="I13" s="464">
        <v>2.3220471060850842</v>
      </c>
      <c r="K13" s="683">
        <v>15.965179989999999</v>
      </c>
      <c r="L13" s="683">
        <v>13.867000000000003</v>
      </c>
      <c r="M13" s="683">
        <v>0</v>
      </c>
      <c r="N13" s="684">
        <v>-13.867000000000003</v>
      </c>
      <c r="O13" s="477"/>
      <c r="P13" s="477">
        <v>2939.6119138700024</v>
      </c>
      <c r="Q13" s="477">
        <v>3158.3770000000413</v>
      </c>
      <c r="R13" s="477">
        <v>3245.9050000000002</v>
      </c>
      <c r="S13" s="464">
        <v>87.527999999958865</v>
      </c>
      <c r="T13" s="464">
        <v>2.7712967767925654</v>
      </c>
      <c r="U13" s="592" t="s">
        <v>55</v>
      </c>
      <c r="V13" s="592">
        <v>11</v>
      </c>
    </row>
    <row r="14" spans="1:22" ht="15.05" customHeight="1" x14ac:dyDescent="0.3">
      <c r="A14" s="712">
        <v>12</v>
      </c>
      <c r="B14" s="393" t="s">
        <v>56</v>
      </c>
      <c r="C14" s="477">
        <v>510.43676686000009</v>
      </c>
      <c r="D14" s="477">
        <v>508.26592916999994</v>
      </c>
      <c r="E14" s="477">
        <v>521.34305431000018</v>
      </c>
      <c r="F14" s="477">
        <v>549.90999999999929</v>
      </c>
      <c r="G14" s="477">
        <v>560.38199999999995</v>
      </c>
      <c r="H14" s="464">
        <v>10.472000000000662</v>
      </c>
      <c r="I14" s="464">
        <v>1.904311614627971</v>
      </c>
      <c r="K14" s="683">
        <v>6.4666242199999999</v>
      </c>
      <c r="L14" s="683">
        <v>0</v>
      </c>
      <c r="M14" s="683">
        <v>0</v>
      </c>
      <c r="N14" s="684">
        <v>0</v>
      </c>
      <c r="O14" s="477"/>
      <c r="P14" s="477">
        <v>514.87643009000021</v>
      </c>
      <c r="Q14" s="477">
        <v>549.90999999999929</v>
      </c>
      <c r="R14" s="477">
        <v>560.38199999999995</v>
      </c>
      <c r="S14" s="464">
        <v>10.472000000000662</v>
      </c>
      <c r="T14" s="464">
        <v>1.904311614627971</v>
      </c>
      <c r="U14" s="592" t="s">
        <v>56</v>
      </c>
      <c r="V14" s="592">
        <v>12</v>
      </c>
    </row>
    <row r="15" spans="1:22" ht="15.05" customHeight="1" x14ac:dyDescent="0.3">
      <c r="A15" s="712">
        <v>13</v>
      </c>
      <c r="B15" s="393" t="s">
        <v>131</v>
      </c>
      <c r="C15" s="477">
        <v>1642.0027552800022</v>
      </c>
      <c r="D15" s="477">
        <v>1657.6108365999994</v>
      </c>
      <c r="E15" s="477">
        <v>1772.8719136599991</v>
      </c>
      <c r="F15" s="477">
        <v>1795.7629999999813</v>
      </c>
      <c r="G15" s="477">
        <v>1872.192</v>
      </c>
      <c r="H15" s="464">
        <v>76.429000000018732</v>
      </c>
      <c r="I15" s="464">
        <v>4.2560738805744149</v>
      </c>
      <c r="K15" s="683">
        <v>8.7662752600000005</v>
      </c>
      <c r="L15" s="683">
        <v>4.4390000000000001</v>
      </c>
      <c r="M15" s="683">
        <v>4.5</v>
      </c>
      <c r="N15" s="684">
        <v>6.0999999999999943E-2</v>
      </c>
      <c r="O15" s="477"/>
      <c r="P15" s="477">
        <v>1764.1056383999992</v>
      </c>
      <c r="Q15" s="477">
        <v>1791.3239999999812</v>
      </c>
      <c r="R15" s="477">
        <v>1867.692</v>
      </c>
      <c r="S15" s="464">
        <v>76.36800000001881</v>
      </c>
      <c r="T15" s="464">
        <v>4.2632153647257347</v>
      </c>
      <c r="U15" s="592" t="s">
        <v>131</v>
      </c>
      <c r="V15" s="592">
        <v>13</v>
      </c>
    </row>
    <row r="16" spans="1:22" ht="15.05" customHeight="1" x14ac:dyDescent="0.3">
      <c r="A16" s="712">
        <v>14</v>
      </c>
      <c r="B16" s="393" t="s">
        <v>57</v>
      </c>
      <c r="C16" s="477">
        <v>2275.893250749999</v>
      </c>
      <c r="D16" s="477">
        <v>2316.1704659399979</v>
      </c>
      <c r="E16" s="477">
        <v>2676.9158724099989</v>
      </c>
      <c r="F16" s="477">
        <v>2672.7699999999959</v>
      </c>
      <c r="G16" s="477">
        <v>2713.127</v>
      </c>
      <c r="H16" s="464">
        <v>40.357000000004064</v>
      </c>
      <c r="I16" s="464">
        <v>1.5099316439500641</v>
      </c>
      <c r="K16" s="683">
        <v>134.71324207999999</v>
      </c>
      <c r="L16" s="683">
        <v>14.065</v>
      </c>
      <c r="M16" s="683">
        <v>20</v>
      </c>
      <c r="N16" s="684">
        <v>5.9350000000000005</v>
      </c>
      <c r="O16" s="477"/>
      <c r="P16" s="477">
        <v>2542.202630329999</v>
      </c>
      <c r="Q16" s="477">
        <v>2658.7049999999958</v>
      </c>
      <c r="R16" s="477">
        <v>2693.127</v>
      </c>
      <c r="S16" s="464">
        <v>34.422000000004118</v>
      </c>
      <c r="T16" s="464">
        <v>1.2946904602054072</v>
      </c>
      <c r="U16" s="592" t="s">
        <v>57</v>
      </c>
      <c r="V16" s="592">
        <v>14</v>
      </c>
    </row>
    <row r="17" spans="1:22" ht="15.05" customHeight="1" x14ac:dyDescent="0.3">
      <c r="A17" s="712">
        <v>15</v>
      </c>
      <c r="B17" s="393" t="s">
        <v>58</v>
      </c>
      <c r="C17" s="477">
        <v>1155.2488343799992</v>
      </c>
      <c r="D17" s="477">
        <v>1138.8731474699982</v>
      </c>
      <c r="E17" s="477">
        <v>1177.2855221399991</v>
      </c>
      <c r="F17" s="477">
        <v>1131.3799999999808</v>
      </c>
      <c r="G17" s="477">
        <v>1174.3109999999999</v>
      </c>
      <c r="H17" s="464">
        <v>42.931000000019139</v>
      </c>
      <c r="I17" s="464">
        <v>3.7945694638423753</v>
      </c>
      <c r="K17" s="683">
        <v>0</v>
      </c>
      <c r="L17" s="683">
        <v>3</v>
      </c>
      <c r="M17" s="683">
        <v>0</v>
      </c>
      <c r="N17" s="684">
        <v>-3</v>
      </c>
      <c r="O17" s="477"/>
      <c r="P17" s="477">
        <v>1177.2855221399991</v>
      </c>
      <c r="Q17" s="477">
        <v>1128.3799999999808</v>
      </c>
      <c r="R17" s="477">
        <v>1174.3109999999999</v>
      </c>
      <c r="S17" s="464">
        <v>45.931000000019139</v>
      </c>
      <c r="T17" s="464">
        <v>4.0705258866711507</v>
      </c>
      <c r="U17" s="592" t="s">
        <v>58</v>
      </c>
      <c r="V17" s="592">
        <v>15</v>
      </c>
    </row>
    <row r="18" spans="1:22" ht="15.05" customHeight="1" x14ac:dyDescent="0.3">
      <c r="A18" s="712">
        <v>17</v>
      </c>
      <c r="B18" s="393" t="s">
        <v>60</v>
      </c>
      <c r="C18" s="477">
        <v>162.18985584000006</v>
      </c>
      <c r="D18" s="477">
        <v>166.10322045999999</v>
      </c>
      <c r="E18" s="477">
        <v>530.73210544000005</v>
      </c>
      <c r="F18" s="477">
        <v>828.35499999999934</v>
      </c>
      <c r="G18" s="477">
        <v>451.351</v>
      </c>
      <c r="H18" s="464">
        <v>-377.00399999999934</v>
      </c>
      <c r="I18" s="464">
        <v>-45.512370903779129</v>
      </c>
      <c r="K18" s="683">
        <v>358.81598444999997</v>
      </c>
      <c r="L18" s="683">
        <v>631.5</v>
      </c>
      <c r="M18" s="683">
        <v>250</v>
      </c>
      <c r="N18" s="684">
        <v>-381.5</v>
      </c>
      <c r="O18" s="477"/>
      <c r="P18" s="477">
        <v>171.91612099000008</v>
      </c>
      <c r="Q18" s="477">
        <v>196.85499999999934</v>
      </c>
      <c r="R18" s="477">
        <v>201.351</v>
      </c>
      <c r="S18" s="464">
        <v>4.496000000000663</v>
      </c>
      <c r="T18" s="464">
        <v>2.2839145563997247</v>
      </c>
      <c r="U18" s="592" t="s">
        <v>60</v>
      </c>
      <c r="V18" s="592">
        <v>17</v>
      </c>
    </row>
    <row r="19" spans="1:22" ht="15.05" customHeight="1" x14ac:dyDescent="0.3">
      <c r="A19" s="712" t="s">
        <v>22</v>
      </c>
      <c r="B19" s="393" t="s">
        <v>132</v>
      </c>
      <c r="C19" s="477">
        <v>484.7594403299999</v>
      </c>
      <c r="D19" s="477">
        <v>646.36859866000009</v>
      </c>
      <c r="E19" s="477">
        <v>380.80545266000007</v>
      </c>
      <c r="F19" s="477">
        <v>314.84499999999952</v>
      </c>
      <c r="G19" s="477">
        <v>347.38900000000001</v>
      </c>
      <c r="H19" s="464">
        <v>32.544000000000494</v>
      </c>
      <c r="I19" s="464">
        <v>10.336514792993551</v>
      </c>
      <c r="K19" s="683">
        <v>7.16309489</v>
      </c>
      <c r="L19" s="683">
        <v>2</v>
      </c>
      <c r="M19" s="683">
        <v>0</v>
      </c>
      <c r="N19" s="684">
        <v>-2</v>
      </c>
      <c r="O19" s="477"/>
      <c r="P19" s="477">
        <v>373.64235777000005</v>
      </c>
      <c r="Q19" s="477">
        <v>312.84499999999952</v>
      </c>
      <c r="R19" s="477">
        <v>347.38900000000001</v>
      </c>
      <c r="S19" s="464">
        <v>34.544000000000494</v>
      </c>
      <c r="T19" s="464">
        <v>11.041889753712077</v>
      </c>
      <c r="U19" s="592" t="s">
        <v>132</v>
      </c>
      <c r="V19" s="592" t="s">
        <v>22</v>
      </c>
    </row>
    <row r="20" spans="1:22" ht="15.05" customHeight="1" x14ac:dyDescent="0.3">
      <c r="A20" s="596" t="s">
        <v>62</v>
      </c>
      <c r="B20" s="501"/>
      <c r="C20" s="500">
        <v>38888.636077100004</v>
      </c>
      <c r="D20" s="500">
        <v>39818.856282419998</v>
      </c>
      <c r="E20" s="500">
        <v>50386.116077889994</v>
      </c>
      <c r="F20" s="500">
        <v>51665.659000000029</v>
      </c>
      <c r="G20" s="500">
        <v>47474.65</v>
      </c>
      <c r="H20" s="465">
        <v>-4191.0090000000273</v>
      </c>
      <c r="I20" s="465">
        <v>-8.1117885286240607</v>
      </c>
      <c r="K20" s="500">
        <v>7375.0939902299997</v>
      </c>
      <c r="L20" s="500">
        <v>5900.6790000000001</v>
      </c>
      <c r="M20" s="500">
        <v>1472.376</v>
      </c>
      <c r="N20" s="465">
        <v>-4428.3029999999999</v>
      </c>
      <c r="O20" s="499"/>
      <c r="P20" s="500">
        <v>43011.022087659992</v>
      </c>
      <c r="Q20" s="500">
        <v>45764.980000000025</v>
      </c>
      <c r="R20" s="500">
        <v>46002.274000000005</v>
      </c>
      <c r="S20" s="465">
        <v>237.29399999997986</v>
      </c>
      <c r="T20" s="465">
        <v>0.51850563465772237</v>
      </c>
      <c r="U20" s="593"/>
      <c r="V20" s="593" t="s">
        <v>62</v>
      </c>
    </row>
    <row r="21" spans="1:22" s="497" customFormat="1" ht="15.05" customHeight="1" x14ac:dyDescent="0.3">
      <c r="A21" s="712">
        <v>20</v>
      </c>
      <c r="B21" s="393" t="s">
        <v>63</v>
      </c>
      <c r="C21" s="477">
        <v>8315.8104903999993</v>
      </c>
      <c r="D21" s="477">
        <v>8269.0528884899995</v>
      </c>
      <c r="E21" s="477">
        <v>15830.834573509999</v>
      </c>
      <c r="F21" s="477">
        <v>13566.251999999995</v>
      </c>
      <c r="G21" s="477">
        <v>9117.3639999999996</v>
      </c>
      <c r="H21" s="464">
        <v>-4448.8879999999954</v>
      </c>
      <c r="I21" s="464">
        <v>-32.793788586560218</v>
      </c>
      <c r="K21" s="683">
        <v>5863.10503883</v>
      </c>
      <c r="L21" s="683">
        <v>3702.5</v>
      </c>
      <c r="M21" s="683">
        <v>200</v>
      </c>
      <c r="N21" s="684">
        <v>-3502.5</v>
      </c>
      <c r="O21" s="477"/>
      <c r="P21" s="477">
        <v>9967.7295346799983</v>
      </c>
      <c r="Q21" s="477">
        <v>9863.751999999995</v>
      </c>
      <c r="R21" s="477">
        <v>8917.3639999999996</v>
      </c>
      <c r="S21" s="464">
        <v>-946.38799999999537</v>
      </c>
      <c r="T21" s="464">
        <v>-9.5946045683224384</v>
      </c>
      <c r="U21" s="592" t="s">
        <v>63</v>
      </c>
      <c r="V21" s="592">
        <v>20</v>
      </c>
    </row>
    <row r="22" spans="1:22" s="502" customFormat="1" ht="15.05" customHeight="1" x14ac:dyDescent="0.3">
      <c r="A22" s="505"/>
      <c r="B22" s="505" t="s">
        <v>54</v>
      </c>
      <c r="C22" s="504">
        <v>6163.5837414199987</v>
      </c>
      <c r="D22" s="504">
        <v>6060.8429903600027</v>
      </c>
      <c r="E22" s="504">
        <v>13563.33280858</v>
      </c>
      <c r="F22" s="504">
        <v>11063.98</v>
      </c>
      <c r="G22" s="504">
        <v>6694.2820000000002</v>
      </c>
      <c r="H22" s="503">
        <v>-4369.6979999999994</v>
      </c>
      <c r="I22" s="503">
        <v>-39.494811089680205</v>
      </c>
      <c r="K22" s="685">
        <v>5854.5285357299999</v>
      </c>
      <c r="L22" s="685">
        <v>3670</v>
      </c>
      <c r="M22" s="685">
        <v>200</v>
      </c>
      <c r="N22" s="686">
        <v>-3470</v>
      </c>
      <c r="O22" s="595"/>
      <c r="P22" s="504">
        <v>7708.8042728500004</v>
      </c>
      <c r="Q22" s="504">
        <v>7393.98</v>
      </c>
      <c r="R22" s="504">
        <v>6494.2820000000002</v>
      </c>
      <c r="S22" s="503">
        <v>-899.69799999999941</v>
      </c>
      <c r="T22" s="503">
        <v>-12.167979897159574</v>
      </c>
      <c r="U22" s="594" t="s">
        <v>54</v>
      </c>
      <c r="V22" s="594"/>
    </row>
    <row r="23" spans="1:22" s="497" customFormat="1" ht="15.05" customHeight="1" x14ac:dyDescent="0.3">
      <c r="A23" s="713">
        <v>21</v>
      </c>
      <c r="B23" s="393" t="s">
        <v>64</v>
      </c>
      <c r="C23" s="477">
        <v>3674.0837976500002</v>
      </c>
      <c r="D23" s="477">
        <v>3635.6207621900007</v>
      </c>
      <c r="E23" s="477">
        <v>3940.4425999999994</v>
      </c>
      <c r="F23" s="477">
        <v>4157.0710000000099</v>
      </c>
      <c r="G23" s="477">
        <v>4204.6890000000003</v>
      </c>
      <c r="H23" s="464">
        <v>47.617999999990388</v>
      </c>
      <c r="I23" s="464">
        <v>1.1454699715253907</v>
      </c>
      <c r="K23" s="683">
        <v>113.6</v>
      </c>
      <c r="L23" s="683">
        <v>116</v>
      </c>
      <c r="M23" s="683">
        <v>2</v>
      </c>
      <c r="N23" s="684">
        <v>-114</v>
      </c>
      <c r="O23" s="477"/>
      <c r="P23" s="477">
        <v>3826.8425999999995</v>
      </c>
      <c r="Q23" s="477">
        <v>4041.0710000000099</v>
      </c>
      <c r="R23" s="477">
        <v>4202.6890000000003</v>
      </c>
      <c r="S23" s="464">
        <v>161.61799999999039</v>
      </c>
      <c r="T23" s="464">
        <v>3.999385311467925</v>
      </c>
      <c r="U23" s="592" t="s">
        <v>64</v>
      </c>
      <c r="V23" s="592">
        <v>21</v>
      </c>
    </row>
    <row r="24" spans="1:22" s="497" customFormat="1" ht="15.05" customHeight="1" x14ac:dyDescent="0.3">
      <c r="A24" s="712">
        <v>22</v>
      </c>
      <c r="B24" s="393" t="s">
        <v>65</v>
      </c>
      <c r="C24" s="477">
        <v>9233.5258839999988</v>
      </c>
      <c r="D24" s="477">
        <v>9974.426882669999</v>
      </c>
      <c r="E24" s="477">
        <v>10656.100201319998</v>
      </c>
      <c r="F24" s="477">
        <v>12701.596000000001</v>
      </c>
      <c r="G24" s="477">
        <v>12468.81</v>
      </c>
      <c r="H24" s="464">
        <v>-232.78600000000188</v>
      </c>
      <c r="I24" s="464">
        <v>-1.8327303120017506</v>
      </c>
      <c r="K24" s="683">
        <v>0</v>
      </c>
      <c r="L24" s="683">
        <v>0</v>
      </c>
      <c r="M24" s="683">
        <v>0</v>
      </c>
      <c r="N24" s="684">
        <v>0</v>
      </c>
      <c r="O24" s="477"/>
      <c r="P24" s="477">
        <v>10656.100201319998</v>
      </c>
      <c r="Q24" s="477">
        <v>12701.596000000001</v>
      </c>
      <c r="R24" s="477">
        <v>12468.81</v>
      </c>
      <c r="S24" s="464">
        <v>-232.78600000000188</v>
      </c>
      <c r="T24" s="464">
        <v>-1.8327303120017506</v>
      </c>
      <c r="U24" s="592" t="s">
        <v>65</v>
      </c>
      <c r="V24" s="592">
        <v>22</v>
      </c>
    </row>
    <row r="25" spans="1:22" s="502" customFormat="1" ht="15.05" customHeight="1" x14ac:dyDescent="0.3">
      <c r="A25" s="505"/>
      <c r="B25" s="505" t="s">
        <v>54</v>
      </c>
      <c r="C25" s="504">
        <v>9233.5258839999969</v>
      </c>
      <c r="D25" s="504">
        <v>9974.426882669999</v>
      </c>
      <c r="E25" s="504">
        <v>10656.100201319998</v>
      </c>
      <c r="F25" s="504">
        <v>12701.596000000001</v>
      </c>
      <c r="G25" s="504">
        <v>12468.81</v>
      </c>
      <c r="H25" s="503">
        <v>-232.78600000000188</v>
      </c>
      <c r="I25" s="503">
        <v>-1.8327303120017506</v>
      </c>
      <c r="K25" s="683"/>
      <c r="L25" s="683"/>
      <c r="M25" s="683"/>
      <c r="N25" s="684"/>
      <c r="O25" s="595"/>
      <c r="P25" s="504">
        <v>10656.100201319998</v>
      </c>
      <c r="Q25" s="504">
        <v>12701.596000000001</v>
      </c>
      <c r="R25" s="504">
        <v>12468.81</v>
      </c>
      <c r="S25" s="503">
        <v>-232.78600000000188</v>
      </c>
      <c r="T25" s="503">
        <v>-1.8327303120017506</v>
      </c>
      <c r="U25" s="594" t="s">
        <v>54</v>
      </c>
      <c r="V25" s="594"/>
    </row>
    <row r="26" spans="1:22" s="497" customFormat="1" ht="15.05" customHeight="1" x14ac:dyDescent="0.3">
      <c r="A26" s="712">
        <v>23</v>
      </c>
      <c r="B26" s="393" t="s">
        <v>66</v>
      </c>
      <c r="C26" s="477">
        <v>9396.1108965200001</v>
      </c>
      <c r="D26" s="477">
        <v>9701.9588036399982</v>
      </c>
      <c r="E26" s="477">
        <v>10100.286665539998</v>
      </c>
      <c r="F26" s="477">
        <v>10484.824000000004</v>
      </c>
      <c r="G26" s="477">
        <v>10752.808000000001</v>
      </c>
      <c r="H26" s="464">
        <v>267.98399999999674</v>
      </c>
      <c r="I26" s="464">
        <v>2.555922731750162</v>
      </c>
      <c r="K26" s="683">
        <v>0</v>
      </c>
      <c r="L26" s="683">
        <v>0</v>
      </c>
      <c r="M26" s="683">
        <v>0</v>
      </c>
      <c r="N26" s="684">
        <v>0</v>
      </c>
      <c r="O26" s="477"/>
      <c r="P26" s="477">
        <v>10100.286665539998</v>
      </c>
      <c r="Q26" s="477">
        <v>10484.824000000004</v>
      </c>
      <c r="R26" s="477">
        <v>10752.808000000001</v>
      </c>
      <c r="S26" s="464">
        <v>267.98399999999674</v>
      </c>
      <c r="T26" s="464">
        <v>2.555922731750162</v>
      </c>
      <c r="U26" s="592" t="s">
        <v>66</v>
      </c>
      <c r="V26" s="592">
        <v>23</v>
      </c>
    </row>
    <row r="27" spans="1:22" s="497" customFormat="1" ht="15.05" customHeight="1" x14ac:dyDescent="0.3">
      <c r="A27" s="712">
        <v>24</v>
      </c>
      <c r="B27" s="393" t="s">
        <v>67</v>
      </c>
      <c r="C27" s="477">
        <v>1083.3435273200002</v>
      </c>
      <c r="D27" s="477">
        <v>1117.9677968199999</v>
      </c>
      <c r="E27" s="477">
        <v>1790.70438917</v>
      </c>
      <c r="F27" s="477">
        <v>3120.7949999999996</v>
      </c>
      <c r="G27" s="477">
        <v>3243.8409999999999</v>
      </c>
      <c r="H27" s="464">
        <v>123.04600000000028</v>
      </c>
      <c r="I27" s="464">
        <v>3.9427774012711603</v>
      </c>
      <c r="K27" s="683">
        <v>609.88286591999986</v>
      </c>
      <c r="L27" s="683">
        <v>1982.1790000000001</v>
      </c>
      <c r="M27" s="683">
        <v>1270.376</v>
      </c>
      <c r="N27" s="684">
        <v>-711.80300000000011</v>
      </c>
      <c r="O27" s="477"/>
      <c r="P27" s="477">
        <v>1180.8215232500002</v>
      </c>
      <c r="Q27" s="477">
        <v>1138.6159999999995</v>
      </c>
      <c r="R27" s="477">
        <v>1973.4649999999999</v>
      </c>
      <c r="S27" s="464">
        <v>834.84900000000039</v>
      </c>
      <c r="T27" s="464">
        <v>73.321383152880401</v>
      </c>
      <c r="U27" s="592" t="s">
        <v>67</v>
      </c>
      <c r="V27" s="592">
        <v>24</v>
      </c>
    </row>
    <row r="28" spans="1:22" s="502" customFormat="1" ht="15.05" customHeight="1" x14ac:dyDescent="0.3">
      <c r="A28" s="505"/>
      <c r="B28" s="505" t="s">
        <v>54</v>
      </c>
      <c r="C28" s="504">
        <v>695.13075097000001</v>
      </c>
      <c r="D28" s="504">
        <v>733.8300415199999</v>
      </c>
      <c r="E28" s="504">
        <v>700.33183196000005</v>
      </c>
      <c r="F28" s="504">
        <v>625.83500000000004</v>
      </c>
      <c r="G28" s="504">
        <v>803.75199999999995</v>
      </c>
      <c r="H28" s="503">
        <v>177.91699999999992</v>
      </c>
      <c r="I28" s="503">
        <v>28.428739204422875</v>
      </c>
      <c r="K28" s="683"/>
      <c r="L28" s="683"/>
      <c r="M28" s="683"/>
      <c r="N28" s="684"/>
      <c r="O28" s="595"/>
      <c r="P28" s="504">
        <v>700.33183196000005</v>
      </c>
      <c r="Q28" s="504">
        <v>625.83500000000004</v>
      </c>
      <c r="R28" s="504">
        <v>803.75199999999995</v>
      </c>
      <c r="S28" s="503">
        <v>177.91699999999992</v>
      </c>
      <c r="T28" s="503">
        <v>28.428739204422875</v>
      </c>
      <c r="U28" s="594" t="s">
        <v>54</v>
      </c>
      <c r="V28" s="594"/>
    </row>
    <row r="29" spans="1:22" s="497" customFormat="1" ht="15.05" customHeight="1" x14ac:dyDescent="0.3">
      <c r="A29" s="712">
        <v>25</v>
      </c>
      <c r="B29" s="393" t="s">
        <v>133</v>
      </c>
      <c r="C29" s="477">
        <v>7185.7614812100001</v>
      </c>
      <c r="D29" s="477">
        <v>7119.8291486099997</v>
      </c>
      <c r="E29" s="477">
        <v>8067.7476483500013</v>
      </c>
      <c r="F29" s="477">
        <v>7635.121000000021</v>
      </c>
      <c r="G29" s="477">
        <v>7687.1379999999999</v>
      </c>
      <c r="H29" s="464">
        <v>52.016999999978907</v>
      </c>
      <c r="I29" s="464">
        <v>0.68128586305284178</v>
      </c>
      <c r="K29" s="683">
        <v>788.50608547999991</v>
      </c>
      <c r="L29" s="683">
        <v>100</v>
      </c>
      <c r="M29" s="683">
        <v>0</v>
      </c>
      <c r="N29" s="684">
        <v>-100</v>
      </c>
      <c r="O29" s="477"/>
      <c r="P29" s="477">
        <v>7279.2415628700019</v>
      </c>
      <c r="Q29" s="477">
        <v>7535.121000000021</v>
      </c>
      <c r="R29" s="477">
        <v>7687.1379999999999</v>
      </c>
      <c r="S29" s="464">
        <v>152.01699999997891</v>
      </c>
      <c r="T29" s="464">
        <v>2.0174460370308385</v>
      </c>
      <c r="U29" s="592" t="s">
        <v>133</v>
      </c>
      <c r="V29" s="592">
        <v>25</v>
      </c>
    </row>
    <row r="30" spans="1:22" ht="15.05" customHeight="1" x14ac:dyDescent="0.3">
      <c r="A30" s="596" t="s">
        <v>69</v>
      </c>
      <c r="B30" s="501"/>
      <c r="C30" s="500">
        <v>14236.678871740003</v>
      </c>
      <c r="D30" s="500">
        <v>14558.668927539995</v>
      </c>
      <c r="E30" s="500">
        <v>15392.591913710001</v>
      </c>
      <c r="F30" s="500">
        <v>16413.044000000165</v>
      </c>
      <c r="G30" s="500">
        <v>17158.327000000001</v>
      </c>
      <c r="H30" s="465">
        <v>745.28299999983574</v>
      </c>
      <c r="I30" s="465">
        <v>4.5407969417484546</v>
      </c>
      <c r="K30" s="500">
        <v>269.47752356000001</v>
      </c>
      <c r="L30" s="500">
        <v>214.06899999999999</v>
      </c>
      <c r="M30" s="500">
        <v>337.76799999999997</v>
      </c>
      <c r="N30" s="465">
        <v>123.69899999999993</v>
      </c>
      <c r="O30" s="499"/>
      <c r="P30" s="500">
        <v>15123.11439015</v>
      </c>
      <c r="Q30" s="500">
        <v>16198.975000000166</v>
      </c>
      <c r="R30" s="500">
        <v>16820.559000000001</v>
      </c>
      <c r="S30" s="465">
        <v>621.58399999983521</v>
      </c>
      <c r="T30" s="465">
        <v>3.8371810562077466</v>
      </c>
      <c r="U30" s="593"/>
      <c r="V30" s="593" t="s">
        <v>69</v>
      </c>
    </row>
    <row r="31" spans="1:22" ht="15.05" customHeight="1" x14ac:dyDescent="0.3">
      <c r="A31" s="712">
        <v>30</v>
      </c>
      <c r="B31" s="393" t="s">
        <v>70</v>
      </c>
      <c r="C31" s="477">
        <v>8821.7642291700031</v>
      </c>
      <c r="D31" s="477">
        <v>8931.0922079299962</v>
      </c>
      <c r="E31" s="477">
        <v>9291.4910211699971</v>
      </c>
      <c r="F31" s="477">
        <v>9917.3370000001396</v>
      </c>
      <c r="G31" s="477">
        <v>10227.958000000001</v>
      </c>
      <c r="H31" s="464">
        <v>310.62099999986094</v>
      </c>
      <c r="I31" s="464">
        <v>3.1321008855487777</v>
      </c>
      <c r="K31" s="683">
        <v>31.497973559999998</v>
      </c>
      <c r="L31" s="683">
        <v>110.096</v>
      </c>
      <c r="M31" s="683">
        <v>306.35399999999993</v>
      </c>
      <c r="N31" s="684">
        <v>196.25799999999992</v>
      </c>
      <c r="O31" s="477"/>
      <c r="P31" s="477">
        <v>9259.9930476099962</v>
      </c>
      <c r="Q31" s="477">
        <v>9807.24100000014</v>
      </c>
      <c r="R31" s="477">
        <v>9921.6040000000012</v>
      </c>
      <c r="S31" s="464">
        <v>114.36299999986113</v>
      </c>
      <c r="T31" s="464">
        <v>1.1661077768952501</v>
      </c>
      <c r="U31" s="592" t="s">
        <v>70</v>
      </c>
      <c r="V31" s="592">
        <v>30</v>
      </c>
    </row>
    <row r="32" spans="1:22" ht="15.05" customHeight="1" x14ac:dyDescent="0.3">
      <c r="A32" s="712">
        <v>31</v>
      </c>
      <c r="B32" s="393" t="s">
        <v>71</v>
      </c>
      <c r="C32" s="477">
        <v>4412.0254216100002</v>
      </c>
      <c r="D32" s="477">
        <v>4627.6218648599988</v>
      </c>
      <c r="E32" s="477">
        <v>4875.2584345500027</v>
      </c>
      <c r="F32" s="477">
        <v>5262.4760000000279</v>
      </c>
      <c r="G32" s="477">
        <v>5621.19</v>
      </c>
      <c r="H32" s="464">
        <v>358.71399999997175</v>
      </c>
      <c r="I32" s="464">
        <v>6.8164491391498956</v>
      </c>
      <c r="K32" s="683">
        <v>2.6</v>
      </c>
      <c r="L32" s="683">
        <v>43.95</v>
      </c>
      <c r="M32" s="683">
        <v>31.35</v>
      </c>
      <c r="N32" s="684">
        <v>-12.600000000000001</v>
      </c>
      <c r="O32" s="477"/>
      <c r="P32" s="477">
        <v>4872.6584345500023</v>
      </c>
      <c r="Q32" s="477">
        <v>5218.526000000028</v>
      </c>
      <c r="R32" s="477">
        <v>5589.8399999999992</v>
      </c>
      <c r="S32" s="464">
        <v>371.3139999999712</v>
      </c>
      <c r="T32" s="464">
        <v>7.1153042065895473</v>
      </c>
      <c r="U32" s="592" t="s">
        <v>71</v>
      </c>
      <c r="V32" s="592">
        <v>31</v>
      </c>
    </row>
    <row r="33" spans="1:22" ht="15.05" customHeight="1" x14ac:dyDescent="0.3">
      <c r="A33" s="712">
        <v>32</v>
      </c>
      <c r="B33" s="393" t="s">
        <v>72</v>
      </c>
      <c r="C33" s="477">
        <v>454.85602420999999</v>
      </c>
      <c r="D33" s="477">
        <v>456.45314596999998</v>
      </c>
      <c r="E33" s="477">
        <v>599.10196672999996</v>
      </c>
      <c r="F33" s="477">
        <v>556.07799999999804</v>
      </c>
      <c r="G33" s="477">
        <v>557.13499999999999</v>
      </c>
      <c r="H33" s="464">
        <v>1.057000000001949</v>
      </c>
      <c r="I33" s="464">
        <v>0.19008124759511305</v>
      </c>
      <c r="K33" s="683">
        <v>134.529</v>
      </c>
      <c r="L33" s="683">
        <v>60</v>
      </c>
      <c r="M33" s="683">
        <v>0</v>
      </c>
      <c r="N33" s="684">
        <v>-60</v>
      </c>
      <c r="O33" s="477"/>
      <c r="P33" s="477">
        <v>464.57296672999996</v>
      </c>
      <c r="Q33" s="477">
        <v>496.07799999999804</v>
      </c>
      <c r="R33" s="477">
        <v>557.13499999999999</v>
      </c>
      <c r="S33" s="464">
        <v>61.057000000001949</v>
      </c>
      <c r="T33" s="464">
        <v>12.307943508884126</v>
      </c>
      <c r="U33" s="592" t="s">
        <v>72</v>
      </c>
      <c r="V33" s="592">
        <v>32</v>
      </c>
    </row>
    <row r="34" spans="1:22" ht="15.05" customHeight="1" x14ac:dyDescent="0.3">
      <c r="A34" s="712">
        <v>33</v>
      </c>
      <c r="B34" s="393" t="s">
        <v>73</v>
      </c>
      <c r="C34" s="477">
        <v>110.99353587</v>
      </c>
      <c r="D34" s="477">
        <v>105.41868256999999</v>
      </c>
      <c r="E34" s="477">
        <v>109.69472295</v>
      </c>
      <c r="F34" s="477">
        <v>115.54599999999999</v>
      </c>
      <c r="G34" s="477">
        <v>170.39599999999999</v>
      </c>
      <c r="H34" s="464">
        <v>54.849999999999994</v>
      </c>
      <c r="I34" s="464">
        <v>47.470271580149898</v>
      </c>
      <c r="K34" s="683">
        <v>7.83535</v>
      </c>
      <c r="L34" s="683">
        <v>0</v>
      </c>
      <c r="M34" s="683">
        <v>0</v>
      </c>
      <c r="N34" s="684">
        <v>0</v>
      </c>
      <c r="O34" s="477"/>
      <c r="P34" s="477">
        <v>101.85937294999999</v>
      </c>
      <c r="Q34" s="477">
        <v>115.54599999999999</v>
      </c>
      <c r="R34" s="477">
        <v>170.39599999999999</v>
      </c>
      <c r="S34" s="464">
        <v>54.849999999999994</v>
      </c>
      <c r="T34" s="464">
        <v>47.470271580149898</v>
      </c>
      <c r="U34" s="592" t="s">
        <v>73</v>
      </c>
      <c r="V34" s="592">
        <v>33</v>
      </c>
    </row>
    <row r="35" spans="1:22" ht="15.05" customHeight="1" x14ac:dyDescent="0.3">
      <c r="A35" s="712">
        <v>34</v>
      </c>
      <c r="B35" s="393" t="s">
        <v>134</v>
      </c>
      <c r="C35" s="477">
        <v>437.0396608800001</v>
      </c>
      <c r="D35" s="477">
        <v>438.08302620999996</v>
      </c>
      <c r="E35" s="477">
        <v>517.04576831000008</v>
      </c>
      <c r="F35" s="477">
        <v>561.60699999999963</v>
      </c>
      <c r="G35" s="477">
        <v>581.64800000000002</v>
      </c>
      <c r="H35" s="464">
        <v>20.041000000000395</v>
      </c>
      <c r="I35" s="464">
        <v>3.5685096517672337</v>
      </c>
      <c r="K35" s="683">
        <v>93.015199999999993</v>
      </c>
      <c r="L35" s="683">
        <v>2.3E-2</v>
      </c>
      <c r="M35" s="683">
        <v>6.4000000000000001E-2</v>
      </c>
      <c r="N35" s="684">
        <v>4.1000000000000002E-2</v>
      </c>
      <c r="O35" s="477"/>
      <c r="P35" s="477">
        <v>424.03056831000009</v>
      </c>
      <c r="Q35" s="477">
        <v>561.58399999999961</v>
      </c>
      <c r="R35" s="477">
        <v>581.58400000000006</v>
      </c>
      <c r="S35" s="464">
        <v>20.000000000000455</v>
      </c>
      <c r="T35" s="464">
        <v>3.5613550243597518</v>
      </c>
      <c r="U35" s="592" t="s">
        <v>134</v>
      </c>
      <c r="V35" s="592">
        <v>34</v>
      </c>
    </row>
    <row r="36" spans="1:22" ht="15.05" customHeight="1" x14ac:dyDescent="0.3">
      <c r="A36" s="596" t="s">
        <v>75</v>
      </c>
      <c r="B36" s="501"/>
      <c r="C36" s="500">
        <v>9688.4011178000001</v>
      </c>
      <c r="D36" s="500">
        <v>9785.4264015499994</v>
      </c>
      <c r="E36" s="500">
        <v>15802.73471649</v>
      </c>
      <c r="F36" s="500">
        <v>19799.787000000102</v>
      </c>
      <c r="G36" s="500">
        <v>18740.850999999999</v>
      </c>
      <c r="H36" s="465">
        <v>-1058.9360000001034</v>
      </c>
      <c r="I36" s="465">
        <v>-5.3482191500347849</v>
      </c>
      <c r="K36" s="500">
        <v>6204.42307583</v>
      </c>
      <c r="L36" s="500">
        <v>6834.7160000000003</v>
      </c>
      <c r="M36" s="500">
        <v>1790.383</v>
      </c>
      <c r="N36" s="465">
        <v>-5044.3330000000005</v>
      </c>
      <c r="O36" s="499"/>
      <c r="P36" s="500">
        <v>9598.3116406600002</v>
      </c>
      <c r="Q36" s="500">
        <v>12965.071000000102</v>
      </c>
      <c r="R36" s="500">
        <v>16950.467999999997</v>
      </c>
      <c r="S36" s="465">
        <v>3985.3969999998953</v>
      </c>
      <c r="T36" s="465">
        <v>30.739492286620447</v>
      </c>
      <c r="U36" s="593"/>
      <c r="V36" s="593" t="s">
        <v>75</v>
      </c>
    </row>
    <row r="37" spans="1:22" s="497" customFormat="1" ht="15.05" customHeight="1" x14ac:dyDescent="0.3">
      <c r="A37" s="712">
        <v>40</v>
      </c>
      <c r="B37" s="393" t="s">
        <v>76</v>
      </c>
      <c r="C37" s="477">
        <v>465.8057145599999</v>
      </c>
      <c r="D37" s="477">
        <v>469.47806243000014</v>
      </c>
      <c r="E37" s="477">
        <v>1770.8262450800003</v>
      </c>
      <c r="F37" s="477">
        <v>2716.5990000000061</v>
      </c>
      <c r="G37" s="477">
        <v>2008.0730000000001</v>
      </c>
      <c r="H37" s="464">
        <v>-708.52600000000598</v>
      </c>
      <c r="I37" s="464">
        <v>-26.081361290348866</v>
      </c>
      <c r="K37" s="683">
        <v>1291.9567258699999</v>
      </c>
      <c r="L37" s="683">
        <v>700.11099999999999</v>
      </c>
      <c r="M37" s="683">
        <v>0.36400000000000005</v>
      </c>
      <c r="N37" s="684">
        <v>-699.74699999999996</v>
      </c>
      <c r="O37" s="477"/>
      <c r="P37" s="477">
        <v>478.86951921000036</v>
      </c>
      <c r="Q37" s="477">
        <v>2016.4880000000062</v>
      </c>
      <c r="R37" s="477">
        <v>2007.7090000000001</v>
      </c>
      <c r="S37" s="464">
        <v>-8.7790000000061355</v>
      </c>
      <c r="T37" s="464">
        <v>-0.43536088486547447</v>
      </c>
      <c r="U37" s="592" t="s">
        <v>76</v>
      </c>
      <c r="V37" s="592">
        <v>40</v>
      </c>
    </row>
    <row r="38" spans="1:22" s="497" customFormat="1" ht="15.05" customHeight="1" x14ac:dyDescent="0.3">
      <c r="A38" s="712">
        <v>41</v>
      </c>
      <c r="B38" s="393" t="s">
        <v>135</v>
      </c>
      <c r="C38" s="477">
        <v>3806.4908810999996</v>
      </c>
      <c r="D38" s="477">
        <v>4092.4297178999991</v>
      </c>
      <c r="E38" s="477">
        <v>4291.5040352300002</v>
      </c>
      <c r="F38" s="477">
        <v>4639.9480000000813</v>
      </c>
      <c r="G38" s="477">
        <v>4841.6589999999997</v>
      </c>
      <c r="H38" s="464">
        <v>201.71099999991839</v>
      </c>
      <c r="I38" s="464">
        <v>4.3472685469732602</v>
      </c>
      <c r="K38" s="683">
        <v>255.04455630999999</v>
      </c>
      <c r="L38" s="683">
        <v>135</v>
      </c>
      <c r="M38" s="683">
        <v>47.7</v>
      </c>
      <c r="N38" s="684">
        <v>-87.3</v>
      </c>
      <c r="O38" s="477"/>
      <c r="P38" s="477">
        <v>4036.45947892</v>
      </c>
      <c r="Q38" s="477">
        <v>4504.9480000000813</v>
      </c>
      <c r="R38" s="477">
        <v>4793.9589999999998</v>
      </c>
      <c r="S38" s="464">
        <v>289.01099999991857</v>
      </c>
      <c r="T38" s="464">
        <v>6.4154125641386619</v>
      </c>
      <c r="U38" s="592" t="s">
        <v>135</v>
      </c>
      <c r="V38" s="592">
        <v>41</v>
      </c>
    </row>
    <row r="39" spans="1:22" s="497" customFormat="1" ht="15.05" customHeight="1" x14ac:dyDescent="0.3">
      <c r="A39" s="712">
        <v>42</v>
      </c>
      <c r="B39" s="393" t="s">
        <v>136</v>
      </c>
      <c r="C39" s="477">
        <v>2324.6718657500001</v>
      </c>
      <c r="D39" s="477">
        <v>2436.429551740001</v>
      </c>
      <c r="E39" s="477">
        <v>2902.3744415199999</v>
      </c>
      <c r="F39" s="477">
        <v>3268.6480000000074</v>
      </c>
      <c r="G39" s="477">
        <v>3372.915</v>
      </c>
      <c r="H39" s="464">
        <v>104.26699999999255</v>
      </c>
      <c r="I39" s="464">
        <v>3.1899121594002269</v>
      </c>
      <c r="K39" s="683">
        <v>155.17972616</v>
      </c>
      <c r="L39" s="683">
        <v>3.0000000000000001E-3</v>
      </c>
      <c r="M39" s="683">
        <v>53.1</v>
      </c>
      <c r="N39" s="684">
        <v>53.097000000000001</v>
      </c>
      <c r="O39" s="477"/>
      <c r="P39" s="477">
        <v>2747.1947153599999</v>
      </c>
      <c r="Q39" s="477">
        <v>3268.6450000000073</v>
      </c>
      <c r="R39" s="477">
        <v>3319.8150000000001</v>
      </c>
      <c r="S39" s="464">
        <v>51.169999999992797</v>
      </c>
      <c r="T39" s="464">
        <v>1.5654804972700518</v>
      </c>
      <c r="U39" s="592" t="s">
        <v>136</v>
      </c>
      <c r="V39" s="592">
        <v>42</v>
      </c>
    </row>
    <row r="40" spans="1:22" s="502" customFormat="1" ht="15.05" customHeight="1" x14ac:dyDescent="0.3">
      <c r="A40" s="505"/>
      <c r="B40" s="505" t="s">
        <v>54</v>
      </c>
      <c r="C40" s="504">
        <v>1318.4362682800001</v>
      </c>
      <c r="D40" s="504">
        <v>1430.8910166500002</v>
      </c>
      <c r="E40" s="504">
        <v>1290.8840727499999</v>
      </c>
      <c r="F40" s="504">
        <v>1377.5500000000002</v>
      </c>
      <c r="G40" s="504">
        <v>1480.1790000000001</v>
      </c>
      <c r="H40" s="503">
        <v>102.62899999999991</v>
      </c>
      <c r="I40" s="503">
        <v>7.4501107037856995</v>
      </c>
      <c r="K40" s="683"/>
      <c r="L40" s="683"/>
      <c r="M40" s="683"/>
      <c r="N40" s="684"/>
      <c r="O40" s="595"/>
      <c r="P40" s="504">
        <v>1290.8840727499999</v>
      </c>
      <c r="Q40" s="504">
        <v>1377.5500000000002</v>
      </c>
      <c r="R40" s="504">
        <v>1480.1790000000001</v>
      </c>
      <c r="S40" s="503">
        <v>102.62899999999991</v>
      </c>
      <c r="T40" s="503">
        <v>7.4501107037856995</v>
      </c>
      <c r="U40" s="594" t="s">
        <v>54</v>
      </c>
      <c r="V40" s="594"/>
    </row>
    <row r="41" spans="1:22" s="497" customFormat="1" ht="15.05" customHeight="1" x14ac:dyDescent="0.3">
      <c r="A41" s="712">
        <v>43</v>
      </c>
      <c r="B41" s="393" t="s">
        <v>137</v>
      </c>
      <c r="C41" s="477">
        <v>637.50508773999979</v>
      </c>
      <c r="D41" s="477">
        <v>663.39453393999975</v>
      </c>
      <c r="E41" s="477">
        <v>336.07197180999998</v>
      </c>
      <c r="F41" s="477">
        <v>680.63499999999965</v>
      </c>
      <c r="G41" s="477">
        <v>2400.0619999999999</v>
      </c>
      <c r="H41" s="464">
        <v>1719.4270000000001</v>
      </c>
      <c r="I41" s="464">
        <v>252.62100832311017</v>
      </c>
      <c r="K41" s="683">
        <v>0</v>
      </c>
      <c r="L41" s="683">
        <v>0</v>
      </c>
      <c r="M41" s="683">
        <v>0</v>
      </c>
      <c r="N41" s="684">
        <v>0</v>
      </c>
      <c r="O41" s="477"/>
      <c r="P41" s="477">
        <v>336.07197180999998</v>
      </c>
      <c r="Q41" s="477">
        <v>680.63499999999965</v>
      </c>
      <c r="R41" s="477">
        <v>2400.0619999999999</v>
      </c>
      <c r="S41" s="464">
        <v>1719.4270000000001</v>
      </c>
      <c r="T41" s="464">
        <v>252.62100832311017</v>
      </c>
      <c r="U41" s="592" t="s">
        <v>137</v>
      </c>
      <c r="V41" s="592">
        <v>43</v>
      </c>
    </row>
    <row r="42" spans="1:22" s="497" customFormat="1" ht="15.05" customHeight="1" x14ac:dyDescent="0.3">
      <c r="A42" s="712">
        <v>44</v>
      </c>
      <c r="B42" s="393" t="s">
        <v>77</v>
      </c>
      <c r="C42" s="477">
        <v>1407.6158816499999</v>
      </c>
      <c r="D42" s="477">
        <v>1240.0977547700002</v>
      </c>
      <c r="E42" s="477">
        <v>1395.5946794599997</v>
      </c>
      <c r="F42" s="477">
        <v>1768.5469999999996</v>
      </c>
      <c r="G42" s="477">
        <v>1943.37</v>
      </c>
      <c r="H42" s="464">
        <v>174.82300000000032</v>
      </c>
      <c r="I42" s="464">
        <v>9.8851203841345665</v>
      </c>
      <c r="K42" s="683">
        <v>260.70256946000001</v>
      </c>
      <c r="L42" s="683">
        <v>600.6</v>
      </c>
      <c r="M42" s="683">
        <v>100.5</v>
      </c>
      <c r="N42" s="684">
        <v>-500.1</v>
      </c>
      <c r="O42" s="477"/>
      <c r="P42" s="477">
        <v>1134.8921099999998</v>
      </c>
      <c r="Q42" s="477">
        <v>1167.9469999999997</v>
      </c>
      <c r="R42" s="477">
        <v>1842.87</v>
      </c>
      <c r="S42" s="464">
        <v>674.92300000000023</v>
      </c>
      <c r="T42" s="464">
        <v>57.787125614432888</v>
      </c>
      <c r="U42" s="592" t="s">
        <v>77</v>
      </c>
      <c r="V42" s="592">
        <v>44</v>
      </c>
    </row>
    <row r="43" spans="1:22" s="502" customFormat="1" ht="15.05" customHeight="1" x14ac:dyDescent="0.3">
      <c r="A43" s="505"/>
      <c r="B43" s="505" t="s">
        <v>54</v>
      </c>
      <c r="C43" s="504">
        <v>784.23575949999986</v>
      </c>
      <c r="D43" s="504">
        <v>827.20720406999999</v>
      </c>
      <c r="E43" s="504">
        <v>790.61395852999988</v>
      </c>
      <c r="F43" s="504">
        <v>821.20200000000011</v>
      </c>
      <c r="G43" s="504">
        <v>991.02499999999998</v>
      </c>
      <c r="H43" s="503">
        <v>169.82299999999987</v>
      </c>
      <c r="I43" s="503">
        <v>20.679808378450108</v>
      </c>
      <c r="K43" s="683"/>
      <c r="L43" s="683"/>
      <c r="M43" s="683"/>
      <c r="N43" s="684"/>
      <c r="O43" s="595"/>
      <c r="P43" s="504">
        <v>790.61395852999988</v>
      </c>
      <c r="Q43" s="504">
        <v>821.20200000000011</v>
      </c>
      <c r="R43" s="504">
        <v>991.02499999999998</v>
      </c>
      <c r="S43" s="503">
        <v>169.82299999999987</v>
      </c>
      <c r="T43" s="503">
        <v>20.679808378450108</v>
      </c>
      <c r="U43" s="594" t="s">
        <v>54</v>
      </c>
      <c r="V43" s="594"/>
    </row>
    <row r="44" spans="1:22" s="497" customFormat="1" ht="15.05" customHeight="1" x14ac:dyDescent="0.3">
      <c r="A44" s="712">
        <v>45</v>
      </c>
      <c r="B44" s="393" t="s">
        <v>78</v>
      </c>
      <c r="C44" s="477">
        <v>871.17150186000038</v>
      </c>
      <c r="D44" s="477">
        <v>847.29867698999999</v>
      </c>
      <c r="E44" s="477">
        <v>5080.4221391700003</v>
      </c>
      <c r="F44" s="477">
        <v>6552.695000000007</v>
      </c>
      <c r="G44" s="477">
        <v>3001.9559999999997</v>
      </c>
      <c r="H44" s="464">
        <v>-3550.7390000000073</v>
      </c>
      <c r="I44" s="464">
        <v>-54.187460273978928</v>
      </c>
      <c r="K44" s="683">
        <v>4241.5394980299998</v>
      </c>
      <c r="L44" s="683">
        <v>5399.0020000000004</v>
      </c>
      <c r="M44" s="683">
        <v>1588.7190000000001</v>
      </c>
      <c r="N44" s="684">
        <v>-3810.2830000000004</v>
      </c>
      <c r="O44" s="477"/>
      <c r="P44" s="477">
        <v>838.88264114000049</v>
      </c>
      <c r="Q44" s="477">
        <v>1153.6930000000066</v>
      </c>
      <c r="R44" s="477">
        <v>1413.2369999999996</v>
      </c>
      <c r="S44" s="464">
        <v>259.54399999999305</v>
      </c>
      <c r="T44" s="464">
        <v>22.496799408507425</v>
      </c>
      <c r="U44" s="592" t="s">
        <v>78</v>
      </c>
      <c r="V44" s="592">
        <v>45</v>
      </c>
    </row>
    <row r="45" spans="1:22" s="502" customFormat="1" ht="15.05" customHeight="1" x14ac:dyDescent="0.3">
      <c r="A45" s="505"/>
      <c r="B45" s="505" t="s">
        <v>54</v>
      </c>
      <c r="C45" s="504">
        <v>0</v>
      </c>
      <c r="D45" s="504">
        <v>0</v>
      </c>
      <c r="E45" s="504">
        <v>0</v>
      </c>
      <c r="F45" s="504">
        <v>6.0000000000000001E-3</v>
      </c>
      <c r="G45" s="504">
        <v>6.0000000000000001E-3</v>
      </c>
      <c r="H45" s="503">
        <v>0</v>
      </c>
      <c r="I45" s="503">
        <v>0</v>
      </c>
      <c r="K45" s="683"/>
      <c r="L45" s="683"/>
      <c r="M45" s="683"/>
      <c r="N45" s="684"/>
      <c r="O45" s="595"/>
      <c r="P45" s="504">
        <v>0</v>
      </c>
      <c r="Q45" s="504">
        <v>6.0000000000000001E-3</v>
      </c>
      <c r="R45" s="504">
        <v>6.0000000000000001E-3</v>
      </c>
      <c r="S45" s="503">
        <v>0</v>
      </c>
      <c r="T45" s="503">
        <v>0</v>
      </c>
      <c r="U45" s="594" t="s">
        <v>54</v>
      </c>
      <c r="V45" s="594"/>
    </row>
    <row r="46" spans="1:22" s="497" customFormat="1" ht="15.05" customHeight="1" x14ac:dyDescent="0.3">
      <c r="A46" s="712">
        <v>46</v>
      </c>
      <c r="B46" s="393" t="s">
        <v>79</v>
      </c>
      <c r="C46" s="477">
        <v>175.14018514000003</v>
      </c>
      <c r="D46" s="477">
        <v>36.298103779999998</v>
      </c>
      <c r="E46" s="477">
        <v>25.941204219999999</v>
      </c>
      <c r="F46" s="477">
        <v>172.715</v>
      </c>
      <c r="G46" s="477">
        <v>1172.816</v>
      </c>
      <c r="H46" s="464">
        <v>1000.101</v>
      </c>
      <c r="I46" s="464">
        <v>579.04698491734939</v>
      </c>
      <c r="K46" s="683">
        <v>0</v>
      </c>
      <c r="L46" s="683">
        <v>0</v>
      </c>
      <c r="M46" s="683">
        <v>0</v>
      </c>
      <c r="N46" s="684">
        <v>0</v>
      </c>
      <c r="O46" s="477"/>
      <c r="P46" s="477">
        <v>25.941204219999999</v>
      </c>
      <c r="Q46" s="477">
        <v>172.715</v>
      </c>
      <c r="R46" s="477">
        <v>1172.816</v>
      </c>
      <c r="S46" s="464">
        <v>1000.101</v>
      </c>
      <c r="T46" s="464">
        <v>579.04698491734939</v>
      </c>
      <c r="U46" s="592" t="s">
        <v>79</v>
      </c>
      <c r="V46" s="592">
        <v>46</v>
      </c>
    </row>
    <row r="47" spans="1:22" s="502" customFormat="1" ht="15.05" customHeight="1" x14ac:dyDescent="0.3">
      <c r="A47" s="505"/>
      <c r="B47" s="505" t="s">
        <v>54</v>
      </c>
      <c r="C47" s="504">
        <v>24.2432944</v>
      </c>
      <c r="D47" s="504">
        <v>23.779744999999998</v>
      </c>
      <c r="E47" s="504">
        <v>24.186483500000001</v>
      </c>
      <c r="F47" s="504">
        <v>168.208</v>
      </c>
      <c r="G47" s="504">
        <v>1168.808</v>
      </c>
      <c r="H47" s="503">
        <v>1000.6</v>
      </c>
      <c r="I47" s="503">
        <v>594.85874631408728</v>
      </c>
      <c r="K47" s="683"/>
      <c r="L47" s="683"/>
      <c r="M47" s="683"/>
      <c r="N47" s="684"/>
      <c r="O47" s="595"/>
      <c r="P47" s="504">
        <v>24.186483500000001</v>
      </c>
      <c r="Q47" s="504">
        <v>168.208</v>
      </c>
      <c r="R47" s="504">
        <v>1168.808</v>
      </c>
      <c r="S47" s="503">
        <v>1000.6</v>
      </c>
      <c r="T47" s="503">
        <v>594.85874631408728</v>
      </c>
      <c r="U47" s="594" t="s">
        <v>54</v>
      </c>
      <c r="V47" s="594"/>
    </row>
    <row r="48" spans="1:22" ht="15.05" customHeight="1" x14ac:dyDescent="0.3">
      <c r="A48" s="596" t="s">
        <v>81</v>
      </c>
      <c r="B48" s="501"/>
      <c r="C48" s="500">
        <v>5458.6064392600001</v>
      </c>
      <c r="D48" s="500">
        <v>4718.3609249199999</v>
      </c>
      <c r="E48" s="500">
        <v>3731.32897869</v>
      </c>
      <c r="F48" s="500">
        <v>3967.7819999999997</v>
      </c>
      <c r="G48" s="500">
        <v>4361.5389999999998</v>
      </c>
      <c r="H48" s="465">
        <v>393.75700000000006</v>
      </c>
      <c r="I48" s="465">
        <v>9.9238567038209275</v>
      </c>
      <c r="J48" s="499"/>
      <c r="K48" s="500">
        <v>0</v>
      </c>
      <c r="L48" s="500">
        <v>0</v>
      </c>
      <c r="M48" s="500">
        <v>0</v>
      </c>
      <c r="N48" s="465">
        <v>0</v>
      </c>
      <c r="O48" s="499"/>
      <c r="P48" s="500">
        <v>3731.32897869</v>
      </c>
      <c r="Q48" s="500">
        <v>3967.7819999999997</v>
      </c>
      <c r="R48" s="500">
        <v>4361.5389999999998</v>
      </c>
      <c r="S48" s="465">
        <v>393.75700000000006</v>
      </c>
      <c r="T48" s="465">
        <v>9.9238567038209275</v>
      </c>
      <c r="U48" s="593"/>
      <c r="V48" s="593" t="s">
        <v>81</v>
      </c>
    </row>
    <row r="49" spans="1:22" s="497" customFormat="1" ht="15.05" customHeight="1" x14ac:dyDescent="0.3">
      <c r="A49" s="712">
        <v>51</v>
      </c>
      <c r="B49" s="393" t="s">
        <v>82</v>
      </c>
      <c r="C49" s="477">
        <v>12.90270701</v>
      </c>
      <c r="D49" s="477">
        <v>13.417714180000001</v>
      </c>
      <c r="E49" s="477">
        <v>55.907060430000001</v>
      </c>
      <c r="F49" s="477">
        <v>40.054000000000002</v>
      </c>
      <c r="G49" s="477">
        <v>62.539000000000001</v>
      </c>
      <c r="H49" s="464">
        <v>22.484999999999999</v>
      </c>
      <c r="I49" s="464">
        <v>56.136715434163875</v>
      </c>
      <c r="J49" s="498"/>
      <c r="K49" s="683">
        <v>0</v>
      </c>
      <c r="L49" s="683">
        <v>0</v>
      </c>
      <c r="M49" s="683">
        <v>0</v>
      </c>
      <c r="N49" s="684">
        <v>0</v>
      </c>
      <c r="O49" s="477"/>
      <c r="P49" s="477">
        <v>55.907060430000001</v>
      </c>
      <c r="Q49" s="477">
        <v>40.054000000000002</v>
      </c>
      <c r="R49" s="477">
        <v>62.539000000000001</v>
      </c>
      <c r="S49" s="464">
        <v>22.484999999999999</v>
      </c>
      <c r="T49" s="464">
        <v>56.136715434163875</v>
      </c>
      <c r="U49" s="592" t="s">
        <v>82</v>
      </c>
      <c r="V49" s="592">
        <v>51</v>
      </c>
    </row>
    <row r="50" spans="1:22" s="497" customFormat="1" ht="15.05" customHeight="1" x14ac:dyDescent="0.3">
      <c r="A50" s="393">
        <v>58</v>
      </c>
      <c r="B50" s="393" t="s">
        <v>83</v>
      </c>
      <c r="C50" s="477">
        <v>5445.70373225</v>
      </c>
      <c r="D50" s="477">
        <v>4704.9432107399998</v>
      </c>
      <c r="E50" s="477">
        <v>3675.42191826</v>
      </c>
      <c r="F50" s="477">
        <v>3927.7279999999996</v>
      </c>
      <c r="G50" s="477">
        <v>4299</v>
      </c>
      <c r="H50" s="464">
        <v>371.27200000000039</v>
      </c>
      <c r="I50" s="464">
        <v>9.4525893850083413</v>
      </c>
      <c r="K50" s="683">
        <v>0</v>
      </c>
      <c r="L50" s="683">
        <v>0</v>
      </c>
      <c r="M50" s="683">
        <v>0</v>
      </c>
      <c r="N50" s="684">
        <v>0</v>
      </c>
      <c r="O50" s="477"/>
      <c r="P50" s="477">
        <v>3675.42191826</v>
      </c>
      <c r="Q50" s="477">
        <v>3927.7279999999996</v>
      </c>
      <c r="R50" s="477">
        <v>4299</v>
      </c>
      <c r="S50" s="464">
        <v>371.27200000000039</v>
      </c>
      <c r="T50" s="464">
        <v>9.4525893850083413</v>
      </c>
      <c r="U50" s="592" t="s">
        <v>83</v>
      </c>
      <c r="V50" s="592">
        <v>58</v>
      </c>
    </row>
    <row r="51" spans="1:22" ht="15.05" customHeight="1" x14ac:dyDescent="0.3">
      <c r="A51" s="591" t="s">
        <v>85</v>
      </c>
      <c r="B51" s="392"/>
      <c r="C51" s="481">
        <v>77982.786374770018</v>
      </c>
      <c r="D51" s="481">
        <v>78869.782889149981</v>
      </c>
      <c r="E51" s="481">
        <v>96110.04605176</v>
      </c>
      <c r="F51" s="481">
        <v>103249.49700000029</v>
      </c>
      <c r="G51" s="481">
        <v>99081.137000000002</v>
      </c>
      <c r="H51" s="469">
        <v>-4168.3600000002916</v>
      </c>
      <c r="I51" s="469">
        <v>-4.0371722101467276</v>
      </c>
      <c r="J51" s="403"/>
      <c r="K51" s="481">
        <v>14425.006472860001</v>
      </c>
      <c r="L51" s="481">
        <v>13618.334999999999</v>
      </c>
      <c r="M51" s="481">
        <v>3875.027</v>
      </c>
      <c r="N51" s="469">
        <v>-9743.3080000000009</v>
      </c>
      <c r="O51" s="481"/>
      <c r="P51" s="481">
        <v>81685.039578900003</v>
      </c>
      <c r="Q51" s="481">
        <v>89631.162000000302</v>
      </c>
      <c r="R51" s="481">
        <v>95206.11</v>
      </c>
      <c r="S51" s="469">
        <v>5574.9479999996984</v>
      </c>
      <c r="T51" s="469">
        <v>6.2198769664502169</v>
      </c>
      <c r="U51" s="590"/>
      <c r="V51" s="590" t="s">
        <v>85</v>
      </c>
    </row>
    <row r="52" spans="1:22" s="588" customFormat="1" ht="12.45" x14ac:dyDescent="0.25">
      <c r="A52" s="589" t="s">
        <v>540</v>
      </c>
    </row>
  </sheetData>
  <mergeCells count="7">
    <mergeCell ref="H2:I2"/>
    <mergeCell ref="S2:T2"/>
    <mergeCell ref="H3:H4"/>
    <mergeCell ref="I3:I4"/>
    <mergeCell ref="N3:N4"/>
    <mergeCell ref="S3:S4"/>
    <mergeCell ref="T3:T4"/>
  </mergeCells>
  <pageMargins left="0.7" right="0.7" top="0.75" bottom="0.75" header="0.3" footer="0.3"/>
  <pageSetup paperSize="9" scale="3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I44"/>
  <sheetViews>
    <sheetView showGridLines="0" zoomScaleNormal="100" workbookViewId="0"/>
  </sheetViews>
  <sheetFormatPr baseColWidth="10" defaultColWidth="9.109375" defaultRowHeight="15.05" x14ac:dyDescent="0.3"/>
  <cols>
    <col min="1" max="1" width="2.88671875" style="587" customWidth="1"/>
    <col min="2" max="2" width="37.109375" style="385" customWidth="1"/>
    <col min="3" max="9" width="8.5546875" style="385" customWidth="1"/>
    <col min="10" max="16384" width="9.109375" style="385"/>
  </cols>
  <sheetData>
    <row r="1" spans="1:9" ht="15.05" customHeight="1" x14ac:dyDescent="0.3">
      <c r="A1" s="944" t="s">
        <v>729</v>
      </c>
    </row>
    <row r="2" spans="1:9" ht="15.05" customHeight="1" x14ac:dyDescent="0.3">
      <c r="A2" s="609"/>
      <c r="B2" s="608"/>
      <c r="C2" s="506" t="s">
        <v>3</v>
      </c>
      <c r="D2" s="506"/>
      <c r="E2" s="506"/>
      <c r="F2" s="506"/>
      <c r="G2" s="506"/>
      <c r="H2" s="1019" t="s">
        <v>533</v>
      </c>
      <c r="I2" s="1019"/>
    </row>
    <row r="3" spans="1:9" ht="15.05" customHeight="1" x14ac:dyDescent="0.3">
      <c r="A3" s="605" t="s">
        <v>1</v>
      </c>
      <c r="B3" s="604"/>
      <c r="C3" s="817" t="s">
        <v>0</v>
      </c>
      <c r="D3" s="817" t="s">
        <v>0</v>
      </c>
      <c r="E3" s="817" t="s">
        <v>435</v>
      </c>
      <c r="F3" s="817" t="s">
        <v>140</v>
      </c>
      <c r="G3" s="817" t="s">
        <v>432</v>
      </c>
      <c r="H3" s="1020" t="s">
        <v>126</v>
      </c>
      <c r="I3" s="1020" t="s">
        <v>125</v>
      </c>
    </row>
    <row r="4" spans="1:9" ht="15.05" customHeight="1" x14ac:dyDescent="0.3">
      <c r="A4" s="818"/>
      <c r="B4" s="599"/>
      <c r="C4" s="494">
        <v>2018</v>
      </c>
      <c r="D4" s="494">
        <v>2019</v>
      </c>
      <c r="E4" s="494">
        <v>2020</v>
      </c>
      <c r="F4" s="494">
        <v>2021</v>
      </c>
      <c r="G4" s="494">
        <v>2022</v>
      </c>
      <c r="H4" s="1021"/>
      <c r="I4" s="1021"/>
    </row>
    <row r="5" spans="1:9" ht="15.05" customHeight="1" x14ac:dyDescent="0.3">
      <c r="A5" s="596" t="s">
        <v>86</v>
      </c>
      <c r="B5" s="501"/>
      <c r="C5" s="500">
        <v>54983.972034000006</v>
      </c>
      <c r="D5" s="500">
        <v>56807.991978879996</v>
      </c>
      <c r="E5" s="500">
        <v>50016.943612180003</v>
      </c>
      <c r="F5" s="500">
        <v>49498.77199999999</v>
      </c>
      <c r="G5" s="500">
        <v>60883.784</v>
      </c>
      <c r="H5" s="465">
        <v>11385.01200000001</v>
      </c>
      <c r="I5" s="465">
        <v>23.000594843039767</v>
      </c>
    </row>
    <row r="6" spans="1:9" ht="15.05" customHeight="1" x14ac:dyDescent="0.3">
      <c r="A6" s="712" t="s">
        <v>16</v>
      </c>
      <c r="B6" s="393" t="s">
        <v>47</v>
      </c>
      <c r="C6" s="477">
        <v>6.7535000000000012E-2</v>
      </c>
      <c r="D6" s="477">
        <v>9.4529139999999998E-2</v>
      </c>
      <c r="E6" s="477">
        <v>4.3511220000000003E-2</v>
      </c>
      <c r="F6" s="477">
        <v>2.5000000000000001E-2</v>
      </c>
      <c r="G6" s="477">
        <v>2.5000000000000001E-2</v>
      </c>
      <c r="H6" s="464">
        <v>0</v>
      </c>
      <c r="I6" s="464">
        <v>0</v>
      </c>
    </row>
    <row r="7" spans="1:9" ht="15.05" customHeight="1" x14ac:dyDescent="0.3">
      <c r="A7" s="712" t="s">
        <v>17</v>
      </c>
      <c r="B7" s="393" t="s">
        <v>48</v>
      </c>
      <c r="C7" s="477">
        <v>1.9125680000000003</v>
      </c>
      <c r="D7" s="477">
        <v>1.8058498199999997</v>
      </c>
      <c r="E7" s="477">
        <v>1.60136821</v>
      </c>
      <c r="F7" s="477">
        <v>2.3009999999999993</v>
      </c>
      <c r="G7" s="477">
        <v>2.3010000000000002</v>
      </c>
      <c r="H7" s="464">
        <v>0</v>
      </c>
      <c r="I7" s="464">
        <v>0</v>
      </c>
    </row>
    <row r="8" spans="1:9" ht="15.05" customHeight="1" x14ac:dyDescent="0.3">
      <c r="A8" s="712" t="s">
        <v>18</v>
      </c>
      <c r="B8" s="393" t="s">
        <v>49</v>
      </c>
      <c r="C8" s="477">
        <v>0.28237300000000004</v>
      </c>
      <c r="D8" s="477">
        <v>0.24171886999999997</v>
      </c>
      <c r="E8" s="477">
        <v>0.23524592</v>
      </c>
      <c r="F8" s="477">
        <v>8.6000000000000007E-2</v>
      </c>
      <c r="G8" s="477">
        <v>8.5999999999999993E-2</v>
      </c>
      <c r="H8" s="464">
        <v>0</v>
      </c>
      <c r="I8" s="464">
        <v>0</v>
      </c>
    </row>
    <row r="9" spans="1:9" ht="15.05" customHeight="1" x14ac:dyDescent="0.3">
      <c r="A9" s="712" t="s">
        <v>19</v>
      </c>
      <c r="B9" s="393" t="s">
        <v>50</v>
      </c>
      <c r="C9" s="477">
        <v>3.4075000000000001E-2</v>
      </c>
      <c r="D9" s="477">
        <v>3.3233729999999996E-2</v>
      </c>
      <c r="E9" s="477">
        <v>3.2906709999999999E-2</v>
      </c>
      <c r="F9" s="477">
        <v>3.5000000000000003E-2</v>
      </c>
      <c r="G9" s="477">
        <v>3.5000000000000003E-2</v>
      </c>
      <c r="H9" s="464">
        <v>0</v>
      </c>
      <c r="I9" s="464">
        <v>0</v>
      </c>
    </row>
    <row r="10" spans="1:9" ht="15.05" customHeight="1" x14ac:dyDescent="0.3">
      <c r="A10" s="712" t="s">
        <v>20</v>
      </c>
      <c r="B10" s="393" t="s">
        <v>51</v>
      </c>
      <c r="C10" s="477">
        <v>0.12170400000000001</v>
      </c>
      <c r="D10" s="477">
        <v>0.14325131999999999</v>
      </c>
      <c r="E10" s="477">
        <v>0.14430576000000001</v>
      </c>
      <c r="F10" s="477">
        <v>0.12000000000000001</v>
      </c>
      <c r="G10" s="477">
        <v>0.12</v>
      </c>
      <c r="H10" s="464">
        <v>0</v>
      </c>
      <c r="I10" s="464">
        <v>0</v>
      </c>
    </row>
    <row r="11" spans="1:9" ht="15.05" customHeight="1" x14ac:dyDescent="0.3">
      <c r="A11" s="712" t="s">
        <v>21</v>
      </c>
      <c r="B11" s="393" t="s">
        <v>52</v>
      </c>
      <c r="C11" s="477">
        <v>8.9619000000000004E-2</v>
      </c>
      <c r="D11" s="477">
        <v>7.858931999999999E-2</v>
      </c>
      <c r="E11" s="477">
        <v>0.11120448000000001</v>
      </c>
      <c r="F11" s="477">
        <v>8.6000000000000021E-2</v>
      </c>
      <c r="G11" s="477">
        <v>8.5999999999999993E-2</v>
      </c>
      <c r="H11" s="464">
        <v>0</v>
      </c>
      <c r="I11" s="464">
        <v>0</v>
      </c>
    </row>
    <row r="12" spans="1:9" ht="15.05" customHeight="1" x14ac:dyDescent="0.3">
      <c r="A12" s="712">
        <v>10</v>
      </c>
      <c r="B12" s="393" t="s">
        <v>53</v>
      </c>
      <c r="C12" s="477">
        <v>4.5062669999999994</v>
      </c>
      <c r="D12" s="477">
        <v>5.3714941000000005</v>
      </c>
      <c r="E12" s="477">
        <v>11.923192000000002</v>
      </c>
      <c r="F12" s="477">
        <v>5.8829999999999991</v>
      </c>
      <c r="G12" s="477">
        <v>5.9279999999999999</v>
      </c>
      <c r="H12" s="464">
        <v>4.5000000000000817E-2</v>
      </c>
      <c r="I12" s="464">
        <v>0.76491585925549588</v>
      </c>
    </row>
    <row r="13" spans="1:9" ht="15.05" customHeight="1" x14ac:dyDescent="0.3">
      <c r="A13" s="712">
        <v>11</v>
      </c>
      <c r="B13" s="393" t="s">
        <v>55</v>
      </c>
      <c r="C13" s="477">
        <v>147.42268500000017</v>
      </c>
      <c r="D13" s="477">
        <v>167.19136794000008</v>
      </c>
      <c r="E13" s="477">
        <v>143.68160516</v>
      </c>
      <c r="F13" s="477">
        <v>141.63300000000004</v>
      </c>
      <c r="G13" s="477">
        <v>141.83799999999999</v>
      </c>
      <c r="H13" s="464">
        <v>0.20499999999995566</v>
      </c>
      <c r="I13" s="464">
        <v>0.14474027945461551</v>
      </c>
    </row>
    <row r="14" spans="1:9" ht="15.05" customHeight="1" x14ac:dyDescent="0.3">
      <c r="A14" s="712">
        <v>12</v>
      </c>
      <c r="B14" s="393" t="s">
        <v>56</v>
      </c>
      <c r="C14" s="477">
        <v>10.918469999999997</v>
      </c>
      <c r="D14" s="477">
        <v>10.920727189999999</v>
      </c>
      <c r="E14" s="477">
        <v>10.715979170000001</v>
      </c>
      <c r="F14" s="477">
        <v>6.4810000000000008</v>
      </c>
      <c r="G14" s="477">
        <v>6.4359999999999999</v>
      </c>
      <c r="H14" s="464">
        <v>-4.5000000000000817E-2</v>
      </c>
      <c r="I14" s="464">
        <v>-0.69433729362753915</v>
      </c>
    </row>
    <row r="15" spans="1:9" ht="15.05" customHeight="1" x14ac:dyDescent="0.3">
      <c r="A15" s="712">
        <v>13</v>
      </c>
      <c r="B15" s="393" t="s">
        <v>131</v>
      </c>
      <c r="C15" s="477">
        <v>1338.7406839999983</v>
      </c>
      <c r="D15" s="477">
        <v>1360.1311554999982</v>
      </c>
      <c r="E15" s="477">
        <v>1330.7402951799995</v>
      </c>
      <c r="F15" s="477">
        <v>1450.314999999998</v>
      </c>
      <c r="G15" s="477">
        <v>1601.7460000000001</v>
      </c>
      <c r="H15" s="464">
        <v>151.43100000000209</v>
      </c>
      <c r="I15" s="464">
        <v>10.441248970051491</v>
      </c>
    </row>
    <row r="16" spans="1:9" ht="15.05" customHeight="1" x14ac:dyDescent="0.3">
      <c r="A16" s="712">
        <v>14</v>
      </c>
      <c r="B16" s="393" t="s">
        <v>57</v>
      </c>
      <c r="C16" s="477">
        <v>55.812102000000003</v>
      </c>
      <c r="D16" s="477">
        <v>51.164227949999997</v>
      </c>
      <c r="E16" s="477">
        <v>42.790487420000012</v>
      </c>
      <c r="F16" s="477">
        <v>50.038000000000025</v>
      </c>
      <c r="G16" s="477">
        <v>50.037999999999997</v>
      </c>
      <c r="H16" s="464">
        <v>0</v>
      </c>
      <c r="I16" s="464">
        <v>0</v>
      </c>
    </row>
    <row r="17" spans="1:9" ht="15.05" customHeight="1" x14ac:dyDescent="0.3">
      <c r="A17" s="712">
        <v>15</v>
      </c>
      <c r="B17" s="393" t="s">
        <v>58</v>
      </c>
      <c r="C17" s="477">
        <v>159.61956100000009</v>
      </c>
      <c r="D17" s="477">
        <v>169.17030196000002</v>
      </c>
      <c r="E17" s="477">
        <v>165.64254271999999</v>
      </c>
      <c r="F17" s="477">
        <v>108.59800000000016</v>
      </c>
      <c r="G17" s="477">
        <v>120.06100000000001</v>
      </c>
      <c r="H17" s="464">
        <v>11.462999999999852</v>
      </c>
      <c r="I17" s="464">
        <v>10.555443010000033</v>
      </c>
    </row>
    <row r="18" spans="1:9" ht="15.05" customHeight="1" x14ac:dyDescent="0.3">
      <c r="A18" s="712">
        <v>16</v>
      </c>
      <c r="B18" s="393" t="s">
        <v>59</v>
      </c>
      <c r="C18" s="477">
        <v>53239.703752000009</v>
      </c>
      <c r="D18" s="477">
        <v>55014.747380799992</v>
      </c>
      <c r="E18" s="477">
        <v>48284.783569210005</v>
      </c>
      <c r="F18" s="477">
        <v>47707.904999999992</v>
      </c>
      <c r="G18" s="477">
        <v>58934.813999999998</v>
      </c>
      <c r="H18" s="464">
        <v>11226.909000000007</v>
      </c>
      <c r="I18" s="464">
        <v>23.532596956416359</v>
      </c>
    </row>
    <row r="19" spans="1:9" ht="15.05" customHeight="1" x14ac:dyDescent="0.3">
      <c r="A19" s="712">
        <v>17</v>
      </c>
      <c r="B19" s="393" t="s">
        <v>60</v>
      </c>
      <c r="C19" s="477">
        <v>0.55675700000000006</v>
      </c>
      <c r="D19" s="477">
        <v>0.79348355999999998</v>
      </c>
      <c r="E19" s="477">
        <v>0.46144158000000002</v>
      </c>
      <c r="F19" s="477">
        <v>0.56300000000000006</v>
      </c>
      <c r="G19" s="477">
        <v>0.56299999999999994</v>
      </c>
      <c r="H19" s="464">
        <v>0</v>
      </c>
      <c r="I19" s="464">
        <v>0</v>
      </c>
    </row>
    <row r="20" spans="1:9" ht="15.05" customHeight="1" x14ac:dyDescent="0.3">
      <c r="A20" s="712" t="s">
        <v>22</v>
      </c>
      <c r="B20" s="393" t="s">
        <v>132</v>
      </c>
      <c r="C20" s="477">
        <v>24.183882000000008</v>
      </c>
      <c r="D20" s="477">
        <v>26.104667680000002</v>
      </c>
      <c r="E20" s="477">
        <v>24.035957440000011</v>
      </c>
      <c r="F20" s="477">
        <v>24.702999999999999</v>
      </c>
      <c r="G20" s="477">
        <v>19.707000000000001</v>
      </c>
      <c r="H20" s="464">
        <v>-4.9959999999999987</v>
      </c>
      <c r="I20" s="464">
        <v>-20.224264259401686</v>
      </c>
    </row>
    <row r="21" spans="1:9" ht="15.05" customHeight="1" x14ac:dyDescent="0.3">
      <c r="A21" s="596" t="s">
        <v>62</v>
      </c>
      <c r="B21" s="501"/>
      <c r="C21" s="500">
        <v>17039.744257999999</v>
      </c>
      <c r="D21" s="500">
        <v>17406.698389830002</v>
      </c>
      <c r="E21" s="500">
        <v>17072.699541420003</v>
      </c>
      <c r="F21" s="500">
        <v>17552.322</v>
      </c>
      <c r="G21" s="500">
        <v>18771.471000000001</v>
      </c>
      <c r="H21" s="465">
        <v>1219.1490000000013</v>
      </c>
      <c r="I21" s="465">
        <v>6.9457989660855199</v>
      </c>
    </row>
    <row r="22" spans="1:9" s="497" customFormat="1" ht="15.05" customHeight="1" x14ac:dyDescent="0.3">
      <c r="A22" s="712">
        <v>20</v>
      </c>
      <c r="B22" s="393" t="s">
        <v>63</v>
      </c>
      <c r="C22" s="477">
        <v>7301.4238139999998</v>
      </c>
      <c r="D22" s="477">
        <v>7569.7539396000002</v>
      </c>
      <c r="E22" s="477">
        <v>7484.6930819099998</v>
      </c>
      <c r="F22" s="477">
        <v>7608.7049999999999</v>
      </c>
      <c r="G22" s="477">
        <v>8041.4560000000001</v>
      </c>
      <c r="H22" s="464">
        <v>432.7510000000002</v>
      </c>
      <c r="I22" s="464">
        <v>5.6875775838332565</v>
      </c>
    </row>
    <row r="23" spans="1:9" s="497" customFormat="1" ht="15.05" customHeight="1" x14ac:dyDescent="0.3">
      <c r="A23" s="713">
        <v>21</v>
      </c>
      <c r="B23" s="393" t="s">
        <v>64</v>
      </c>
      <c r="C23" s="477">
        <v>616.70496800000001</v>
      </c>
      <c r="D23" s="477">
        <v>547.58090719999996</v>
      </c>
      <c r="E23" s="477">
        <v>608.92811132999987</v>
      </c>
      <c r="F23" s="477">
        <v>625.82599999999991</v>
      </c>
      <c r="G23" s="477">
        <v>644.60799999999995</v>
      </c>
      <c r="H23" s="464">
        <v>18.782000000000039</v>
      </c>
      <c r="I23" s="464">
        <v>3.0011536753027266</v>
      </c>
    </row>
    <row r="24" spans="1:9" s="497" customFormat="1" ht="15.05" customHeight="1" x14ac:dyDescent="0.3">
      <c r="A24" s="712">
        <v>22</v>
      </c>
      <c r="B24" s="393" t="s">
        <v>65</v>
      </c>
      <c r="C24" s="477">
        <v>42.372914000000002</v>
      </c>
      <c r="D24" s="477">
        <v>43.956900529999999</v>
      </c>
      <c r="E24" s="477">
        <v>45.682011969999998</v>
      </c>
      <c r="F24" s="477">
        <v>44.185000000000002</v>
      </c>
      <c r="G24" s="477">
        <v>59.902999999999999</v>
      </c>
      <c r="H24" s="464">
        <v>15.717999999999996</v>
      </c>
      <c r="I24" s="464">
        <v>35.573158311644214</v>
      </c>
    </row>
    <row r="25" spans="1:9" s="497" customFormat="1" ht="15.05" customHeight="1" x14ac:dyDescent="0.3">
      <c r="A25" s="712">
        <v>23</v>
      </c>
      <c r="B25" s="393" t="s">
        <v>66</v>
      </c>
      <c r="C25" s="477">
        <v>2214.8981719999992</v>
      </c>
      <c r="D25" s="477">
        <v>2202.6848260500001</v>
      </c>
      <c r="E25" s="477">
        <v>2165.0020284000007</v>
      </c>
      <c r="F25" s="477">
        <v>2079.4070000000002</v>
      </c>
      <c r="G25" s="477">
        <v>2029.7049999999999</v>
      </c>
      <c r="H25" s="464">
        <v>-49.702000000000226</v>
      </c>
      <c r="I25" s="464">
        <v>-2.3902006677865479</v>
      </c>
    </row>
    <row r="26" spans="1:9" s="497" customFormat="1" ht="15.05" customHeight="1" x14ac:dyDescent="0.3">
      <c r="A26" s="712">
        <v>24</v>
      </c>
      <c r="B26" s="393" t="s">
        <v>67</v>
      </c>
      <c r="C26" s="477">
        <v>59.070785999999991</v>
      </c>
      <c r="D26" s="477">
        <v>50.522474330000009</v>
      </c>
      <c r="E26" s="477">
        <v>49.184547609999996</v>
      </c>
      <c r="F26" s="477">
        <v>50.029000000000003</v>
      </c>
      <c r="G26" s="477">
        <v>50.029000000000003</v>
      </c>
      <c r="H26" s="464">
        <v>0</v>
      </c>
      <c r="I26" s="464">
        <v>0</v>
      </c>
    </row>
    <row r="27" spans="1:9" s="497" customFormat="1" ht="15.05" customHeight="1" x14ac:dyDescent="0.3">
      <c r="A27" s="712">
        <v>25</v>
      </c>
      <c r="B27" s="393" t="s">
        <v>133</v>
      </c>
      <c r="C27" s="477">
        <v>6805.273604</v>
      </c>
      <c r="D27" s="477">
        <v>6992.1993421199995</v>
      </c>
      <c r="E27" s="477">
        <v>6719.2097602000003</v>
      </c>
      <c r="F27" s="477">
        <v>7144.17</v>
      </c>
      <c r="G27" s="477">
        <v>7945.77</v>
      </c>
      <c r="H27" s="464">
        <v>801.60000000000036</v>
      </c>
      <c r="I27" s="464">
        <v>11.22033770193039</v>
      </c>
    </row>
    <row r="28" spans="1:9" ht="15.05" customHeight="1" x14ac:dyDescent="0.3">
      <c r="A28" s="596" t="s">
        <v>69</v>
      </c>
      <c r="B28" s="501"/>
      <c r="C28" s="500">
        <v>92.636886000000018</v>
      </c>
      <c r="D28" s="500">
        <v>116.32907943999993</v>
      </c>
      <c r="E28" s="500">
        <v>238.16322001000003</v>
      </c>
      <c r="F28" s="500">
        <v>99.601000000000269</v>
      </c>
      <c r="G28" s="500">
        <v>96.660999999999987</v>
      </c>
      <c r="H28" s="465">
        <v>-2.9400000000002819</v>
      </c>
      <c r="I28" s="465">
        <v>-2.9517775925947269</v>
      </c>
    </row>
    <row r="29" spans="1:9" ht="15.05" customHeight="1" x14ac:dyDescent="0.3">
      <c r="A29" s="712">
        <v>30</v>
      </c>
      <c r="B29" s="393" t="s">
        <v>70</v>
      </c>
      <c r="C29" s="477">
        <v>84.355860000000007</v>
      </c>
      <c r="D29" s="477">
        <v>101.94887959999994</v>
      </c>
      <c r="E29" s="477">
        <v>226.78606554999999</v>
      </c>
      <c r="F29" s="477">
        <v>90.283000000000285</v>
      </c>
      <c r="G29" s="477">
        <v>87.343000000000004</v>
      </c>
      <c r="H29" s="464">
        <v>-2.9400000000002819</v>
      </c>
      <c r="I29" s="464">
        <v>-3.2564270128377135</v>
      </c>
    </row>
    <row r="30" spans="1:9" ht="15.05" customHeight="1" x14ac:dyDescent="0.3">
      <c r="A30" s="712">
        <v>31</v>
      </c>
      <c r="B30" s="393" t="s">
        <v>71</v>
      </c>
      <c r="C30" s="477">
        <v>3.3460610000000002</v>
      </c>
      <c r="D30" s="477">
        <v>2.8481044499999997</v>
      </c>
      <c r="E30" s="477">
        <v>2.97877489</v>
      </c>
      <c r="F30" s="477">
        <v>1.089</v>
      </c>
      <c r="G30" s="477">
        <v>1.089</v>
      </c>
      <c r="H30" s="464">
        <v>0</v>
      </c>
      <c r="I30" s="464">
        <v>0</v>
      </c>
    </row>
    <row r="31" spans="1:9" ht="15.05" customHeight="1" x14ac:dyDescent="0.3">
      <c r="A31" s="712">
        <v>32</v>
      </c>
      <c r="B31" s="393" t="s">
        <v>72</v>
      </c>
      <c r="C31" s="477">
        <v>4.7948709999999997</v>
      </c>
      <c r="D31" s="477">
        <v>4.9946680399999996</v>
      </c>
      <c r="E31" s="477">
        <v>2.96074408</v>
      </c>
      <c r="F31" s="477">
        <v>6.2189999999999994</v>
      </c>
      <c r="G31" s="477">
        <v>6.2190000000000003</v>
      </c>
      <c r="H31" s="464">
        <v>0</v>
      </c>
      <c r="I31" s="464">
        <v>0</v>
      </c>
    </row>
    <row r="32" spans="1:9" ht="15.05" customHeight="1" x14ac:dyDescent="0.3">
      <c r="A32" s="712">
        <v>33</v>
      </c>
      <c r="B32" s="393" t="s">
        <v>73</v>
      </c>
      <c r="C32" s="477">
        <v>0</v>
      </c>
      <c r="D32" s="477">
        <v>6.4119887200000001</v>
      </c>
      <c r="E32" s="477">
        <v>5.3</v>
      </c>
      <c r="F32" s="477">
        <v>1.0019999999999998</v>
      </c>
      <c r="G32" s="477">
        <v>1.002</v>
      </c>
      <c r="H32" s="464">
        <v>0</v>
      </c>
      <c r="I32" s="464">
        <v>0</v>
      </c>
    </row>
    <row r="33" spans="1:9" ht="15.05" customHeight="1" x14ac:dyDescent="0.3">
      <c r="A33" s="712">
        <v>34</v>
      </c>
      <c r="B33" s="393" t="s">
        <v>134</v>
      </c>
      <c r="C33" s="477">
        <v>0.140094</v>
      </c>
      <c r="D33" s="477">
        <v>0.12543863</v>
      </c>
      <c r="E33" s="477">
        <v>0.13763549</v>
      </c>
      <c r="F33" s="477">
        <v>1.0079999999999996</v>
      </c>
      <c r="G33" s="477">
        <v>1.008</v>
      </c>
      <c r="H33" s="464">
        <v>0</v>
      </c>
      <c r="I33" s="464">
        <v>0</v>
      </c>
    </row>
    <row r="34" spans="1:9" ht="15.05" customHeight="1" x14ac:dyDescent="0.3">
      <c r="A34" s="596" t="s">
        <v>75</v>
      </c>
      <c r="B34" s="501"/>
      <c r="C34" s="500">
        <v>3414.2723829999995</v>
      </c>
      <c r="D34" s="500">
        <v>4595.0199612100005</v>
      </c>
      <c r="E34" s="500">
        <v>4911.8620316200004</v>
      </c>
      <c r="F34" s="500">
        <v>3702.121999999998</v>
      </c>
      <c r="G34" s="500">
        <v>4394.2970000000005</v>
      </c>
      <c r="H34" s="465">
        <v>692.17500000000246</v>
      </c>
      <c r="I34" s="465">
        <v>18.696709616809031</v>
      </c>
    </row>
    <row r="35" spans="1:9" s="497" customFormat="1" ht="15.05" customHeight="1" x14ac:dyDescent="0.3">
      <c r="A35" s="712">
        <v>40</v>
      </c>
      <c r="B35" s="393" t="s">
        <v>76</v>
      </c>
      <c r="C35" s="477">
        <v>56.392568999999995</v>
      </c>
      <c r="D35" s="477">
        <v>50.244700850000015</v>
      </c>
      <c r="E35" s="477">
        <v>62.811087690000001</v>
      </c>
      <c r="F35" s="477">
        <v>44.77200000000002</v>
      </c>
      <c r="G35" s="477">
        <v>40.284999999999997</v>
      </c>
      <c r="H35" s="464">
        <v>-4.4870000000000232</v>
      </c>
      <c r="I35" s="464">
        <v>-10.021888680425313</v>
      </c>
    </row>
    <row r="36" spans="1:9" s="497" customFormat="1" ht="15.05" customHeight="1" x14ac:dyDescent="0.3">
      <c r="A36" s="712">
        <v>41</v>
      </c>
      <c r="B36" s="393" t="s">
        <v>135</v>
      </c>
      <c r="C36" s="477">
        <v>456.65917999999994</v>
      </c>
      <c r="D36" s="477">
        <v>654.55248491000009</v>
      </c>
      <c r="E36" s="477">
        <v>610.92261711999993</v>
      </c>
      <c r="F36" s="477">
        <v>1109.5979999999988</v>
      </c>
      <c r="G36" s="477">
        <v>1211.56</v>
      </c>
      <c r="H36" s="464">
        <v>101.96200000000113</v>
      </c>
      <c r="I36" s="464">
        <v>9.1890937078114092</v>
      </c>
    </row>
    <row r="37" spans="1:9" s="497" customFormat="1" ht="15.05" customHeight="1" x14ac:dyDescent="0.3">
      <c r="A37" s="712">
        <v>42</v>
      </c>
      <c r="B37" s="393" t="s">
        <v>136</v>
      </c>
      <c r="C37" s="477">
        <v>208.98147299999985</v>
      </c>
      <c r="D37" s="477">
        <v>214.21699918999994</v>
      </c>
      <c r="E37" s="477">
        <v>771.1133500600007</v>
      </c>
      <c r="F37" s="477">
        <v>634.20899999999915</v>
      </c>
      <c r="G37" s="477">
        <v>626.61300000000006</v>
      </c>
      <c r="H37" s="464">
        <v>-7.5959999999990941</v>
      </c>
      <c r="I37" s="464">
        <v>-1.1977124260297638</v>
      </c>
    </row>
    <row r="38" spans="1:9" s="497" customFormat="1" ht="15.05" customHeight="1" x14ac:dyDescent="0.3">
      <c r="A38" s="712">
        <v>43</v>
      </c>
      <c r="B38" s="393" t="s">
        <v>137</v>
      </c>
      <c r="C38" s="477">
        <v>662.32335699999999</v>
      </c>
      <c r="D38" s="477">
        <v>623.18614663999995</v>
      </c>
      <c r="E38" s="477">
        <v>202.11038563</v>
      </c>
      <c r="F38" s="477">
        <v>248.43600000000001</v>
      </c>
      <c r="G38" s="477">
        <v>320.27100000000002</v>
      </c>
      <c r="H38" s="464">
        <v>71.835000000000008</v>
      </c>
      <c r="I38" s="464">
        <v>28.91489156160943</v>
      </c>
    </row>
    <row r="39" spans="1:9" s="497" customFormat="1" ht="15.05" customHeight="1" x14ac:dyDescent="0.3">
      <c r="A39" s="712">
        <v>44</v>
      </c>
      <c r="B39" s="393" t="s">
        <v>77</v>
      </c>
      <c r="C39" s="477">
        <v>642.80607900000007</v>
      </c>
      <c r="D39" s="477">
        <v>666.26530007999997</v>
      </c>
      <c r="E39" s="477">
        <v>589.72019739000007</v>
      </c>
      <c r="F39" s="477">
        <v>592.05999999999995</v>
      </c>
      <c r="G39" s="477">
        <v>731.56299999999999</v>
      </c>
      <c r="H39" s="464">
        <v>139.50300000000004</v>
      </c>
      <c r="I39" s="464">
        <v>23.562307874201949</v>
      </c>
    </row>
    <row r="40" spans="1:9" s="497" customFormat="1" ht="15.05" customHeight="1" x14ac:dyDescent="0.3">
      <c r="A40" s="712">
        <v>45</v>
      </c>
      <c r="B40" s="393" t="s">
        <v>78</v>
      </c>
      <c r="C40" s="477">
        <v>1346.4037599999999</v>
      </c>
      <c r="D40" s="477">
        <v>1127.44797941</v>
      </c>
      <c r="E40" s="477">
        <v>1345.3383320999999</v>
      </c>
      <c r="F40" s="477">
        <v>931.63900000000001</v>
      </c>
      <c r="G40" s="477">
        <v>1461.9949999999999</v>
      </c>
      <c r="H40" s="464">
        <v>530.35599999999988</v>
      </c>
      <c r="I40" s="464">
        <v>56.927200342621965</v>
      </c>
    </row>
    <row r="41" spans="1:9" s="497" customFormat="1" ht="15.05" customHeight="1" x14ac:dyDescent="0.3">
      <c r="A41" s="712">
        <v>46</v>
      </c>
      <c r="B41" s="393" t="s">
        <v>79</v>
      </c>
      <c r="C41" s="477">
        <v>40.705964999999999</v>
      </c>
      <c r="D41" s="477">
        <v>1259.10635013</v>
      </c>
      <c r="E41" s="477">
        <v>1329.8460616299999</v>
      </c>
      <c r="F41" s="477">
        <v>141.40800000000002</v>
      </c>
      <c r="G41" s="477">
        <v>2.0099999999999998</v>
      </c>
      <c r="H41" s="464">
        <v>-139.39800000000002</v>
      </c>
      <c r="I41" s="464">
        <v>-98.578581126951804</v>
      </c>
    </row>
    <row r="42" spans="1:9" ht="15.05" customHeight="1" x14ac:dyDescent="0.3">
      <c r="A42" s="596" t="s">
        <v>81</v>
      </c>
      <c r="B42" s="501"/>
      <c r="C42" s="500">
        <v>1347.9794199999999</v>
      </c>
      <c r="D42" s="500">
        <v>1430.5112011800002</v>
      </c>
      <c r="E42" s="500">
        <v>1390.6425970599998</v>
      </c>
      <c r="F42" s="500">
        <v>1668.4380000000001</v>
      </c>
      <c r="G42" s="500">
        <v>2292.35</v>
      </c>
      <c r="H42" s="465">
        <v>623.91199999999981</v>
      </c>
      <c r="I42" s="465">
        <v>37.394976618849476</v>
      </c>
    </row>
    <row r="43" spans="1:9" s="497" customFormat="1" ht="15.05" customHeight="1" x14ac:dyDescent="0.3">
      <c r="A43" s="712">
        <v>51</v>
      </c>
      <c r="B43" s="393" t="s">
        <v>82</v>
      </c>
      <c r="C43" s="477">
        <v>1347.9794199999999</v>
      </c>
      <c r="D43" s="477">
        <v>1430.5112011800002</v>
      </c>
      <c r="E43" s="477">
        <v>1390.6425970599998</v>
      </c>
      <c r="F43" s="477">
        <v>1668.4380000000001</v>
      </c>
      <c r="G43" s="477">
        <v>2292.35</v>
      </c>
      <c r="H43" s="464">
        <v>623.91199999999981</v>
      </c>
      <c r="I43" s="464">
        <v>37.394976618849476</v>
      </c>
    </row>
    <row r="44" spans="1:9" ht="15.05" customHeight="1" x14ac:dyDescent="0.3">
      <c r="A44" s="591" t="s">
        <v>85</v>
      </c>
      <c r="B44" s="392"/>
      <c r="C44" s="481">
        <v>76878.604981000011</v>
      </c>
      <c r="D44" s="481">
        <v>80356.550610539998</v>
      </c>
      <c r="E44" s="481">
        <v>73630.311002290007</v>
      </c>
      <c r="F44" s="481">
        <v>72521.25499999999</v>
      </c>
      <c r="G44" s="481">
        <v>86438.562999999995</v>
      </c>
      <c r="H44" s="469">
        <v>13917.308000000005</v>
      </c>
      <c r="I44" s="469">
        <v>19.190660724224927</v>
      </c>
    </row>
  </sheetData>
  <mergeCells count="3">
    <mergeCell ref="H2:I2"/>
    <mergeCell ref="H3:H4"/>
    <mergeCell ref="I3:I4"/>
  </mergeCells>
  <pageMargins left="0.7" right="0.7" top="0.75" bottom="0.75" header="0.3" footer="0.3"/>
  <pageSetup paperSize="9" scale="8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pageSetUpPr fitToPage="1"/>
  </sheetPr>
  <dimension ref="A1:H79"/>
  <sheetViews>
    <sheetView showGridLines="0" workbookViewId="0"/>
  </sheetViews>
  <sheetFormatPr baseColWidth="10" defaultColWidth="11.44140625" defaultRowHeight="13.1" x14ac:dyDescent="0.25"/>
  <cols>
    <col min="1" max="1" width="54.33203125" style="610" customWidth="1"/>
    <col min="2" max="8" width="8.5546875" style="610" customWidth="1"/>
    <col min="9" max="16384" width="11.44140625" style="610"/>
  </cols>
  <sheetData>
    <row r="1" spans="1:8" s="842" customFormat="1" ht="15.05" customHeight="1" x14ac:dyDescent="0.3">
      <c r="A1" s="949" t="s">
        <v>662</v>
      </c>
    </row>
    <row r="2" spans="1:8" s="842" customFormat="1" ht="15.05" customHeight="1" x14ac:dyDescent="0.3">
      <c r="A2" s="841" t="s">
        <v>663</v>
      </c>
    </row>
    <row r="3" spans="1:8" ht="15.05" customHeight="1" x14ac:dyDescent="0.25">
      <c r="A3" s="1024" t="s">
        <v>557</v>
      </c>
      <c r="B3" s="646" t="s">
        <v>0</v>
      </c>
      <c r="C3" s="646" t="s">
        <v>0</v>
      </c>
      <c r="D3" s="646" t="s">
        <v>435</v>
      </c>
      <c r="E3" s="646" t="s">
        <v>140</v>
      </c>
      <c r="F3" s="646" t="s">
        <v>432</v>
      </c>
      <c r="G3" s="985" t="s">
        <v>533</v>
      </c>
      <c r="H3" s="985"/>
    </row>
    <row r="4" spans="1:8" ht="15.05" customHeight="1" x14ac:dyDescent="0.25">
      <c r="A4" s="1025"/>
      <c r="B4" s="390">
        <v>2018</v>
      </c>
      <c r="C4" s="390">
        <v>2019</v>
      </c>
      <c r="D4" s="390">
        <v>2020</v>
      </c>
      <c r="E4" s="390">
        <v>2021</v>
      </c>
      <c r="F4" s="390">
        <v>2022</v>
      </c>
      <c r="G4" s="820" t="s">
        <v>126</v>
      </c>
      <c r="H4" s="820" t="s">
        <v>125</v>
      </c>
    </row>
    <row r="5" spans="1:8" ht="15.05" customHeight="1" x14ac:dyDescent="0.25">
      <c r="A5" s="645" t="s">
        <v>439</v>
      </c>
      <c r="B5" s="642">
        <v>77982.786374770061</v>
      </c>
      <c r="C5" s="642">
        <v>78869.782889149938</v>
      </c>
      <c r="D5" s="642">
        <v>96110.046051760059</v>
      </c>
      <c r="E5" s="642">
        <v>103249.49699999993</v>
      </c>
      <c r="F5" s="642">
        <v>99081.137000000017</v>
      </c>
      <c r="G5" s="644">
        <v>-4168.3599999999133</v>
      </c>
      <c r="H5" s="643">
        <v>-4.037172210146376E-2</v>
      </c>
    </row>
    <row r="6" spans="1:8" ht="15.05" customHeight="1" x14ac:dyDescent="0.25">
      <c r="A6" s="641" t="s">
        <v>214</v>
      </c>
      <c r="B6" s="638">
        <v>464.9624176800001</v>
      </c>
      <c r="C6" s="638">
        <v>487.26146522000022</v>
      </c>
      <c r="D6" s="638">
        <v>714.96795302999965</v>
      </c>
      <c r="E6" s="638">
        <v>830.69399999999894</v>
      </c>
      <c r="F6" s="638">
        <v>807.50999999999897</v>
      </c>
      <c r="G6" s="640">
        <v>-23.183999999999969</v>
      </c>
      <c r="H6" s="639">
        <v>-2.7909193999234375E-2</v>
      </c>
    </row>
    <row r="7" spans="1:8" ht="15.05" customHeight="1" x14ac:dyDescent="0.25">
      <c r="A7" s="641" t="s">
        <v>213</v>
      </c>
      <c r="B7" s="638">
        <v>523.66971221999972</v>
      </c>
      <c r="C7" s="638">
        <v>366.05622375000002</v>
      </c>
      <c r="D7" s="638">
        <v>357.27771687999984</v>
      </c>
      <c r="E7" s="638">
        <v>669.99400000000014</v>
      </c>
      <c r="F7" s="638">
        <v>1810.134</v>
      </c>
      <c r="G7" s="640">
        <v>1140.1399999999999</v>
      </c>
      <c r="H7" s="639">
        <v>1.7017167317916275</v>
      </c>
    </row>
    <row r="8" spans="1:8" ht="15.05" customHeight="1" x14ac:dyDescent="0.25">
      <c r="A8" s="637" t="s">
        <v>212</v>
      </c>
      <c r="B8" s="623">
        <v>76994.154244870064</v>
      </c>
      <c r="C8" s="623">
        <v>78016.46520017994</v>
      </c>
      <c r="D8" s="623">
        <v>95037.800381850058</v>
      </c>
      <c r="E8" s="623">
        <v>101748.80899999994</v>
      </c>
      <c r="F8" s="623">
        <v>96463.493000000017</v>
      </c>
      <c r="G8" s="622">
        <v>-5285.3159999999189</v>
      </c>
      <c r="H8" s="621">
        <v>-5.1944745613680079E-2</v>
      </c>
    </row>
    <row r="9" spans="1:8" ht="15.05" customHeight="1" x14ac:dyDescent="0.25">
      <c r="A9" s="635" t="s">
        <v>209</v>
      </c>
      <c r="B9" s="618">
        <v>9408.8591848699925</v>
      </c>
      <c r="C9" s="618">
        <v>9646.8832278800019</v>
      </c>
      <c r="D9" s="618">
        <v>9801.4254826500037</v>
      </c>
      <c r="E9" s="618">
        <v>10278.247000000019</v>
      </c>
      <c r="F9" s="618">
        <v>10501.597000000012</v>
      </c>
      <c r="G9" s="617">
        <v>223.34999999999309</v>
      </c>
      <c r="H9" s="616">
        <v>2.1730359272353804E-2</v>
      </c>
    </row>
    <row r="10" spans="1:8" ht="15.05" customHeight="1" x14ac:dyDescent="0.25">
      <c r="A10" s="636" t="s">
        <v>477</v>
      </c>
      <c r="B10" s="628">
        <v>6460.5103573600018</v>
      </c>
      <c r="C10" s="628">
        <v>6637.4205426299986</v>
      </c>
      <c r="D10" s="628">
        <v>6771.177314059998</v>
      </c>
      <c r="E10" s="628">
        <v>7119.2869999999994</v>
      </c>
      <c r="F10" s="628">
        <v>7311.847999999999</v>
      </c>
      <c r="G10" s="627">
        <v>192.56099999999969</v>
      </c>
      <c r="H10" s="626">
        <v>2.7047792847794971E-2</v>
      </c>
    </row>
    <row r="11" spans="1:8" ht="15.05" customHeight="1" x14ac:dyDescent="0.25">
      <c r="A11" s="636" t="s">
        <v>481</v>
      </c>
      <c r="B11" s="628">
        <v>707.30520675999958</v>
      </c>
      <c r="C11" s="628">
        <v>695.68885448000003</v>
      </c>
      <c r="D11" s="628">
        <v>671.39365888000009</v>
      </c>
      <c r="E11" s="628">
        <v>715.22400000000005</v>
      </c>
      <c r="F11" s="628">
        <v>699.93600000000004</v>
      </c>
      <c r="G11" s="627">
        <v>-15.288000000000011</v>
      </c>
      <c r="H11" s="626">
        <v>-2.1375121640213428E-2</v>
      </c>
    </row>
    <row r="12" spans="1:8" ht="15.05" customHeight="1" x14ac:dyDescent="0.25">
      <c r="A12" s="636" t="s">
        <v>478</v>
      </c>
      <c r="B12" s="628">
        <v>405.56401287999972</v>
      </c>
      <c r="C12" s="628">
        <v>422.52310951999988</v>
      </c>
      <c r="D12" s="628">
        <v>425.37516895000016</v>
      </c>
      <c r="E12" s="628">
        <v>450.00599999999974</v>
      </c>
      <c r="F12" s="628">
        <v>453.10699999999974</v>
      </c>
      <c r="G12" s="627">
        <v>3.1009999999999991</v>
      </c>
      <c r="H12" s="626">
        <v>6.8910192308547016E-3</v>
      </c>
    </row>
    <row r="13" spans="1:8" ht="15.05" customHeight="1" x14ac:dyDescent="0.25">
      <c r="A13" s="636" t="s">
        <v>484</v>
      </c>
      <c r="B13" s="628">
        <v>1664.6081082400008</v>
      </c>
      <c r="C13" s="628">
        <v>1708.0895985599996</v>
      </c>
      <c r="D13" s="628">
        <v>1731.2786528099989</v>
      </c>
      <c r="E13" s="628">
        <v>1798.2099999999998</v>
      </c>
      <c r="F13" s="628">
        <v>1825.1209999999994</v>
      </c>
      <c r="G13" s="627">
        <v>26.910999999999603</v>
      </c>
      <c r="H13" s="626">
        <v>1.4965437852086023E-2</v>
      </c>
    </row>
    <row r="14" spans="1:8" ht="15.05" customHeight="1" x14ac:dyDescent="0.25">
      <c r="A14" s="636" t="s">
        <v>482</v>
      </c>
      <c r="B14" s="628">
        <v>113.44391150999998</v>
      </c>
      <c r="C14" s="628">
        <v>125.36020902000003</v>
      </c>
      <c r="D14" s="628">
        <v>142.75244853999999</v>
      </c>
      <c r="E14" s="628">
        <v>132.23200000000003</v>
      </c>
      <c r="F14" s="628">
        <v>138.50000000000006</v>
      </c>
      <c r="G14" s="627">
        <v>6.2680000000000291</v>
      </c>
      <c r="H14" s="626">
        <v>4.740153669308509E-2</v>
      </c>
    </row>
    <row r="15" spans="1:8" ht="15.05" customHeight="1" x14ac:dyDescent="0.25">
      <c r="A15" s="636" t="s">
        <v>485</v>
      </c>
      <c r="B15" s="628">
        <v>20.388604460000003</v>
      </c>
      <c r="C15" s="628">
        <v>20.661210109999995</v>
      </c>
      <c r="D15" s="628">
        <v>21.984477970000007</v>
      </c>
      <c r="E15" s="628">
        <v>23.347000000000001</v>
      </c>
      <c r="F15" s="628">
        <v>33.49</v>
      </c>
      <c r="G15" s="627">
        <v>10.143000000000001</v>
      </c>
      <c r="H15" s="626">
        <v>0.43444553904141858</v>
      </c>
    </row>
    <row r="16" spans="1:8" ht="15.05" customHeight="1" x14ac:dyDescent="0.25">
      <c r="A16" s="636" t="s">
        <v>480</v>
      </c>
      <c r="B16" s="628">
        <v>37.038983660000007</v>
      </c>
      <c r="C16" s="628">
        <v>37.139703560000001</v>
      </c>
      <c r="D16" s="628">
        <v>37.463761439999978</v>
      </c>
      <c r="E16" s="628">
        <v>39.940999999999988</v>
      </c>
      <c r="F16" s="628">
        <v>39.595000000000013</v>
      </c>
      <c r="G16" s="627">
        <v>-0.34599999999997522</v>
      </c>
      <c r="H16" s="626">
        <v>-8.6627775969548917E-3</v>
      </c>
    </row>
    <row r="17" spans="1:8" ht="15.05" customHeight="1" x14ac:dyDescent="0.25">
      <c r="A17" s="635" t="s">
        <v>208</v>
      </c>
      <c r="B17" s="618">
        <v>5576.9192943699909</v>
      </c>
      <c r="C17" s="618">
        <v>5462.4737059700055</v>
      </c>
      <c r="D17" s="618">
        <v>6135.3501879199985</v>
      </c>
      <c r="E17" s="618">
        <v>7642.6510000000117</v>
      </c>
      <c r="F17" s="618">
        <v>8038.6550000000198</v>
      </c>
      <c r="G17" s="617">
        <v>396.00400000000809</v>
      </c>
      <c r="H17" s="616">
        <v>5.1815005029015128E-2</v>
      </c>
    </row>
    <row r="18" spans="1:8" ht="15.05" customHeight="1" x14ac:dyDescent="0.25">
      <c r="A18" s="636" t="s">
        <v>211</v>
      </c>
      <c r="B18" s="628">
        <v>26.239088999999989</v>
      </c>
      <c r="C18" s="628">
        <v>26.864640269999999</v>
      </c>
      <c r="D18" s="628">
        <v>26.517562119999987</v>
      </c>
      <c r="E18" s="628">
        <v>24.410000000000007</v>
      </c>
      <c r="F18" s="628">
        <v>24.446000000000012</v>
      </c>
      <c r="G18" s="627">
        <v>3.6000000000004917E-2</v>
      </c>
      <c r="H18" s="626">
        <v>1.4748054076200289E-3</v>
      </c>
    </row>
    <row r="19" spans="1:8" ht="15.05" customHeight="1" x14ac:dyDescent="0.25">
      <c r="A19" s="636" t="s">
        <v>498</v>
      </c>
      <c r="B19" s="628">
        <v>10.127137060000001</v>
      </c>
      <c r="C19" s="628">
        <v>11.055381069999994</v>
      </c>
      <c r="D19" s="628">
        <v>10.773003270000002</v>
      </c>
      <c r="E19" s="628">
        <v>11.286</v>
      </c>
      <c r="F19" s="628">
        <v>11.116999999999994</v>
      </c>
      <c r="G19" s="627">
        <v>-0.16900000000000581</v>
      </c>
      <c r="H19" s="626">
        <v>-1.4974304447989174E-2</v>
      </c>
    </row>
    <row r="20" spans="1:8" ht="15.05" customHeight="1" x14ac:dyDescent="0.25">
      <c r="A20" s="636" t="s">
        <v>490</v>
      </c>
      <c r="B20" s="628">
        <v>1012.92491576</v>
      </c>
      <c r="C20" s="628">
        <v>1029.9285985300005</v>
      </c>
      <c r="D20" s="628">
        <v>1017.36497779</v>
      </c>
      <c r="E20" s="628">
        <v>1143.2240000000002</v>
      </c>
      <c r="F20" s="628">
        <v>1156.8520000000003</v>
      </c>
      <c r="G20" s="627">
        <v>13.628000000000156</v>
      </c>
      <c r="H20" s="626">
        <v>1.1920673463818249E-2</v>
      </c>
    </row>
    <row r="21" spans="1:8" ht="15.05" customHeight="1" x14ac:dyDescent="0.25">
      <c r="A21" s="636" t="s">
        <v>486</v>
      </c>
      <c r="B21" s="628">
        <v>277.9334081099999</v>
      </c>
      <c r="C21" s="628">
        <v>279.92800337000006</v>
      </c>
      <c r="D21" s="628">
        <v>313.61109075999997</v>
      </c>
      <c r="E21" s="628">
        <v>345.68599999999992</v>
      </c>
      <c r="F21" s="628">
        <v>323.01500000000004</v>
      </c>
      <c r="G21" s="627">
        <v>-22.670999999999879</v>
      </c>
      <c r="H21" s="626">
        <v>-6.5582638579519806E-2</v>
      </c>
    </row>
    <row r="22" spans="1:8" ht="15.05" customHeight="1" x14ac:dyDescent="0.25">
      <c r="A22" s="636" t="s">
        <v>488</v>
      </c>
      <c r="B22" s="628">
        <v>110.43326399000001</v>
      </c>
      <c r="C22" s="628">
        <v>116.97195851000002</v>
      </c>
      <c r="D22" s="628">
        <v>109.99541035</v>
      </c>
      <c r="E22" s="628">
        <v>121.584</v>
      </c>
      <c r="F22" s="628">
        <v>126.55800000000006</v>
      </c>
      <c r="G22" s="627">
        <v>4.9740000000000606</v>
      </c>
      <c r="H22" s="626">
        <v>4.0909988156336854E-2</v>
      </c>
    </row>
    <row r="23" spans="1:8" ht="15.05" customHeight="1" x14ac:dyDescent="0.25">
      <c r="A23" s="636" t="s">
        <v>479</v>
      </c>
      <c r="B23" s="628">
        <v>108.41549288999994</v>
      </c>
      <c r="C23" s="628">
        <v>111.18908352999998</v>
      </c>
      <c r="D23" s="628">
        <v>76.378538320000047</v>
      </c>
      <c r="E23" s="628">
        <v>114.74300000000001</v>
      </c>
      <c r="F23" s="628">
        <v>105.06700000000005</v>
      </c>
      <c r="G23" s="627">
        <v>-9.6759999999999593</v>
      </c>
      <c r="H23" s="626">
        <v>-8.4327584253505297E-2</v>
      </c>
    </row>
    <row r="24" spans="1:8" ht="15.05" customHeight="1" x14ac:dyDescent="0.25">
      <c r="A24" s="636" t="s">
        <v>489</v>
      </c>
      <c r="B24" s="628">
        <v>2183.3438489799992</v>
      </c>
      <c r="C24" s="628">
        <v>2048.9173960899984</v>
      </c>
      <c r="D24" s="628">
        <v>2327.2762579200021</v>
      </c>
      <c r="E24" s="628">
        <v>3114.2180000000021</v>
      </c>
      <c r="F24" s="628">
        <v>3426.014000000001</v>
      </c>
      <c r="G24" s="627">
        <v>311.79599999999891</v>
      </c>
      <c r="H24" s="626">
        <v>0.10012015857592459</v>
      </c>
    </row>
    <row r="25" spans="1:8" ht="15.05" customHeight="1" x14ac:dyDescent="0.25">
      <c r="A25" s="636" t="s">
        <v>483</v>
      </c>
      <c r="B25" s="628">
        <v>279.81898866000017</v>
      </c>
      <c r="C25" s="628">
        <v>274.43124058999996</v>
      </c>
      <c r="D25" s="628">
        <v>251.49274219999995</v>
      </c>
      <c r="E25" s="628">
        <v>272.03299999999984</v>
      </c>
      <c r="F25" s="628">
        <v>274.77999999999992</v>
      </c>
      <c r="G25" s="627">
        <v>2.7470000000000709</v>
      </c>
      <c r="H25" s="626">
        <v>1.009803957608111E-2</v>
      </c>
    </row>
    <row r="26" spans="1:8" ht="15.05" customHeight="1" x14ac:dyDescent="0.25">
      <c r="A26" s="636" t="s">
        <v>487</v>
      </c>
      <c r="B26" s="628">
        <v>467.53754967999981</v>
      </c>
      <c r="C26" s="628">
        <v>499.89376216000022</v>
      </c>
      <c r="D26" s="628">
        <v>495.4050643600001</v>
      </c>
      <c r="E26" s="628">
        <v>521.80199999999991</v>
      </c>
      <c r="F26" s="628">
        <v>537.71699999999998</v>
      </c>
      <c r="G26" s="627">
        <v>15.915000000000077</v>
      </c>
      <c r="H26" s="626">
        <v>3.0500074740993866E-2</v>
      </c>
    </row>
    <row r="27" spans="1:8" ht="15.05" customHeight="1" x14ac:dyDescent="0.25">
      <c r="A27" s="636" t="s">
        <v>503</v>
      </c>
      <c r="B27" s="628">
        <v>124.27445742999998</v>
      </c>
      <c r="C27" s="628">
        <v>102.32882565</v>
      </c>
      <c r="D27" s="628">
        <v>122.46894180999999</v>
      </c>
      <c r="E27" s="628">
        <v>104.87900000000006</v>
      </c>
      <c r="F27" s="628">
        <v>107.72600000000003</v>
      </c>
      <c r="G27" s="627">
        <v>2.8469999999999658</v>
      </c>
      <c r="H27" s="626">
        <v>2.7145567749501463E-2</v>
      </c>
    </row>
    <row r="28" spans="1:8" ht="15.05" customHeight="1" x14ac:dyDescent="0.25">
      <c r="A28" s="636" t="s">
        <v>499</v>
      </c>
      <c r="B28" s="628">
        <v>69.365143129999993</v>
      </c>
      <c r="C28" s="628">
        <v>67.432617410000006</v>
      </c>
      <c r="D28" s="628">
        <v>96.69540954999998</v>
      </c>
      <c r="E28" s="628">
        <v>81.845999999999975</v>
      </c>
      <c r="F28" s="628">
        <v>111.23600000000002</v>
      </c>
      <c r="G28" s="627">
        <v>29.390000000000043</v>
      </c>
      <c r="H28" s="626">
        <v>0.35908902084402478</v>
      </c>
    </row>
    <row r="29" spans="1:8" ht="15.05" customHeight="1" x14ac:dyDescent="0.25">
      <c r="A29" s="636" t="s">
        <v>475</v>
      </c>
      <c r="B29" s="628">
        <v>44.441396169999983</v>
      </c>
      <c r="C29" s="628">
        <v>45.501016080000007</v>
      </c>
      <c r="D29" s="628">
        <v>86.759033220000035</v>
      </c>
      <c r="E29" s="628">
        <v>74.31</v>
      </c>
      <c r="F29" s="628">
        <v>79.953000000000031</v>
      </c>
      <c r="G29" s="627">
        <v>5.6430000000000291</v>
      </c>
      <c r="H29" s="626">
        <v>7.5938635446104547E-2</v>
      </c>
    </row>
    <row r="30" spans="1:8" ht="15.05" customHeight="1" x14ac:dyDescent="0.25">
      <c r="A30" s="636" t="s">
        <v>476</v>
      </c>
      <c r="B30" s="628">
        <v>862.0646035100001</v>
      </c>
      <c r="C30" s="628">
        <v>848.03118271000005</v>
      </c>
      <c r="D30" s="628">
        <v>1200.6121562500011</v>
      </c>
      <c r="E30" s="628">
        <v>1712.63</v>
      </c>
      <c r="F30" s="628">
        <v>1754.1740000000007</v>
      </c>
      <c r="G30" s="627">
        <v>41.544000000000551</v>
      </c>
      <c r="H30" s="626">
        <v>2.4257428633155175E-2</v>
      </c>
    </row>
    <row r="31" spans="1:8" ht="15.05" customHeight="1" x14ac:dyDescent="0.25">
      <c r="A31" s="635" t="s">
        <v>207</v>
      </c>
      <c r="B31" s="618">
        <v>56549.15229209001</v>
      </c>
      <c r="C31" s="618">
        <v>58187.702181970002</v>
      </c>
      <c r="D31" s="618">
        <v>75371.87601880006</v>
      </c>
      <c r="E31" s="618">
        <v>79860.072999999931</v>
      </c>
      <c r="F31" s="618">
        <v>73561.663999999946</v>
      </c>
      <c r="G31" s="617">
        <v>-6298.4089999999851</v>
      </c>
      <c r="H31" s="616">
        <v>-7.8868059637260665E-2</v>
      </c>
    </row>
    <row r="32" spans="1:8" ht="15.05" customHeight="1" x14ac:dyDescent="0.25">
      <c r="A32" s="636" t="s">
        <v>494</v>
      </c>
      <c r="B32" s="628">
        <v>30901.395994890001</v>
      </c>
      <c r="C32" s="628">
        <v>32070.259340090004</v>
      </c>
      <c r="D32" s="628">
        <v>36086.596950960033</v>
      </c>
      <c r="E32" s="628">
        <v>39571.723999999987</v>
      </c>
      <c r="F32" s="628">
        <v>39754.092999999993</v>
      </c>
      <c r="G32" s="627">
        <v>182.36900000000605</v>
      </c>
      <c r="H32" s="626">
        <v>4.6085684818787803E-3</v>
      </c>
    </row>
    <row r="33" spans="1:8" ht="15.05" customHeight="1" x14ac:dyDescent="0.25">
      <c r="A33" s="636" t="s">
        <v>495</v>
      </c>
      <c r="B33" s="628">
        <v>578.97053744000004</v>
      </c>
      <c r="C33" s="628">
        <v>636.03114718000006</v>
      </c>
      <c r="D33" s="628">
        <v>691.55736384000011</v>
      </c>
      <c r="E33" s="628">
        <v>659.41099999999983</v>
      </c>
      <c r="F33" s="628">
        <v>679.50400000000002</v>
      </c>
      <c r="G33" s="627">
        <v>20.093000000000188</v>
      </c>
      <c r="H33" s="626">
        <v>3.0471132571340473E-2</v>
      </c>
    </row>
    <row r="34" spans="1:8" ht="15.05" customHeight="1" x14ac:dyDescent="0.25">
      <c r="A34" s="636" t="s">
        <v>491</v>
      </c>
      <c r="B34" s="628">
        <v>8357.6113893399979</v>
      </c>
      <c r="C34" s="628">
        <v>8687.1553396099953</v>
      </c>
      <c r="D34" s="628">
        <v>19188.260857310004</v>
      </c>
      <c r="E34" s="628">
        <v>20834.237000000008</v>
      </c>
      <c r="F34" s="628">
        <v>13277.747000000003</v>
      </c>
      <c r="G34" s="627">
        <v>-7556.4900000000052</v>
      </c>
      <c r="H34" s="626">
        <v>-0.36269578770751248</v>
      </c>
    </row>
    <row r="35" spans="1:8" ht="15.05" customHeight="1" x14ac:dyDescent="0.25">
      <c r="A35" s="636" t="s">
        <v>492</v>
      </c>
      <c r="B35" s="628">
        <v>16375.429118389999</v>
      </c>
      <c r="C35" s="628">
        <v>16461.252973520001</v>
      </c>
      <c r="D35" s="628">
        <v>19079.031518949996</v>
      </c>
      <c r="E35" s="628">
        <v>18493.010000000024</v>
      </c>
      <c r="F35" s="628">
        <v>19546.628000000001</v>
      </c>
      <c r="G35" s="627">
        <v>1053.6179999999767</v>
      </c>
      <c r="H35" s="626">
        <v>5.6973851201074101E-2</v>
      </c>
    </row>
    <row r="36" spans="1:8" ht="15.05" customHeight="1" x14ac:dyDescent="0.25">
      <c r="A36" s="636" t="s">
        <v>500</v>
      </c>
      <c r="B36" s="628">
        <v>335.74525202999996</v>
      </c>
      <c r="C36" s="628">
        <v>333.00338156999999</v>
      </c>
      <c r="D36" s="628">
        <v>326.42932774000002</v>
      </c>
      <c r="E36" s="628">
        <v>301.69100000000003</v>
      </c>
      <c r="F36" s="628">
        <v>303.69200000000001</v>
      </c>
      <c r="G36" s="627">
        <v>2.0009999999999764</v>
      </c>
      <c r="H36" s="626">
        <v>6.6326141648241944E-3</v>
      </c>
    </row>
    <row r="37" spans="1:8" ht="15.05" customHeight="1" x14ac:dyDescent="0.25">
      <c r="A37" s="635" t="s">
        <v>206</v>
      </c>
      <c r="B37" s="618">
        <v>5459.2234735400016</v>
      </c>
      <c r="C37" s="618">
        <v>4719.4060843599991</v>
      </c>
      <c r="D37" s="618">
        <v>3729.1486924799997</v>
      </c>
      <c r="E37" s="618">
        <v>3967.8380000000006</v>
      </c>
      <c r="F37" s="618">
        <v>4361.5769999999993</v>
      </c>
      <c r="G37" s="617">
        <v>393.73899999999867</v>
      </c>
      <c r="H37" s="616">
        <v>9.9232629961202704E-2</v>
      </c>
    </row>
    <row r="38" spans="1:8" ht="15.05" customHeight="1" x14ac:dyDescent="0.25">
      <c r="A38" s="624" t="s">
        <v>210</v>
      </c>
      <c r="B38" s="620">
        <v>125.05756272000059</v>
      </c>
      <c r="C38" s="620">
        <v>168.59049285999839</v>
      </c>
      <c r="D38" s="620">
        <v>1019.8479814400013</v>
      </c>
      <c r="E38" s="620">
        <v>1874.2120000000004</v>
      </c>
      <c r="F38" s="620">
        <v>-2132.8760000000002</v>
      </c>
      <c r="G38" s="622">
        <v>-4007.0880000000006</v>
      </c>
      <c r="H38" s="621">
        <v>-2.1380121352333674</v>
      </c>
    </row>
    <row r="39" spans="1:8" ht="15.05" customHeight="1" x14ac:dyDescent="0.25">
      <c r="A39" s="619" t="s">
        <v>209</v>
      </c>
      <c r="B39" s="615">
        <v>-119.58517443000001</v>
      </c>
      <c r="C39" s="615">
        <v>-128.97996797000022</v>
      </c>
      <c r="D39" s="615">
        <v>-91.85124234999985</v>
      </c>
      <c r="E39" s="615">
        <v>-48.890999999999956</v>
      </c>
      <c r="F39" s="615">
        <v>-52.441000000000017</v>
      </c>
      <c r="G39" s="617">
        <v>-3.5500000000000611</v>
      </c>
      <c r="H39" s="616">
        <v>7.261050091018928E-2</v>
      </c>
    </row>
    <row r="40" spans="1:8" ht="15.05" customHeight="1" x14ac:dyDescent="0.25">
      <c r="A40" s="619" t="s">
        <v>208</v>
      </c>
      <c r="B40" s="615">
        <v>-83.329710660000103</v>
      </c>
      <c r="C40" s="615">
        <v>-57.715187639999968</v>
      </c>
      <c r="D40" s="615">
        <v>-98.833432389999942</v>
      </c>
      <c r="E40" s="615">
        <v>67.290999999999983</v>
      </c>
      <c r="F40" s="615">
        <v>86.489000000000019</v>
      </c>
      <c r="G40" s="617">
        <v>19.198000000000036</v>
      </c>
      <c r="H40" s="629">
        <v>0.28529818252069433</v>
      </c>
    </row>
    <row r="41" spans="1:8" ht="15.05" customHeight="1" x14ac:dyDescent="0.25">
      <c r="A41" s="619" t="s">
        <v>207</v>
      </c>
      <c r="B41" s="615">
        <v>980.24006785000074</v>
      </c>
      <c r="C41" s="615">
        <v>663.30720083999938</v>
      </c>
      <c r="D41" s="615">
        <v>926.57514239999978</v>
      </c>
      <c r="E41" s="615">
        <v>2139.5360000000001</v>
      </c>
      <c r="F41" s="615">
        <v>-952.90900000000011</v>
      </c>
      <c r="G41" s="617">
        <v>-3092.4450000000002</v>
      </c>
      <c r="H41" s="616">
        <v>-1.4453811480620098</v>
      </c>
    </row>
    <row r="42" spans="1:8" ht="15.05" customHeight="1" x14ac:dyDescent="0.25">
      <c r="A42" s="619" t="s">
        <v>206</v>
      </c>
      <c r="B42" s="615">
        <v>-652.26762004000034</v>
      </c>
      <c r="C42" s="615">
        <v>-308.02155237000034</v>
      </c>
      <c r="D42" s="615">
        <v>283.95751378000034</v>
      </c>
      <c r="E42" s="615">
        <v>-283.72399999999976</v>
      </c>
      <c r="F42" s="615">
        <v>-1214.0150000000001</v>
      </c>
      <c r="G42" s="617">
        <v>-930.29100000000039</v>
      </c>
      <c r="H42" s="629">
        <v>3.278859032017035</v>
      </c>
    </row>
    <row r="43" spans="1:8" ht="15.05" customHeight="1" x14ac:dyDescent="0.25">
      <c r="A43" s="624" t="s">
        <v>205</v>
      </c>
      <c r="B43" s="620">
        <v>1981.1985468600001</v>
      </c>
      <c r="C43" s="620">
        <v>2062.685647270001</v>
      </c>
      <c r="D43" s="620">
        <v>3392.7411380200015</v>
      </c>
      <c r="E43" s="620">
        <v>2314.0399999999981</v>
      </c>
      <c r="F43" s="620">
        <v>3303.0540000000001</v>
      </c>
      <c r="G43" s="622">
        <v>989.01400000000194</v>
      </c>
      <c r="H43" s="621">
        <v>0.42739710635944184</v>
      </c>
    </row>
    <row r="44" spans="1:8" ht="15.05" customHeight="1" x14ac:dyDescent="0.25">
      <c r="A44" s="619" t="s">
        <v>204</v>
      </c>
      <c r="B44" s="615">
        <v>454.59450329999987</v>
      </c>
      <c r="C44" s="615">
        <v>429.17063947999975</v>
      </c>
      <c r="D44" s="615">
        <v>449.34562578999987</v>
      </c>
      <c r="E44" s="615">
        <v>504.66399999999999</v>
      </c>
      <c r="F44" s="615">
        <v>480.15999999999991</v>
      </c>
      <c r="G44" s="617">
        <v>-24.504000000000076</v>
      </c>
      <c r="H44" s="616">
        <v>-4.8555078230268209E-2</v>
      </c>
    </row>
    <row r="45" spans="1:8" ht="15.05" customHeight="1" x14ac:dyDescent="0.25">
      <c r="A45" s="619" t="s">
        <v>202</v>
      </c>
      <c r="B45" s="615">
        <v>871.15851039999995</v>
      </c>
      <c r="C45" s="615">
        <v>1129.29634336</v>
      </c>
      <c r="D45" s="615">
        <v>736.40712323000002</v>
      </c>
      <c r="E45" s="615">
        <v>1417.3279999999997</v>
      </c>
      <c r="F45" s="615">
        <v>2415.817</v>
      </c>
      <c r="G45" s="617">
        <v>998.48900000000026</v>
      </c>
      <c r="H45" s="616">
        <v>0.70448689364776573</v>
      </c>
    </row>
    <row r="46" spans="1:8" ht="15.05" customHeight="1" x14ac:dyDescent="0.25">
      <c r="A46" s="619" t="s">
        <v>201</v>
      </c>
      <c r="B46" s="615">
        <v>319.14392005999986</v>
      </c>
      <c r="C46" s="615">
        <v>436.72724129000034</v>
      </c>
      <c r="D46" s="615">
        <v>2124.4537873500003</v>
      </c>
      <c r="E46" s="615">
        <v>360.8159999999998</v>
      </c>
      <c r="F46" s="615">
        <v>375.64799999999963</v>
      </c>
      <c r="G46" s="617">
        <v>14.831999999999823</v>
      </c>
      <c r="H46" s="616">
        <v>4.1106824531062458E-2</v>
      </c>
    </row>
    <row r="47" spans="1:8" ht="15.05" customHeight="1" x14ac:dyDescent="0.25">
      <c r="A47" s="630" t="s">
        <v>507</v>
      </c>
      <c r="B47" s="625">
        <v>64.889325070000012</v>
      </c>
      <c r="C47" s="625">
        <v>75.433756340000002</v>
      </c>
      <c r="D47" s="625">
        <v>58.998645250000024</v>
      </c>
      <c r="E47" s="625">
        <v>81.813000000000059</v>
      </c>
      <c r="F47" s="625">
        <v>80.277000000000029</v>
      </c>
      <c r="G47" s="627">
        <v>-1.5360000000000298</v>
      </c>
      <c r="H47" s="626">
        <v>-1.8774522386418156E-2</v>
      </c>
    </row>
    <row r="48" spans="1:8" ht="15.05" customHeight="1" x14ac:dyDescent="0.25">
      <c r="A48" s="630" t="s">
        <v>508</v>
      </c>
      <c r="B48" s="625">
        <v>119.12134336999999</v>
      </c>
      <c r="C48" s="625">
        <v>137.73282952</v>
      </c>
      <c r="D48" s="625">
        <v>138.68873677000002</v>
      </c>
      <c r="E48" s="625">
        <v>157.20599999999999</v>
      </c>
      <c r="F48" s="625">
        <v>158.55099999999996</v>
      </c>
      <c r="G48" s="627">
        <v>1.3449999999999704</v>
      </c>
      <c r="H48" s="626">
        <v>8.5556530921209791E-3</v>
      </c>
    </row>
    <row r="49" spans="1:8" ht="15.05" customHeight="1" x14ac:dyDescent="0.25">
      <c r="A49" s="630" t="s">
        <v>509</v>
      </c>
      <c r="B49" s="625">
        <v>29.351338979999994</v>
      </c>
      <c r="C49" s="625">
        <v>26.878829169999989</v>
      </c>
      <c r="D49" s="625">
        <v>59.12240699999996</v>
      </c>
      <c r="E49" s="625">
        <v>25.45399999999999</v>
      </c>
      <c r="F49" s="625">
        <v>32.612999999999992</v>
      </c>
      <c r="G49" s="627">
        <v>7.1590000000000025</v>
      </c>
      <c r="H49" s="626">
        <v>0.28125245540975896</v>
      </c>
    </row>
    <row r="50" spans="1:8" ht="15.05" customHeight="1" x14ac:dyDescent="0.25">
      <c r="A50" s="630" t="s">
        <v>510</v>
      </c>
      <c r="B50" s="625">
        <v>9.2099126699999996</v>
      </c>
      <c r="C50" s="625">
        <v>78.745004200000011</v>
      </c>
      <c r="D50" s="625">
        <v>27.190034610000005</v>
      </c>
      <c r="E50" s="625">
        <v>30.834</v>
      </c>
      <c r="F50" s="625">
        <v>31.326000000000008</v>
      </c>
      <c r="G50" s="627">
        <v>0.49200000000000799</v>
      </c>
      <c r="H50" s="629">
        <v>1.5956411753259649E-2</v>
      </c>
    </row>
    <row r="51" spans="1:8" ht="15.05" customHeight="1" x14ac:dyDescent="0.25">
      <c r="A51" s="630" t="s">
        <v>511</v>
      </c>
      <c r="B51" s="625">
        <v>51.633988279999997</v>
      </c>
      <c r="C51" s="625">
        <v>62.716824359999997</v>
      </c>
      <c r="D51" s="625">
        <v>1761.23173705</v>
      </c>
      <c r="E51" s="625">
        <v>30.001000000000001</v>
      </c>
      <c r="F51" s="625">
        <v>30.001000000000001</v>
      </c>
      <c r="G51" s="627">
        <v>0</v>
      </c>
      <c r="H51" s="629">
        <v>0</v>
      </c>
    </row>
    <row r="52" spans="1:8" ht="15.05" customHeight="1" x14ac:dyDescent="0.25">
      <c r="A52" s="630" t="s">
        <v>270</v>
      </c>
      <c r="B52" s="625">
        <v>44.938011690000003</v>
      </c>
      <c r="C52" s="625">
        <v>55.219997700000008</v>
      </c>
      <c r="D52" s="625">
        <v>79.222226669999998</v>
      </c>
      <c r="E52" s="625">
        <v>35.508000000000003</v>
      </c>
      <c r="F52" s="625">
        <v>42.879999999999995</v>
      </c>
      <c r="G52" s="627">
        <v>7.3719999999999928</v>
      </c>
      <c r="H52" s="626">
        <v>0.20761518531035239</v>
      </c>
    </row>
    <row r="53" spans="1:8" ht="15.05" customHeight="1" x14ac:dyDescent="0.25">
      <c r="A53" s="619" t="s">
        <v>200</v>
      </c>
      <c r="B53" s="615">
        <v>40.980895240000024</v>
      </c>
      <c r="C53" s="615">
        <v>56.149818879999977</v>
      </c>
      <c r="D53" s="615">
        <v>33.39306375999999</v>
      </c>
      <c r="E53" s="615">
        <v>31.062000000000001</v>
      </c>
      <c r="F53" s="615">
        <v>25.80899999999999</v>
      </c>
      <c r="G53" s="617">
        <v>-5.2530000000000108</v>
      </c>
      <c r="H53" s="616">
        <v>-0.16911338613096422</v>
      </c>
    </row>
    <row r="54" spans="1:8" ht="15.05" customHeight="1" x14ac:dyDescent="0.25">
      <c r="A54" s="619" t="s">
        <v>203</v>
      </c>
      <c r="B54" s="615">
        <v>295.32071786</v>
      </c>
      <c r="C54" s="615">
        <v>11.34160426</v>
      </c>
      <c r="D54" s="615">
        <v>49.141537889999995</v>
      </c>
      <c r="E54" s="615">
        <v>0.17</v>
      </c>
      <c r="F54" s="615">
        <v>5.62</v>
      </c>
      <c r="G54" s="617">
        <v>5.45</v>
      </c>
      <c r="H54" s="629">
        <v>32.058823529411761</v>
      </c>
    </row>
    <row r="55" spans="1:8" ht="15.05" customHeight="1" x14ac:dyDescent="0.25">
      <c r="A55" s="634" t="s">
        <v>558</v>
      </c>
      <c r="B55" s="631">
        <v>79100.410354450069</v>
      </c>
      <c r="C55" s="631">
        <v>80247.741340309934</v>
      </c>
      <c r="D55" s="631">
        <v>99450.389501310055</v>
      </c>
      <c r="E55" s="631">
        <v>105937.06099999993</v>
      </c>
      <c r="F55" s="631">
        <v>97633.671000000017</v>
      </c>
      <c r="G55" s="632">
        <v>-8303.3899999999121</v>
      </c>
      <c r="H55" s="633">
        <v>-7.8380407400578334E-2</v>
      </c>
    </row>
    <row r="56" spans="1:8" ht="15.05" customHeight="1" x14ac:dyDescent="0.25">
      <c r="A56" s="624" t="s">
        <v>544</v>
      </c>
      <c r="B56" s="620">
        <v>9530.1153926800107</v>
      </c>
      <c r="C56" s="620">
        <v>9789.5300551200089</v>
      </c>
      <c r="D56" s="620">
        <v>9999.4451797699894</v>
      </c>
      <c r="E56" s="620">
        <v>10528.74200000002</v>
      </c>
      <c r="F56" s="620">
        <v>10758.217000000017</v>
      </c>
      <c r="G56" s="622">
        <v>229.47499999999673</v>
      </c>
      <c r="H56" s="621">
        <v>2.1795101447067113E-2</v>
      </c>
    </row>
    <row r="57" spans="1:8" ht="15.05" customHeight="1" x14ac:dyDescent="0.25">
      <c r="A57" s="619" t="s">
        <v>209</v>
      </c>
      <c r="B57" s="615">
        <v>9289.2740104400164</v>
      </c>
      <c r="C57" s="615">
        <v>9517.9032599100101</v>
      </c>
      <c r="D57" s="615">
        <v>9709.5742402999931</v>
      </c>
      <c r="E57" s="615">
        <v>10229.356000000016</v>
      </c>
      <c r="F57" s="615">
        <v>10449.156000000017</v>
      </c>
      <c r="G57" s="617">
        <v>219.80000000000109</v>
      </c>
      <c r="H57" s="616">
        <v>2.1487178665010851E-2</v>
      </c>
    </row>
    <row r="58" spans="1:8" ht="15.05" customHeight="1" x14ac:dyDescent="0.25">
      <c r="A58" s="619" t="s">
        <v>201</v>
      </c>
      <c r="B58" s="615">
        <v>240.84138223999997</v>
      </c>
      <c r="C58" s="615">
        <v>271.62679521000018</v>
      </c>
      <c r="D58" s="615">
        <v>289.87093946999988</v>
      </c>
      <c r="E58" s="615">
        <v>299.38599999999991</v>
      </c>
      <c r="F58" s="615">
        <v>309.06099999999981</v>
      </c>
      <c r="G58" s="617">
        <v>9.6749999999998977</v>
      </c>
      <c r="H58" s="616">
        <v>3.231614036728471E-2</v>
      </c>
    </row>
    <row r="59" spans="1:8" ht="15.05" customHeight="1" x14ac:dyDescent="0.25">
      <c r="A59" s="630" t="s">
        <v>507</v>
      </c>
      <c r="B59" s="625">
        <v>64.889325070000012</v>
      </c>
      <c r="C59" s="625">
        <v>75.433756340000002</v>
      </c>
      <c r="D59" s="625">
        <v>58.998645250000024</v>
      </c>
      <c r="E59" s="625">
        <v>81.813000000000059</v>
      </c>
      <c r="F59" s="625">
        <v>80.277000000000029</v>
      </c>
      <c r="G59" s="627">
        <v>-1.5360000000000298</v>
      </c>
      <c r="H59" s="626">
        <v>-1.8774522386418156E-2</v>
      </c>
    </row>
    <row r="60" spans="1:8" ht="15.05" customHeight="1" x14ac:dyDescent="0.25">
      <c r="A60" s="630" t="s">
        <v>508</v>
      </c>
      <c r="B60" s="625">
        <v>119.12134336999999</v>
      </c>
      <c r="C60" s="625">
        <v>137.73282952</v>
      </c>
      <c r="D60" s="625">
        <v>138.68873677000002</v>
      </c>
      <c r="E60" s="625">
        <v>157.20599999999999</v>
      </c>
      <c r="F60" s="625">
        <v>158.55099999999996</v>
      </c>
      <c r="G60" s="627">
        <v>1.3449999999999704</v>
      </c>
      <c r="H60" s="626">
        <v>8.5556530921209791E-3</v>
      </c>
    </row>
    <row r="61" spans="1:8" ht="15.05" customHeight="1" x14ac:dyDescent="0.25">
      <c r="A61" s="630" t="s">
        <v>509</v>
      </c>
      <c r="B61" s="625">
        <v>29.351338979999994</v>
      </c>
      <c r="C61" s="625">
        <v>26.878829169999989</v>
      </c>
      <c r="D61" s="625">
        <v>59.12240699999996</v>
      </c>
      <c r="E61" s="625">
        <v>25.45399999999999</v>
      </c>
      <c r="F61" s="625">
        <v>32.612999999999992</v>
      </c>
      <c r="G61" s="627">
        <v>7.1590000000000025</v>
      </c>
      <c r="H61" s="626">
        <v>0.28125245540975896</v>
      </c>
    </row>
    <row r="62" spans="1:8" ht="15.05" customHeight="1" x14ac:dyDescent="0.25">
      <c r="A62" s="630" t="s">
        <v>270</v>
      </c>
      <c r="B62" s="625">
        <v>27.479374819999997</v>
      </c>
      <c r="C62" s="625">
        <v>31.58138018</v>
      </c>
      <c r="D62" s="625">
        <v>33.06115045</v>
      </c>
      <c r="E62" s="625">
        <v>34.913000000000004</v>
      </c>
      <c r="F62" s="625">
        <v>37.619999999999997</v>
      </c>
      <c r="G62" s="627">
        <v>2.7069999999999936</v>
      </c>
      <c r="H62" s="629">
        <v>7.7535588462750077E-2</v>
      </c>
    </row>
    <row r="63" spans="1:8" ht="15.05" customHeight="1" x14ac:dyDescent="0.25">
      <c r="A63" s="624" t="s">
        <v>543</v>
      </c>
      <c r="B63" s="620">
        <v>6866.2873717999946</v>
      </c>
      <c r="C63" s="620">
        <v>7100.2262994000012</v>
      </c>
      <c r="D63" s="620">
        <v>7310.4483610800035</v>
      </c>
      <c r="E63" s="620">
        <v>9670.7240000000202</v>
      </c>
      <c r="F63" s="620">
        <v>11060.33000000002</v>
      </c>
      <c r="G63" s="622">
        <v>1389.6059999999998</v>
      </c>
      <c r="H63" s="621">
        <v>0.14369203381256634</v>
      </c>
    </row>
    <row r="64" spans="1:8" ht="15.05" customHeight="1" x14ac:dyDescent="0.25">
      <c r="A64" s="619" t="s">
        <v>208</v>
      </c>
      <c r="B64" s="615">
        <v>5493.5895837099988</v>
      </c>
      <c r="C64" s="615">
        <v>5404.7585183299971</v>
      </c>
      <c r="D64" s="615">
        <v>6036.5167555299968</v>
      </c>
      <c r="E64" s="615">
        <v>7709.9420000000136</v>
      </c>
      <c r="F64" s="615">
        <v>8125.1440000000166</v>
      </c>
      <c r="G64" s="617">
        <v>415.20200000000295</v>
      </c>
      <c r="H64" s="616">
        <v>5.3852804599567962E-2</v>
      </c>
    </row>
    <row r="65" spans="1:8" ht="15.05" customHeight="1" x14ac:dyDescent="0.25">
      <c r="A65" s="619" t="s">
        <v>204</v>
      </c>
      <c r="B65" s="615">
        <v>454.59450329999987</v>
      </c>
      <c r="C65" s="615">
        <v>429.17063947999975</v>
      </c>
      <c r="D65" s="615">
        <v>449.34562578999987</v>
      </c>
      <c r="E65" s="615">
        <v>504.66399999999999</v>
      </c>
      <c r="F65" s="615">
        <v>480.15999999999991</v>
      </c>
      <c r="G65" s="617">
        <v>-24.504000000000076</v>
      </c>
      <c r="H65" s="616">
        <v>-4.8555078230268209E-2</v>
      </c>
    </row>
    <row r="66" spans="1:8" ht="15.05" customHeight="1" x14ac:dyDescent="0.25">
      <c r="A66" s="619" t="s">
        <v>202</v>
      </c>
      <c r="B66" s="615">
        <v>850.45384000999991</v>
      </c>
      <c r="C66" s="615">
        <v>1107.76370099</v>
      </c>
      <c r="D66" s="615">
        <v>717.84180517000004</v>
      </c>
      <c r="E66" s="615">
        <v>1393.6269999999997</v>
      </c>
      <c r="F66" s="615">
        <v>2392.6309999999994</v>
      </c>
      <c r="G66" s="617">
        <v>999.00399999999968</v>
      </c>
      <c r="H66" s="616">
        <v>0.71683743211060047</v>
      </c>
    </row>
    <row r="67" spans="1:8" ht="15.05" customHeight="1" x14ac:dyDescent="0.25">
      <c r="A67" s="619" t="s">
        <v>201</v>
      </c>
      <c r="B67" s="615">
        <v>26.668549540000001</v>
      </c>
      <c r="C67" s="615">
        <v>102.38362172000001</v>
      </c>
      <c r="D67" s="615">
        <v>73.35111083000001</v>
      </c>
      <c r="E67" s="615">
        <v>31.428999999999998</v>
      </c>
      <c r="F67" s="615">
        <v>36.586000000000006</v>
      </c>
      <c r="G67" s="617">
        <v>5.1570000000000071</v>
      </c>
      <c r="H67" s="629">
        <v>0.16408412612555306</v>
      </c>
    </row>
    <row r="68" spans="1:8" ht="15.05" customHeight="1" x14ac:dyDescent="0.25">
      <c r="A68" s="630" t="s">
        <v>510</v>
      </c>
      <c r="B68" s="625">
        <v>9.2099126699999996</v>
      </c>
      <c r="C68" s="625">
        <v>78.745004200000011</v>
      </c>
      <c r="D68" s="625">
        <v>27.190034610000005</v>
      </c>
      <c r="E68" s="625">
        <v>30.834</v>
      </c>
      <c r="F68" s="625">
        <v>31.326000000000008</v>
      </c>
      <c r="G68" s="627">
        <v>0.49200000000000799</v>
      </c>
      <c r="H68" s="629">
        <v>1.5956411753259649E-2</v>
      </c>
    </row>
    <row r="69" spans="1:8" ht="15.05" customHeight="1" x14ac:dyDescent="0.25">
      <c r="A69" s="630" t="s">
        <v>270</v>
      </c>
      <c r="B69" s="625">
        <v>17.458636869999999</v>
      </c>
      <c r="C69" s="625">
        <v>23.63861752</v>
      </c>
      <c r="D69" s="625">
        <v>46.161076219999998</v>
      </c>
      <c r="E69" s="625">
        <v>0.59499999999999997</v>
      </c>
      <c r="F69" s="625">
        <v>5.26</v>
      </c>
      <c r="G69" s="627">
        <v>4.665</v>
      </c>
      <c r="H69" s="626">
        <v>7.8403361344537821</v>
      </c>
    </row>
    <row r="70" spans="1:8" ht="15.05" customHeight="1" x14ac:dyDescent="0.25">
      <c r="A70" s="619" t="s">
        <v>200</v>
      </c>
      <c r="B70" s="615">
        <v>40.980895240000024</v>
      </c>
      <c r="C70" s="615">
        <v>56.149818879999977</v>
      </c>
      <c r="D70" s="615">
        <v>33.39306375999999</v>
      </c>
      <c r="E70" s="615">
        <v>31.062000000000001</v>
      </c>
      <c r="F70" s="615">
        <v>25.80899999999999</v>
      </c>
      <c r="G70" s="617">
        <v>-5.2530000000000108</v>
      </c>
      <c r="H70" s="616">
        <v>-0.16911338613096422</v>
      </c>
    </row>
    <row r="71" spans="1:8" ht="15.05" customHeight="1" x14ac:dyDescent="0.25">
      <c r="A71" s="624" t="s">
        <v>542</v>
      </c>
      <c r="B71" s="620">
        <v>57601.731018609964</v>
      </c>
      <c r="C71" s="620">
        <v>58935.258849539976</v>
      </c>
      <c r="D71" s="620">
        <v>78078.248216309963</v>
      </c>
      <c r="E71" s="620">
        <v>82053.310999999972</v>
      </c>
      <c r="F71" s="620">
        <v>72661.941999999894</v>
      </c>
      <c r="G71" s="622">
        <v>-9391.3690000000788</v>
      </c>
      <c r="H71" s="621">
        <v>-0.11445447947859266</v>
      </c>
    </row>
    <row r="72" spans="1:8" ht="15.05" customHeight="1" x14ac:dyDescent="0.25">
      <c r="A72" s="619" t="s">
        <v>207</v>
      </c>
      <c r="B72" s="615">
        <v>57529.392359939964</v>
      </c>
      <c r="C72" s="615">
        <v>58851.009382809993</v>
      </c>
      <c r="D72" s="615">
        <v>76298.451161199948</v>
      </c>
      <c r="E72" s="615">
        <v>81999.608999999968</v>
      </c>
      <c r="F72" s="615">
        <v>72608.754999999903</v>
      </c>
      <c r="G72" s="617">
        <v>-9390.8540000000648</v>
      </c>
      <c r="H72" s="616">
        <v>-0.11452315583602439</v>
      </c>
    </row>
    <row r="73" spans="1:8" ht="15.05" customHeight="1" x14ac:dyDescent="0.25">
      <c r="A73" s="619" t="s">
        <v>202</v>
      </c>
      <c r="B73" s="615">
        <v>20.70467039</v>
      </c>
      <c r="C73" s="615">
        <v>21.532642369999998</v>
      </c>
      <c r="D73" s="615">
        <v>18.565318059999999</v>
      </c>
      <c r="E73" s="615">
        <v>23.700999999999997</v>
      </c>
      <c r="F73" s="615">
        <v>23.186000000000003</v>
      </c>
      <c r="G73" s="617">
        <v>-0.51499999999999346</v>
      </c>
      <c r="H73" s="616">
        <v>-2.1729040968735222E-2</v>
      </c>
    </row>
    <row r="74" spans="1:8" ht="15.05" customHeight="1" x14ac:dyDescent="0.25">
      <c r="A74" s="619" t="s">
        <v>556</v>
      </c>
      <c r="B74" s="615">
        <v>51.633988279999997</v>
      </c>
      <c r="C74" s="615">
        <v>62.716824359999997</v>
      </c>
      <c r="D74" s="615">
        <v>1761.23173705</v>
      </c>
      <c r="E74" s="615">
        <v>30.001000000000001</v>
      </c>
      <c r="F74" s="615">
        <v>30.001000000000001</v>
      </c>
      <c r="G74" s="617">
        <v>0</v>
      </c>
      <c r="H74" s="616">
        <v>0</v>
      </c>
    </row>
    <row r="75" spans="1:8" ht="15.05" customHeight="1" x14ac:dyDescent="0.25">
      <c r="A75" s="630" t="s">
        <v>511</v>
      </c>
      <c r="B75" s="625">
        <v>51.633988279999997</v>
      </c>
      <c r="C75" s="625">
        <v>62.716824359999997</v>
      </c>
      <c r="D75" s="625">
        <v>1761.23173705</v>
      </c>
      <c r="E75" s="625">
        <v>30.001000000000001</v>
      </c>
      <c r="F75" s="625">
        <v>30.001000000000001</v>
      </c>
      <c r="G75" s="627">
        <v>0</v>
      </c>
      <c r="H75" s="629">
        <v>0</v>
      </c>
    </row>
    <row r="76" spans="1:8" ht="15.05" customHeight="1" x14ac:dyDescent="0.25">
      <c r="A76" s="624" t="s">
        <v>541</v>
      </c>
      <c r="B76" s="620">
        <v>5102.276571360002</v>
      </c>
      <c r="C76" s="620">
        <v>4422.7261362499994</v>
      </c>
      <c r="D76" s="620">
        <v>4062.2477441499991</v>
      </c>
      <c r="E76" s="620">
        <v>3684.284000000001</v>
      </c>
      <c r="F76" s="620">
        <v>3153.1819999999998</v>
      </c>
      <c r="G76" s="622">
        <v>-531.10200000000123</v>
      </c>
      <c r="H76" s="621">
        <v>-0.14415338231254732</v>
      </c>
    </row>
    <row r="77" spans="1:8" ht="15.05" customHeight="1" x14ac:dyDescent="0.25">
      <c r="A77" s="619" t="s">
        <v>206</v>
      </c>
      <c r="B77" s="615">
        <v>4806.9558535000015</v>
      </c>
      <c r="C77" s="615">
        <v>4411.3845319900001</v>
      </c>
      <c r="D77" s="615">
        <v>4013.1062062599995</v>
      </c>
      <c r="E77" s="615">
        <v>3684.1140000000009</v>
      </c>
      <c r="F77" s="615">
        <v>3147.5619999999999</v>
      </c>
      <c r="G77" s="617">
        <v>-536.55200000000104</v>
      </c>
      <c r="H77" s="616">
        <v>-0.14563935860833865</v>
      </c>
    </row>
    <row r="78" spans="1:8" ht="15.05" customHeight="1" x14ac:dyDescent="0.25">
      <c r="A78" s="614" t="s">
        <v>203</v>
      </c>
      <c r="B78" s="611">
        <v>295.32071786</v>
      </c>
      <c r="C78" s="611">
        <v>11.34160426</v>
      </c>
      <c r="D78" s="611">
        <v>49.141537889999995</v>
      </c>
      <c r="E78" s="611">
        <v>0.17</v>
      </c>
      <c r="F78" s="611">
        <v>5.62</v>
      </c>
      <c r="G78" s="612">
        <v>5.45</v>
      </c>
      <c r="H78" s="613">
        <v>32.058823529411761</v>
      </c>
    </row>
    <row r="79" spans="1:8" x14ac:dyDescent="0.25">
      <c r="A79" s="610" t="s">
        <v>555</v>
      </c>
    </row>
  </sheetData>
  <mergeCells count="2">
    <mergeCell ref="A3:A4"/>
    <mergeCell ref="G3:H3"/>
  </mergeCells>
  <printOptions horizontalCentered="1"/>
  <pageMargins left="0.70866141732283472" right="0.70866141732283472" top="0.78740157480314965" bottom="0.78740157480314965" header="0.31496062992125984" footer="0.31496062992125984"/>
  <pageSetup paperSize="9" scale="6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pageSetUpPr fitToPage="1"/>
  </sheetPr>
  <dimension ref="A1:L43"/>
  <sheetViews>
    <sheetView showGridLines="0" workbookViewId="0"/>
  </sheetViews>
  <sheetFormatPr baseColWidth="10" defaultColWidth="11.44140625" defaultRowHeight="13.1" x14ac:dyDescent="0.25"/>
  <cols>
    <col min="1" max="1" width="54.33203125" style="610" customWidth="1"/>
    <col min="2" max="8" width="8.5546875" style="610" customWidth="1"/>
    <col min="9" max="16384" width="11.44140625" style="610"/>
  </cols>
  <sheetData>
    <row r="1" spans="1:12" ht="15.05" customHeight="1" x14ac:dyDescent="0.25">
      <c r="A1" s="949" t="s">
        <v>730</v>
      </c>
    </row>
    <row r="2" spans="1:12" ht="15.05" customHeight="1" x14ac:dyDescent="0.25">
      <c r="A2" s="1024" t="s">
        <v>557</v>
      </c>
      <c r="B2" s="646" t="s">
        <v>0</v>
      </c>
      <c r="C2" s="646" t="s">
        <v>0</v>
      </c>
      <c r="D2" s="646" t="s">
        <v>435</v>
      </c>
      <c r="E2" s="646" t="s">
        <v>140</v>
      </c>
      <c r="F2" s="646" t="s">
        <v>432</v>
      </c>
      <c r="G2" s="985" t="s">
        <v>533</v>
      </c>
      <c r="H2" s="985"/>
    </row>
    <row r="3" spans="1:12" ht="15.05" customHeight="1" x14ac:dyDescent="0.25">
      <c r="A3" s="1025"/>
      <c r="B3" s="390">
        <v>2018</v>
      </c>
      <c r="C3" s="390">
        <v>2019</v>
      </c>
      <c r="D3" s="390">
        <v>2020</v>
      </c>
      <c r="E3" s="390">
        <v>2021</v>
      </c>
      <c r="F3" s="390">
        <v>2022</v>
      </c>
      <c r="G3" s="820" t="s">
        <v>126</v>
      </c>
      <c r="H3" s="820" t="s">
        <v>125</v>
      </c>
    </row>
    <row r="4" spans="1:12" ht="15.05" customHeight="1" x14ac:dyDescent="0.25">
      <c r="A4" s="645" t="s">
        <v>440</v>
      </c>
      <c r="B4" s="671">
        <v>76878.60493962004</v>
      </c>
      <c r="C4" s="671">
        <v>80356.550610539969</v>
      </c>
      <c r="D4" s="671">
        <v>73630.311002290007</v>
      </c>
      <c r="E4" s="671">
        <v>72521.254999999976</v>
      </c>
      <c r="F4" s="671">
        <v>86438.563000000126</v>
      </c>
      <c r="G4" s="672">
        <v>13917.30800000015</v>
      </c>
      <c r="H4" s="673">
        <v>0.19190660724225131</v>
      </c>
    </row>
    <row r="5" spans="1:12" ht="15.05" customHeight="1" x14ac:dyDescent="0.25">
      <c r="A5" s="659" t="s">
        <v>215</v>
      </c>
      <c r="B5" s="638">
        <v>33.527436120000004</v>
      </c>
      <c r="C5" s="638">
        <v>21.733256799999999</v>
      </c>
      <c r="D5" s="638">
        <v>13.746226069999999</v>
      </c>
      <c r="E5" s="638">
        <v>17.157999999999998</v>
      </c>
      <c r="F5" s="638">
        <v>4.1769999999999987</v>
      </c>
      <c r="G5" s="658">
        <v>-12.980999999999998</v>
      </c>
      <c r="H5" s="657">
        <v>-0.7565567082410537</v>
      </c>
    </row>
    <row r="6" spans="1:12" ht="15.05" customHeight="1" x14ac:dyDescent="0.25">
      <c r="A6" s="656" t="s">
        <v>216</v>
      </c>
      <c r="B6" s="638">
        <v>140.58386136999997</v>
      </c>
      <c r="C6" s="638">
        <v>147.49481402000001</v>
      </c>
      <c r="D6" s="638">
        <v>161.94933315000009</v>
      </c>
      <c r="E6" s="638">
        <v>206.74199999999996</v>
      </c>
      <c r="F6" s="638">
        <v>366.74500000000006</v>
      </c>
      <c r="G6" s="655">
        <v>160.0030000000001</v>
      </c>
      <c r="H6" s="654">
        <v>0.77392595602248271</v>
      </c>
    </row>
    <row r="7" spans="1:12" ht="15.05" customHeight="1" x14ac:dyDescent="0.25">
      <c r="A7" s="637" t="s">
        <v>217</v>
      </c>
      <c r="B7" s="623">
        <v>76704.493642130037</v>
      </c>
      <c r="C7" s="623">
        <v>80187.322539719971</v>
      </c>
      <c r="D7" s="623">
        <v>73454.615443070012</v>
      </c>
      <c r="E7" s="623">
        <v>72297.354999999981</v>
      </c>
      <c r="F7" s="623">
        <v>86067.64100000012</v>
      </c>
      <c r="G7" s="622">
        <v>13770.286000000138</v>
      </c>
      <c r="H7" s="621">
        <v>0.19046735527185113</v>
      </c>
    </row>
    <row r="8" spans="1:12" ht="15.05" customHeight="1" x14ac:dyDescent="0.25">
      <c r="A8" s="635" t="s">
        <v>218</v>
      </c>
      <c r="B8" s="618">
        <v>88310.673840569987</v>
      </c>
      <c r="C8" s="618">
        <v>90893.295078829979</v>
      </c>
      <c r="D8" s="618">
        <v>81807.463671510006</v>
      </c>
      <c r="E8" s="618">
        <v>82050</v>
      </c>
      <c r="F8" s="618">
        <v>98300</v>
      </c>
      <c r="G8" s="617">
        <v>16250</v>
      </c>
      <c r="H8" s="616">
        <v>0.19804996953077392</v>
      </c>
    </row>
    <row r="9" spans="1:12" ht="15.05" customHeight="1" x14ac:dyDescent="0.25">
      <c r="A9" s="635" t="s">
        <v>219</v>
      </c>
      <c r="B9" s="618">
        <v>-34963.893461519998</v>
      </c>
      <c r="C9" s="618">
        <v>-35878.547691530002</v>
      </c>
      <c r="D9" s="618">
        <v>-33522.680095800002</v>
      </c>
      <c r="E9" s="618">
        <v>-34342.095000000001</v>
      </c>
      <c r="F9" s="618">
        <v>-39365.186000000002</v>
      </c>
      <c r="G9" s="617">
        <v>-5023.0910000000003</v>
      </c>
      <c r="H9" s="616">
        <v>0.14626629505276251</v>
      </c>
    </row>
    <row r="10" spans="1:12" ht="15.05" customHeight="1" x14ac:dyDescent="0.25">
      <c r="A10" s="635" t="s">
        <v>220</v>
      </c>
      <c r="B10" s="618">
        <v>13652.50976889</v>
      </c>
      <c r="C10" s="618">
        <v>14068.955341249999</v>
      </c>
      <c r="D10" s="618">
        <v>13675.622953939999</v>
      </c>
      <c r="E10" s="618">
        <v>14412.357</v>
      </c>
      <c r="F10" s="618">
        <v>15381.085000000001</v>
      </c>
      <c r="G10" s="617">
        <v>968.72800000000097</v>
      </c>
      <c r="H10" s="616">
        <v>6.7215098821101993E-2</v>
      </c>
    </row>
    <row r="11" spans="1:12" ht="15.05" customHeight="1" x14ac:dyDescent="0.25">
      <c r="A11" s="636" t="s">
        <v>504</v>
      </c>
      <c r="B11" s="618">
        <v>6905.7764870000001</v>
      </c>
      <c r="C11" s="618">
        <v>7133.6123095000003</v>
      </c>
      <c r="D11" s="618">
        <v>7007.2082730499997</v>
      </c>
      <c r="E11" s="618">
        <v>7320.7389999999996</v>
      </c>
      <c r="F11" s="618">
        <v>7758.9359999999997</v>
      </c>
      <c r="G11" s="627">
        <v>438.19700000000012</v>
      </c>
      <c r="H11" s="626">
        <v>5.9856935208317107E-2</v>
      </c>
    </row>
    <row r="12" spans="1:12" ht="15.05" customHeight="1" x14ac:dyDescent="0.25">
      <c r="A12" s="636" t="s">
        <v>505</v>
      </c>
      <c r="B12" s="618">
        <v>6700.1477693400002</v>
      </c>
      <c r="C12" s="618">
        <v>6886.4648402599996</v>
      </c>
      <c r="D12" s="618">
        <v>6616.7469775400004</v>
      </c>
      <c r="E12" s="618">
        <v>7043.5460000000003</v>
      </c>
      <c r="F12" s="618">
        <v>7558.3590000000004</v>
      </c>
      <c r="G12" s="627">
        <v>514.8130000000001</v>
      </c>
      <c r="H12" s="626">
        <v>7.3090031640312997E-2</v>
      </c>
      <c r="L12" s="636"/>
    </row>
    <row r="13" spans="1:12" ht="15.05" customHeight="1" x14ac:dyDescent="0.25">
      <c r="A13" s="636" t="s">
        <v>506</v>
      </c>
      <c r="B13" s="618">
        <v>46.585512549999997</v>
      </c>
      <c r="C13" s="618">
        <v>48.878191489999999</v>
      </c>
      <c r="D13" s="618">
        <v>51.667703349999996</v>
      </c>
      <c r="E13" s="618">
        <v>48.072000000000003</v>
      </c>
      <c r="F13" s="618">
        <v>63.79</v>
      </c>
      <c r="G13" s="627">
        <v>15.717999999999996</v>
      </c>
      <c r="H13" s="626">
        <v>0.32696788151106665</v>
      </c>
    </row>
    <row r="14" spans="1:12" ht="15.05" customHeight="1" x14ac:dyDescent="0.25">
      <c r="A14" s="635" t="s">
        <v>221</v>
      </c>
      <c r="B14" s="618">
        <v>438.33702900999992</v>
      </c>
      <c r="C14" s="618">
        <v>577.67861664999998</v>
      </c>
      <c r="D14" s="618">
        <v>485.33204681999996</v>
      </c>
      <c r="E14" s="618">
        <v>409.43099999999993</v>
      </c>
      <c r="F14" s="618">
        <v>631.149</v>
      </c>
      <c r="G14" s="617">
        <v>221.71800000000007</v>
      </c>
      <c r="H14" s="616">
        <v>0.54152714376781463</v>
      </c>
    </row>
    <row r="15" spans="1:12" ht="15.05" customHeight="1" x14ac:dyDescent="0.25">
      <c r="A15" s="635" t="s">
        <v>222</v>
      </c>
      <c r="B15" s="618">
        <v>1723.392682239999</v>
      </c>
      <c r="C15" s="618">
        <v>1773.8503493300004</v>
      </c>
      <c r="D15" s="618">
        <v>1736.9412716400007</v>
      </c>
      <c r="E15" s="618">
        <v>1862.3140000000001</v>
      </c>
      <c r="F15" s="618">
        <v>2041.0530000000006</v>
      </c>
      <c r="G15" s="617">
        <v>178.73900000000049</v>
      </c>
      <c r="H15" s="616">
        <v>9.5976833122663779E-2</v>
      </c>
    </row>
    <row r="16" spans="1:12" ht="15.05" customHeight="1" x14ac:dyDescent="0.25">
      <c r="A16" s="635" t="s">
        <v>223</v>
      </c>
      <c r="B16" s="618">
        <v>6114.3191531400007</v>
      </c>
      <c r="C16" s="618">
        <v>6210.7276138900006</v>
      </c>
      <c r="D16" s="618">
        <v>6237.0524988799989</v>
      </c>
      <c r="E16" s="618">
        <v>6242.3410000000013</v>
      </c>
      <c r="F16" s="618">
        <v>7263.0500000000065</v>
      </c>
      <c r="G16" s="617">
        <v>1020.7090000000053</v>
      </c>
      <c r="H16" s="616">
        <v>0.16351381637113466</v>
      </c>
    </row>
    <row r="17" spans="1:8" ht="15.05" customHeight="1" x14ac:dyDescent="0.25">
      <c r="A17" s="636" t="s">
        <v>496</v>
      </c>
      <c r="B17" s="618">
        <v>635.31681674000015</v>
      </c>
      <c r="C17" s="618">
        <v>694.0912458099998</v>
      </c>
      <c r="D17" s="618">
        <v>762.71893330999967</v>
      </c>
      <c r="E17" s="618">
        <v>505.50999999999982</v>
      </c>
      <c r="F17" s="618">
        <v>778.9749999999998</v>
      </c>
      <c r="G17" s="627">
        <v>273.46499999999997</v>
      </c>
      <c r="H17" s="626">
        <v>0.54096852683428631</v>
      </c>
    </row>
    <row r="18" spans="1:8" ht="15.05" customHeight="1" x14ac:dyDescent="0.25">
      <c r="A18" s="636" t="s">
        <v>497</v>
      </c>
      <c r="B18" s="618">
        <v>1464.6340470500004</v>
      </c>
      <c r="C18" s="618">
        <v>1568.1743732800001</v>
      </c>
      <c r="D18" s="618">
        <v>1510.1794356699997</v>
      </c>
      <c r="E18" s="618">
        <v>1796.5010000000002</v>
      </c>
      <c r="F18" s="618">
        <v>2426.7049999999999</v>
      </c>
      <c r="G18" s="627">
        <v>630.20399999999972</v>
      </c>
      <c r="H18" s="626">
        <v>0.35079524030323372</v>
      </c>
    </row>
    <row r="19" spans="1:8" ht="15.05" customHeight="1" x14ac:dyDescent="0.25">
      <c r="A19" s="636" t="s">
        <v>502</v>
      </c>
      <c r="B19" s="618">
        <v>565.26919671999985</v>
      </c>
      <c r="C19" s="618">
        <v>552.70828748000008</v>
      </c>
      <c r="D19" s="618">
        <v>587.27006330000006</v>
      </c>
      <c r="E19" s="618">
        <v>538.16999999999985</v>
      </c>
      <c r="F19" s="618">
        <v>550.48599999999988</v>
      </c>
      <c r="G19" s="627">
        <v>12.316000000000031</v>
      </c>
      <c r="H19" s="626">
        <v>2.2884962000854811E-2</v>
      </c>
    </row>
    <row r="20" spans="1:8" ht="15.05" customHeight="1" x14ac:dyDescent="0.25">
      <c r="A20" s="636" t="s">
        <v>493</v>
      </c>
      <c r="B20" s="618">
        <v>302.10319930999998</v>
      </c>
      <c r="C20" s="618">
        <v>300.27020204999997</v>
      </c>
      <c r="D20" s="618">
        <v>297.81297793999988</v>
      </c>
      <c r="E20" s="618">
        <v>289.84199999999993</v>
      </c>
      <c r="F20" s="618">
        <v>289.44299999999993</v>
      </c>
      <c r="G20" s="627">
        <v>-0.39900000000000091</v>
      </c>
      <c r="H20" s="626">
        <v>-1.3766120852050463E-3</v>
      </c>
    </row>
    <row r="21" spans="1:8" ht="15.05" customHeight="1" x14ac:dyDescent="0.25">
      <c r="A21" s="636" t="s">
        <v>501</v>
      </c>
      <c r="B21" s="618">
        <v>2596.0029426000001</v>
      </c>
      <c r="C21" s="618">
        <v>2548.5666114900005</v>
      </c>
      <c r="D21" s="618">
        <v>2546.8691321800006</v>
      </c>
      <c r="E21" s="618">
        <v>2586.4870000000005</v>
      </c>
      <c r="F21" s="618">
        <v>2704.9720000000002</v>
      </c>
      <c r="G21" s="627">
        <v>118.48499999999967</v>
      </c>
      <c r="H21" s="626">
        <v>4.5809238554069535E-2</v>
      </c>
    </row>
    <row r="22" spans="1:8" ht="15.05" customHeight="1" x14ac:dyDescent="0.25">
      <c r="A22" s="636" t="s">
        <v>401</v>
      </c>
      <c r="B22" s="618">
        <v>550.99295071999995</v>
      </c>
      <c r="C22" s="618">
        <v>546.91689378000012</v>
      </c>
      <c r="D22" s="618">
        <v>532.20195648000004</v>
      </c>
      <c r="E22" s="618">
        <v>525.83100000000002</v>
      </c>
      <c r="F22" s="618">
        <v>512.46899999999994</v>
      </c>
      <c r="G22" s="627">
        <v>-13.36200000000008</v>
      </c>
      <c r="H22" s="626">
        <v>-2.5411206262088162E-2</v>
      </c>
    </row>
    <row r="23" spans="1:8" ht="15.05" customHeight="1" x14ac:dyDescent="0.25">
      <c r="A23" s="635" t="s">
        <v>211</v>
      </c>
      <c r="B23" s="618">
        <v>26.23667674</v>
      </c>
      <c r="C23" s="618">
        <v>26.861610280000004</v>
      </c>
      <c r="D23" s="618">
        <v>26.508062280000001</v>
      </c>
      <c r="E23" s="618">
        <v>24.224000000000004</v>
      </c>
      <c r="F23" s="618">
        <v>24.308000000000003</v>
      </c>
      <c r="G23" s="617">
        <v>8.3999999999999631E-2</v>
      </c>
      <c r="H23" s="616">
        <v>3.4676354029061929E-3</v>
      </c>
    </row>
    <row r="24" spans="1:8" ht="15.05" customHeight="1" x14ac:dyDescent="0.25">
      <c r="A24" s="635" t="s">
        <v>224</v>
      </c>
      <c r="B24" s="618">
        <v>585.05373958999985</v>
      </c>
      <c r="C24" s="618">
        <v>1758.13956044</v>
      </c>
      <c r="D24" s="618">
        <v>734.70294028000012</v>
      </c>
      <c r="E24" s="618">
        <v>940.35199999999986</v>
      </c>
      <c r="F24" s="618">
        <v>924.322</v>
      </c>
      <c r="G24" s="617">
        <v>-16.029999999999859</v>
      </c>
      <c r="H24" s="616">
        <v>-1.7046808003811191E-2</v>
      </c>
    </row>
    <row r="25" spans="1:8" ht="15.05" customHeight="1" x14ac:dyDescent="0.25">
      <c r="A25" s="635" t="s">
        <v>225</v>
      </c>
      <c r="B25" s="618">
        <v>817.86421346999998</v>
      </c>
      <c r="C25" s="618">
        <v>756.36206058000016</v>
      </c>
      <c r="D25" s="618">
        <v>2273.6720935200001</v>
      </c>
      <c r="E25" s="618">
        <v>698.43100000000004</v>
      </c>
      <c r="F25" s="618">
        <v>867.8599999999999</v>
      </c>
      <c r="G25" s="617">
        <v>169.42899999999986</v>
      </c>
      <c r="H25" s="616">
        <v>0.24258516589326626</v>
      </c>
    </row>
    <row r="26" spans="1:8" ht="15.05" customHeight="1" x14ac:dyDescent="0.25">
      <c r="A26" s="624" t="s">
        <v>226</v>
      </c>
      <c r="B26" s="620">
        <v>983.53209783000045</v>
      </c>
      <c r="C26" s="620">
        <v>-155.37414171999887</v>
      </c>
      <c r="D26" s="620">
        <v>2082.623302649994</v>
      </c>
      <c r="E26" s="620">
        <v>390.46100000000001</v>
      </c>
      <c r="F26" s="620">
        <v>-38.319000000000045</v>
      </c>
      <c r="G26" s="651">
        <v>-428.78000000000009</v>
      </c>
      <c r="H26" s="653">
        <v>-1.0981378421916659</v>
      </c>
    </row>
    <row r="27" spans="1:8" ht="15.05" customHeight="1" x14ac:dyDescent="0.25">
      <c r="A27" s="619" t="s">
        <v>218</v>
      </c>
      <c r="B27" s="615">
        <v>245.92777696000221</v>
      </c>
      <c r="C27" s="615">
        <v>1075.5657479300005</v>
      </c>
      <c r="D27" s="615">
        <v>1075.9517758499976</v>
      </c>
      <c r="E27" s="615">
        <v>0</v>
      </c>
      <c r="F27" s="615">
        <v>0</v>
      </c>
      <c r="G27" s="648"/>
      <c r="H27" s="652"/>
    </row>
    <row r="28" spans="1:8" ht="15.05" customHeight="1" x14ac:dyDescent="0.25">
      <c r="A28" s="619" t="s">
        <v>219</v>
      </c>
      <c r="B28" s="615">
        <v>359.2347947899986</v>
      </c>
      <c r="C28" s="615">
        <v>3.2391690000622475E-2</v>
      </c>
      <c r="D28" s="615">
        <v>-70.514722000000347</v>
      </c>
      <c r="E28" s="615">
        <v>0</v>
      </c>
      <c r="F28" s="615">
        <v>0</v>
      </c>
      <c r="G28" s="648"/>
      <c r="H28" s="649"/>
    </row>
    <row r="29" spans="1:8" ht="15.05" customHeight="1" x14ac:dyDescent="0.25">
      <c r="A29" s="619" t="s">
        <v>220</v>
      </c>
      <c r="B29" s="615">
        <v>1.7926300199998011</v>
      </c>
      <c r="C29" s="615">
        <v>2.6101063900007615</v>
      </c>
      <c r="D29" s="615">
        <v>157.45132328999983</v>
      </c>
      <c r="E29" s="615">
        <v>-100.001</v>
      </c>
      <c r="F29" s="615">
        <v>0.10499999999999998</v>
      </c>
      <c r="G29" s="648">
        <v>100.10600000000001</v>
      </c>
      <c r="H29" s="649">
        <v>-1.001049989500105</v>
      </c>
    </row>
    <row r="30" spans="1:8" ht="15.05" customHeight="1" x14ac:dyDescent="0.25">
      <c r="A30" s="619" t="s">
        <v>221</v>
      </c>
      <c r="B30" s="615">
        <v>23.369605030000006</v>
      </c>
      <c r="C30" s="615">
        <v>-13.705018269999998</v>
      </c>
      <c r="D30" s="615">
        <v>50.097517240000023</v>
      </c>
      <c r="E30" s="615">
        <v>9.9999999999999714E-2</v>
      </c>
      <c r="F30" s="615">
        <v>-1.7000000000000015E-2</v>
      </c>
      <c r="G30" s="648">
        <v>-0.11699999999999973</v>
      </c>
      <c r="H30" s="647">
        <v>-1.1700000000000006</v>
      </c>
    </row>
    <row r="31" spans="1:8" ht="15.05" customHeight="1" x14ac:dyDescent="0.25">
      <c r="A31" s="619" t="s">
        <v>222</v>
      </c>
      <c r="B31" s="615">
        <v>136.73887329000002</v>
      </c>
      <c r="C31" s="615">
        <v>28.502434129999962</v>
      </c>
      <c r="D31" s="615">
        <v>300.12552156999993</v>
      </c>
      <c r="E31" s="615">
        <v>83.935000000000002</v>
      </c>
      <c r="F31" s="615">
        <v>61.003</v>
      </c>
      <c r="G31" s="648">
        <v>-22.932000000000002</v>
      </c>
      <c r="H31" s="647">
        <v>-0.27321141359385243</v>
      </c>
    </row>
    <row r="32" spans="1:8" ht="15.05" customHeight="1" x14ac:dyDescent="0.25">
      <c r="A32" s="619" t="s">
        <v>223</v>
      </c>
      <c r="B32" s="615">
        <v>286.7828631000001</v>
      </c>
      <c r="C32" s="615">
        <v>33.841679890000052</v>
      </c>
      <c r="D32" s="615">
        <v>737.9941749300001</v>
      </c>
      <c r="E32" s="615">
        <v>339.05099999999999</v>
      </c>
      <c r="F32" s="615">
        <v>-183.77900000000002</v>
      </c>
      <c r="G32" s="648">
        <v>-522.83000000000004</v>
      </c>
      <c r="H32" s="647">
        <v>-1.5420393982026304</v>
      </c>
    </row>
    <row r="33" spans="1:8" ht="15.05" customHeight="1" x14ac:dyDescent="0.25">
      <c r="A33" s="619" t="s">
        <v>211</v>
      </c>
      <c r="B33" s="615">
        <v>8.7924220000000011E-2</v>
      </c>
      <c r="C33" s="615">
        <v>-2.7178400000000019E-2</v>
      </c>
      <c r="D33" s="615">
        <v>-1.5848199999999432E-3</v>
      </c>
      <c r="E33" s="615">
        <v>0</v>
      </c>
      <c r="F33" s="615">
        <v>0</v>
      </c>
      <c r="G33" s="648"/>
      <c r="H33" s="647"/>
    </row>
    <row r="34" spans="1:8" ht="15.05" customHeight="1" x14ac:dyDescent="0.25">
      <c r="A34" s="619" t="s">
        <v>224</v>
      </c>
      <c r="B34" s="615">
        <v>-126.12447829000004</v>
      </c>
      <c r="C34" s="615">
        <v>-1343.05022104</v>
      </c>
      <c r="D34" s="615">
        <v>-236.28200139999996</v>
      </c>
      <c r="E34" s="615">
        <v>7.6000000000000054E-2</v>
      </c>
      <c r="F34" s="615">
        <v>-3.800000000000002E-2</v>
      </c>
      <c r="G34" s="648">
        <v>-0.11400000000000007</v>
      </c>
      <c r="H34" s="647">
        <v>-1.5</v>
      </c>
    </row>
    <row r="35" spans="1:8" ht="15.05" customHeight="1" x14ac:dyDescent="0.25">
      <c r="A35" s="619" t="s">
        <v>225</v>
      </c>
      <c r="B35" s="615">
        <v>55.722108710000001</v>
      </c>
      <c r="C35" s="615">
        <v>60.855915959999997</v>
      </c>
      <c r="D35" s="615">
        <v>67.801297989999995</v>
      </c>
      <c r="E35" s="615">
        <v>67.3</v>
      </c>
      <c r="F35" s="615">
        <v>84.406999999999996</v>
      </c>
      <c r="G35" s="648">
        <v>17.106999999999999</v>
      </c>
      <c r="H35" s="647">
        <v>0.25419019316493313</v>
      </c>
    </row>
    <row r="36" spans="1:8" ht="15.05" customHeight="1" x14ac:dyDescent="0.25">
      <c r="A36" s="624" t="s">
        <v>227</v>
      </c>
      <c r="B36" s="620">
        <v>888.70056642999998</v>
      </c>
      <c r="C36" s="620">
        <v>1034.8765210900003</v>
      </c>
      <c r="D36" s="620">
        <v>285.59918146000007</v>
      </c>
      <c r="E36" s="620">
        <v>141.673</v>
      </c>
      <c r="F36" s="620">
        <v>312.54900000000009</v>
      </c>
      <c r="G36" s="651">
        <v>170.87600000000009</v>
      </c>
      <c r="H36" s="650">
        <v>1.2061296083233932</v>
      </c>
    </row>
    <row r="37" spans="1:8" ht="15.05" customHeight="1" x14ac:dyDescent="0.25">
      <c r="A37" s="619" t="s">
        <v>228</v>
      </c>
      <c r="B37" s="615">
        <v>-1.60761994</v>
      </c>
      <c r="C37" s="615">
        <v>0.59555704999999992</v>
      </c>
      <c r="D37" s="615">
        <v>-0.10899610999999999</v>
      </c>
      <c r="E37" s="615">
        <v>4.8000000000000001E-2</v>
      </c>
      <c r="F37" s="615">
        <v>6.8000000000000005E-2</v>
      </c>
      <c r="G37" s="648">
        <v>2.0000000000000004E-2</v>
      </c>
      <c r="H37" s="649">
        <v>0.41666666666666674</v>
      </c>
    </row>
    <row r="38" spans="1:8" ht="15.05" customHeight="1" x14ac:dyDescent="0.25">
      <c r="A38" s="619" t="s">
        <v>230</v>
      </c>
      <c r="B38" s="615">
        <v>533.94494836999991</v>
      </c>
      <c r="C38" s="615">
        <v>195.98844908999996</v>
      </c>
      <c r="D38" s="615">
        <v>274.6242400700001</v>
      </c>
      <c r="E38" s="615">
        <v>141.625</v>
      </c>
      <c r="F38" s="615">
        <v>312.48100000000005</v>
      </c>
      <c r="G38" s="648">
        <v>170.85600000000005</v>
      </c>
      <c r="H38" s="649">
        <v>1.2063971756398943</v>
      </c>
    </row>
    <row r="39" spans="1:8" ht="15.05" customHeight="1" x14ac:dyDescent="0.25">
      <c r="A39" s="619" t="s">
        <v>229</v>
      </c>
      <c r="B39" s="615">
        <v>356.36323799999997</v>
      </c>
      <c r="C39" s="615">
        <v>838.29251495000005</v>
      </c>
      <c r="D39" s="615">
        <v>11.083937499999999</v>
      </c>
      <c r="E39" s="615">
        <v>0</v>
      </c>
      <c r="F39" s="615">
        <v>0</v>
      </c>
      <c r="G39" s="648"/>
      <c r="H39" s="649"/>
    </row>
    <row r="40" spans="1:8" ht="15.05" customHeight="1" x14ac:dyDescent="0.25">
      <c r="A40" s="634" t="s">
        <v>442</v>
      </c>
      <c r="B40" s="631">
        <v>78576.726306390032</v>
      </c>
      <c r="C40" s="631">
        <v>81066.824919089966</v>
      </c>
      <c r="D40" s="631">
        <v>75822.837927180008</v>
      </c>
      <c r="E40" s="631">
        <v>72829.488999999987</v>
      </c>
      <c r="F40" s="631">
        <v>86341.871000000116</v>
      </c>
      <c r="G40" s="632">
        <v>13512.382000000129</v>
      </c>
      <c r="H40" s="633">
        <v>0.1855344886464895</v>
      </c>
    </row>
    <row r="41" spans="1:8" x14ac:dyDescent="0.25">
      <c r="A41" s="610" t="s">
        <v>555</v>
      </c>
    </row>
    <row r="43" spans="1:8" x14ac:dyDescent="0.25">
      <c r="F43" s="806"/>
    </row>
  </sheetData>
  <mergeCells count="2">
    <mergeCell ref="A2:A3"/>
    <mergeCell ref="G2:H2"/>
  </mergeCells>
  <pageMargins left="0.7" right="0.7" top="0.78740157499999996" bottom="0.78740157499999996" header="0.3" footer="0.3"/>
  <pageSetup paperSize="9" scale="7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P59"/>
  <sheetViews>
    <sheetView showGridLines="0" workbookViewId="0"/>
  </sheetViews>
  <sheetFormatPr baseColWidth="10" defaultColWidth="9.109375" defaultRowHeight="15.05" x14ac:dyDescent="0.3"/>
  <cols>
    <col min="1" max="2" width="2.88671875" style="385" customWidth="1"/>
    <col min="3" max="3" width="5.6640625" style="385" customWidth="1"/>
    <col min="4" max="4" width="21.44140625" style="385" customWidth="1"/>
    <col min="5" max="5" width="9.6640625" style="385" customWidth="1"/>
    <col min="6" max="6" width="8.5546875" style="385" customWidth="1"/>
    <col min="7" max="8" width="12.88671875" style="385" customWidth="1"/>
    <col min="9" max="12" width="8.5546875" style="385" customWidth="1"/>
    <col min="13" max="15" width="8.6640625" style="385" customWidth="1"/>
    <col min="16" max="16" width="8.6640625" style="413" customWidth="1"/>
    <col min="17" max="23" width="8.6640625" style="385" customWidth="1"/>
    <col min="24" max="16384" width="9.109375" style="385"/>
  </cols>
  <sheetData>
    <row r="1" spans="1:16" s="388" customFormat="1" ht="15.05" customHeight="1" x14ac:dyDescent="0.3">
      <c r="A1" s="944" t="s">
        <v>660</v>
      </c>
      <c r="P1" s="404"/>
    </row>
    <row r="2" spans="1:16" ht="13.6" customHeight="1" x14ac:dyDescent="0.3">
      <c r="A2" s="1026" t="s">
        <v>1</v>
      </c>
      <c r="B2" s="1026"/>
      <c r="C2" s="1026"/>
      <c r="D2" s="1026"/>
      <c r="E2" s="1026"/>
      <c r="F2" s="586" t="s">
        <v>128</v>
      </c>
      <c r="G2" s="586" t="s">
        <v>139</v>
      </c>
      <c r="H2" s="1028" t="s">
        <v>346</v>
      </c>
      <c r="I2" s="586" t="s">
        <v>127</v>
      </c>
      <c r="J2" s="586" t="s">
        <v>127</v>
      </c>
      <c r="K2" s="586" t="s">
        <v>127</v>
      </c>
      <c r="L2" s="586" t="s">
        <v>127</v>
      </c>
    </row>
    <row r="3" spans="1:16" ht="13.6" customHeight="1" x14ac:dyDescent="0.3">
      <c r="A3" s="1027"/>
      <c r="B3" s="1027"/>
      <c r="C3" s="1027"/>
      <c r="D3" s="1027"/>
      <c r="E3" s="1027"/>
      <c r="F3" s="585">
        <v>2022</v>
      </c>
      <c r="G3" s="585" t="s">
        <v>138</v>
      </c>
      <c r="H3" s="1029"/>
      <c r="I3" s="585">
        <v>2022</v>
      </c>
      <c r="J3" s="585">
        <v>2023</v>
      </c>
      <c r="K3" s="585">
        <v>2024</v>
      </c>
      <c r="L3" s="585">
        <v>2025</v>
      </c>
    </row>
    <row r="4" spans="1:16" ht="13.6" customHeight="1" x14ac:dyDescent="0.3">
      <c r="A4" s="501" t="s">
        <v>86</v>
      </c>
      <c r="B4" s="501"/>
      <c r="C4" s="501"/>
      <c r="D4" s="501"/>
      <c r="E4" s="501"/>
      <c r="F4" s="500">
        <v>11345.769999999999</v>
      </c>
      <c r="G4" s="708"/>
      <c r="H4" s="500"/>
      <c r="I4" s="500">
        <v>11331.437999999998</v>
      </c>
      <c r="J4" s="500">
        <v>10823.226999999999</v>
      </c>
      <c r="K4" s="500">
        <v>10911.101999999999</v>
      </c>
      <c r="L4" s="500">
        <v>11053.731</v>
      </c>
    </row>
    <row r="5" spans="1:16" ht="13.6" customHeight="1" x14ac:dyDescent="0.3">
      <c r="A5" s="393" t="s">
        <v>16</v>
      </c>
      <c r="B5" s="393" t="s">
        <v>47</v>
      </c>
      <c r="C5" s="393"/>
      <c r="D5" s="393"/>
      <c r="E5" s="393"/>
      <c r="F5" s="477">
        <v>11.516999999999999</v>
      </c>
      <c r="G5" s="683">
        <v>0</v>
      </c>
      <c r="H5" s="477"/>
      <c r="I5" s="477">
        <v>11.516999999999999</v>
      </c>
      <c r="J5" s="477">
        <v>11.523</v>
      </c>
      <c r="K5" s="477">
        <v>9.8840000000000003</v>
      </c>
      <c r="L5" s="477">
        <v>10.082000000000001</v>
      </c>
    </row>
    <row r="6" spans="1:16" ht="13.6" customHeight="1" x14ac:dyDescent="0.3">
      <c r="A6" s="393" t="s">
        <v>17</v>
      </c>
      <c r="B6" s="393" t="s">
        <v>48</v>
      </c>
      <c r="C6" s="393"/>
      <c r="D6" s="393"/>
      <c r="E6" s="393"/>
      <c r="F6" s="477">
        <v>398.58199999999999</v>
      </c>
      <c r="G6" s="683">
        <v>64.367000000000019</v>
      </c>
      <c r="H6" s="477"/>
      <c r="I6" s="477">
        <v>334.21499999999997</v>
      </c>
      <c r="J6" s="477">
        <v>215.268</v>
      </c>
      <c r="K6" s="477">
        <v>219.767</v>
      </c>
      <c r="L6" s="477">
        <v>206.209</v>
      </c>
    </row>
    <row r="7" spans="1:16" ht="13.6" customHeight="1" x14ac:dyDescent="0.3">
      <c r="A7" s="393" t="s">
        <v>18</v>
      </c>
      <c r="B7" s="393" t="s">
        <v>49</v>
      </c>
      <c r="C7" s="393"/>
      <c r="D7" s="393"/>
      <c r="E7" s="393"/>
      <c r="F7" s="477">
        <v>17.329000000000001</v>
      </c>
      <c r="G7" s="683">
        <v>0.40000000000000213</v>
      </c>
      <c r="H7" s="477"/>
      <c r="I7" s="477">
        <v>16.928999999999998</v>
      </c>
      <c r="J7" s="477">
        <v>17.13</v>
      </c>
      <c r="K7" s="477">
        <v>17.333000000000002</v>
      </c>
      <c r="L7" s="477">
        <v>17.564</v>
      </c>
    </row>
    <row r="8" spans="1:16" ht="13.6" customHeight="1" x14ac:dyDescent="0.3">
      <c r="A8" s="393" t="s">
        <v>19</v>
      </c>
      <c r="B8" s="393" t="s">
        <v>50</v>
      </c>
      <c r="C8" s="393"/>
      <c r="D8" s="393"/>
      <c r="E8" s="393"/>
      <c r="F8" s="477">
        <v>22.542000000000002</v>
      </c>
      <c r="G8" s="683">
        <v>0</v>
      </c>
      <c r="H8" s="477"/>
      <c r="I8" s="477">
        <v>22.542000000000002</v>
      </c>
      <c r="J8" s="477">
        <v>23.056999999999999</v>
      </c>
      <c r="K8" s="477">
        <v>23.577999999999999</v>
      </c>
      <c r="L8" s="477">
        <v>24.152000000000001</v>
      </c>
    </row>
    <row r="9" spans="1:16" ht="13.6" customHeight="1" x14ac:dyDescent="0.3">
      <c r="A9" s="393" t="s">
        <v>20</v>
      </c>
      <c r="B9" s="393" t="s">
        <v>51</v>
      </c>
      <c r="C9" s="393"/>
      <c r="D9" s="393"/>
      <c r="E9" s="393"/>
      <c r="F9" s="477">
        <v>13.005000000000001</v>
      </c>
      <c r="G9" s="683">
        <v>0</v>
      </c>
      <c r="H9" s="477"/>
      <c r="I9" s="477">
        <v>13.005000000000001</v>
      </c>
      <c r="J9" s="477">
        <v>13.23</v>
      </c>
      <c r="K9" s="477">
        <v>13.253</v>
      </c>
      <c r="L9" s="477">
        <v>13.288</v>
      </c>
    </row>
    <row r="10" spans="1:16" ht="13.6" customHeight="1" x14ac:dyDescent="0.3">
      <c r="A10" s="393" t="s">
        <v>21</v>
      </c>
      <c r="B10" s="393" t="s">
        <v>52</v>
      </c>
      <c r="C10" s="393"/>
      <c r="D10" s="393"/>
      <c r="E10" s="393"/>
      <c r="F10" s="477">
        <v>37.375</v>
      </c>
      <c r="G10" s="683">
        <v>0</v>
      </c>
      <c r="H10" s="477"/>
      <c r="I10" s="477">
        <v>37.375</v>
      </c>
      <c r="J10" s="477">
        <v>38.207999999999998</v>
      </c>
      <c r="K10" s="477">
        <v>39.049999999999997</v>
      </c>
      <c r="L10" s="477">
        <v>39.968000000000004</v>
      </c>
      <c r="P10" s="228"/>
    </row>
    <row r="11" spans="1:16" ht="13.6" customHeight="1" x14ac:dyDescent="0.3">
      <c r="A11" s="393">
        <v>10</v>
      </c>
      <c r="B11" s="393" t="s">
        <v>53</v>
      </c>
      <c r="C11" s="393"/>
      <c r="D11" s="393"/>
      <c r="E11" s="393"/>
      <c r="F11" s="477">
        <v>480.76299999999998</v>
      </c>
      <c r="G11" s="717">
        <v>0</v>
      </c>
      <c r="H11" s="718">
        <v>55.435000000000002</v>
      </c>
      <c r="I11" s="477">
        <v>536.19799999999998</v>
      </c>
      <c r="J11" s="477">
        <v>476.851</v>
      </c>
      <c r="K11" s="477">
        <v>492.57499999999999</v>
      </c>
      <c r="L11" s="477">
        <v>477.71100000000001</v>
      </c>
      <c r="P11" s="582"/>
    </row>
    <row r="12" spans="1:16" ht="13.6" customHeight="1" x14ac:dyDescent="0.3">
      <c r="A12" s="393">
        <v>11</v>
      </c>
      <c r="B12" s="393" t="s">
        <v>55</v>
      </c>
      <c r="C12" s="393"/>
      <c r="D12" s="393"/>
      <c r="E12" s="393"/>
      <c r="F12" s="477">
        <v>3245.9050000000002</v>
      </c>
      <c r="G12" s="683">
        <v>0</v>
      </c>
      <c r="H12" s="477"/>
      <c r="I12" s="477">
        <v>3245.9050000000002</v>
      </c>
      <c r="J12" s="477">
        <v>3230.3470000000002</v>
      </c>
      <c r="K12" s="477">
        <v>3289.19</v>
      </c>
      <c r="L12" s="477">
        <v>3328.5740000000001</v>
      </c>
      <c r="P12" s="228"/>
    </row>
    <row r="13" spans="1:16" ht="13.6" customHeight="1" x14ac:dyDescent="0.3">
      <c r="A13" s="393">
        <v>12</v>
      </c>
      <c r="B13" s="393" t="s">
        <v>56</v>
      </c>
      <c r="C13" s="393"/>
      <c r="D13" s="393"/>
      <c r="E13" s="393"/>
      <c r="F13" s="477">
        <v>560.38199999999995</v>
      </c>
      <c r="G13" s="683">
        <v>0</v>
      </c>
      <c r="H13" s="477"/>
      <c r="I13" s="477">
        <v>560.38199999999995</v>
      </c>
      <c r="J13" s="477">
        <v>555.76099999999997</v>
      </c>
      <c r="K13" s="477">
        <v>550.673</v>
      </c>
      <c r="L13" s="477">
        <v>554.69299999999998</v>
      </c>
      <c r="P13" s="582"/>
    </row>
    <row r="14" spans="1:16" ht="13.6" customHeight="1" x14ac:dyDescent="0.3">
      <c r="A14" s="393">
        <v>13</v>
      </c>
      <c r="B14" s="393" t="s">
        <v>131</v>
      </c>
      <c r="C14" s="393"/>
      <c r="D14" s="393"/>
      <c r="E14" s="393"/>
      <c r="F14" s="477">
        <v>1872.192</v>
      </c>
      <c r="G14" s="683">
        <v>15</v>
      </c>
      <c r="H14" s="477"/>
      <c r="I14" s="477">
        <v>1857.192</v>
      </c>
      <c r="J14" s="477">
        <v>1852.0530000000001</v>
      </c>
      <c r="K14" s="477">
        <v>1875.912</v>
      </c>
      <c r="L14" s="477">
        <v>1898.2049999999999</v>
      </c>
      <c r="P14" s="582"/>
    </row>
    <row r="15" spans="1:16" ht="13.6" customHeight="1" x14ac:dyDescent="0.3">
      <c r="A15" s="393">
        <v>14</v>
      </c>
      <c r="B15" s="393" t="s">
        <v>57</v>
      </c>
      <c r="C15" s="393"/>
      <c r="D15" s="393"/>
      <c r="E15" s="393"/>
      <c r="F15" s="477">
        <v>2713.127</v>
      </c>
      <c r="G15" s="683">
        <v>0</v>
      </c>
      <c r="H15" s="477"/>
      <c r="I15" s="477">
        <v>2713.127</v>
      </c>
      <c r="J15" s="477">
        <v>2637.864</v>
      </c>
      <c r="K15" s="477">
        <v>2615.6019999999999</v>
      </c>
      <c r="L15" s="477">
        <v>2701.694</v>
      </c>
      <c r="P15" s="582"/>
    </row>
    <row r="16" spans="1:16" ht="13.6" customHeight="1" x14ac:dyDescent="0.3">
      <c r="A16" s="393">
        <v>15</v>
      </c>
      <c r="B16" s="393" t="s">
        <v>58</v>
      </c>
      <c r="C16" s="393"/>
      <c r="D16" s="393"/>
      <c r="E16" s="393"/>
      <c r="F16" s="477">
        <v>1174.3109999999999</v>
      </c>
      <c r="G16" s="683">
        <v>0</v>
      </c>
      <c r="H16" s="477"/>
      <c r="I16" s="477">
        <v>1174.3109999999999</v>
      </c>
      <c r="J16" s="477">
        <v>1203.0710000000001</v>
      </c>
      <c r="K16" s="477">
        <v>1219.1189999999999</v>
      </c>
      <c r="L16" s="477">
        <v>1240.2470000000001</v>
      </c>
      <c r="P16" s="228"/>
    </row>
    <row r="17" spans="1:16" ht="13.6" customHeight="1" x14ac:dyDescent="0.3">
      <c r="A17" s="393">
        <v>16</v>
      </c>
      <c r="B17" s="393" t="s">
        <v>59</v>
      </c>
      <c r="C17" s="393"/>
      <c r="D17" s="393"/>
      <c r="E17" s="393"/>
      <c r="F17" s="477"/>
      <c r="G17" s="683"/>
      <c r="H17" s="477"/>
      <c r="I17" s="477"/>
      <c r="J17" s="477"/>
      <c r="K17" s="477"/>
      <c r="L17" s="477"/>
      <c r="P17" s="582"/>
    </row>
    <row r="18" spans="1:16" ht="13.6" customHeight="1" x14ac:dyDescent="0.3">
      <c r="A18" s="393">
        <v>17</v>
      </c>
      <c r="B18" s="393" t="s">
        <v>60</v>
      </c>
      <c r="C18" s="393"/>
      <c r="D18" s="393"/>
      <c r="E18" s="393"/>
      <c r="F18" s="477">
        <v>451.351</v>
      </c>
      <c r="G18" s="683">
        <v>0</v>
      </c>
      <c r="H18" s="477"/>
      <c r="I18" s="477">
        <v>451.351</v>
      </c>
      <c r="J18" s="477">
        <v>201.095</v>
      </c>
      <c r="K18" s="477">
        <v>195.33699999999999</v>
      </c>
      <c r="L18" s="477">
        <v>194.07300000000001</v>
      </c>
      <c r="P18" s="582"/>
    </row>
    <row r="19" spans="1:16" ht="13.6" customHeight="1" x14ac:dyDescent="0.3">
      <c r="A19" s="393" t="s">
        <v>22</v>
      </c>
      <c r="B19" s="393" t="s">
        <v>132</v>
      </c>
      <c r="C19" s="393"/>
      <c r="D19" s="393"/>
      <c r="E19" s="393"/>
      <c r="F19" s="477">
        <v>347.38900000000001</v>
      </c>
      <c r="G19" s="683">
        <v>0</v>
      </c>
      <c r="H19" s="477"/>
      <c r="I19" s="477">
        <v>347.38900000000001</v>
      </c>
      <c r="J19" s="477">
        <v>337.76900000000001</v>
      </c>
      <c r="K19" s="477">
        <v>339.82900000000001</v>
      </c>
      <c r="L19" s="477">
        <v>337.27100000000002</v>
      </c>
      <c r="P19" s="228"/>
    </row>
    <row r="20" spans="1:16" ht="13.6" customHeight="1" x14ac:dyDescent="0.3">
      <c r="A20" s="496"/>
      <c r="B20" s="496" t="s">
        <v>61</v>
      </c>
      <c r="C20" s="496"/>
      <c r="D20" s="496"/>
      <c r="E20" s="496"/>
      <c r="F20" s="495"/>
      <c r="G20" s="709"/>
      <c r="H20" s="495"/>
      <c r="I20" s="495">
        <v>10</v>
      </c>
      <c r="J20" s="495">
        <v>10</v>
      </c>
      <c r="K20" s="495">
        <v>10</v>
      </c>
      <c r="L20" s="495">
        <v>10</v>
      </c>
      <c r="P20" s="229"/>
    </row>
    <row r="21" spans="1:16" ht="13.6" customHeight="1" x14ac:dyDescent="0.3">
      <c r="A21" s="501" t="s">
        <v>62</v>
      </c>
      <c r="B21" s="501"/>
      <c r="C21" s="501"/>
      <c r="D21" s="501"/>
      <c r="E21" s="501"/>
      <c r="F21" s="500">
        <v>47474.65</v>
      </c>
      <c r="G21" s="708"/>
      <c r="H21" s="500"/>
      <c r="I21" s="500">
        <v>47486.689999999995</v>
      </c>
      <c r="J21" s="500">
        <v>48190.004000000001</v>
      </c>
      <c r="K21" s="500">
        <v>49296.688999999991</v>
      </c>
      <c r="L21" s="500">
        <v>50815.9</v>
      </c>
      <c r="P21" s="229"/>
    </row>
    <row r="22" spans="1:16" s="497" customFormat="1" ht="13.6" customHeight="1" x14ac:dyDescent="0.3">
      <c r="A22" s="393">
        <v>20</v>
      </c>
      <c r="B22" s="393" t="s">
        <v>63</v>
      </c>
      <c r="C22" s="393"/>
      <c r="D22" s="393"/>
      <c r="E22" s="393"/>
      <c r="F22" s="477">
        <v>9117.3639999999996</v>
      </c>
      <c r="G22" s="683">
        <v>0</v>
      </c>
      <c r="H22" s="477"/>
      <c r="I22" s="477">
        <v>9117.3639999999996</v>
      </c>
      <c r="J22" s="477">
        <v>8378.4699999999993</v>
      </c>
      <c r="K22" s="477">
        <v>8301.8700000000008</v>
      </c>
      <c r="L22" s="477">
        <v>8380.5169999999998</v>
      </c>
      <c r="P22" s="229"/>
    </row>
    <row r="23" spans="1:16" s="502" customFormat="1" ht="13.6" customHeight="1" x14ac:dyDescent="0.3">
      <c r="A23" s="505"/>
      <c r="B23" s="505" t="s">
        <v>54</v>
      </c>
      <c r="C23" s="505"/>
      <c r="D23" s="505"/>
      <c r="E23" s="505"/>
      <c r="F23" s="583">
        <v>6694.2820000000002</v>
      </c>
      <c r="G23" s="685">
        <v>0</v>
      </c>
      <c r="H23" s="583"/>
      <c r="I23" s="583">
        <v>6694.2820000000002</v>
      </c>
      <c r="J23" s="583">
        <v>6294.3159999999998</v>
      </c>
      <c r="K23" s="583">
        <v>6271.4629999999997</v>
      </c>
      <c r="L23" s="583">
        <v>6336.2060000000001</v>
      </c>
      <c r="P23" s="228"/>
    </row>
    <row r="24" spans="1:16" s="497" customFormat="1" ht="13.6" customHeight="1" x14ac:dyDescent="0.3">
      <c r="A24" s="461">
        <v>21</v>
      </c>
      <c r="B24" s="393" t="s">
        <v>64</v>
      </c>
      <c r="C24" s="393"/>
      <c r="D24" s="393"/>
      <c r="E24" s="393"/>
      <c r="F24" s="477">
        <v>4204.6890000000003</v>
      </c>
      <c r="G24" s="728">
        <v>0</v>
      </c>
      <c r="H24" s="477">
        <v>4.34</v>
      </c>
      <c r="I24" s="477">
        <v>4209.0290000000005</v>
      </c>
      <c r="J24" s="477">
        <v>4206.4459999999999</v>
      </c>
      <c r="K24" s="477">
        <v>4260.6899999999996</v>
      </c>
      <c r="L24" s="477">
        <v>4198.0810000000001</v>
      </c>
      <c r="P24" s="228"/>
    </row>
    <row r="25" spans="1:16" s="497" customFormat="1" ht="13.6" customHeight="1" x14ac:dyDescent="0.3">
      <c r="A25" s="393">
        <v>22</v>
      </c>
      <c r="B25" s="393" t="s">
        <v>65</v>
      </c>
      <c r="C25" s="393"/>
      <c r="D25" s="393"/>
      <c r="E25" s="393"/>
      <c r="F25" s="477">
        <v>12468.81</v>
      </c>
      <c r="G25" s="683">
        <v>0</v>
      </c>
      <c r="H25" s="477"/>
      <c r="I25" s="477">
        <v>12468.81</v>
      </c>
      <c r="J25" s="477">
        <v>13575.43</v>
      </c>
      <c r="K25" s="477">
        <v>14353.433999999999</v>
      </c>
      <c r="L25" s="477">
        <v>15148.096</v>
      </c>
      <c r="P25" s="582"/>
    </row>
    <row r="26" spans="1:16" s="502" customFormat="1" ht="13.6" customHeight="1" x14ac:dyDescent="0.3">
      <c r="A26" s="505"/>
      <c r="B26" s="505" t="s">
        <v>54</v>
      </c>
      <c r="C26" s="505"/>
      <c r="D26" s="505"/>
      <c r="E26" s="505"/>
      <c r="F26" s="583">
        <v>12468.81</v>
      </c>
      <c r="G26" s="685">
        <v>0</v>
      </c>
      <c r="H26" s="583"/>
      <c r="I26" s="583">
        <v>12468.81</v>
      </c>
      <c r="J26" s="583">
        <v>13575.43</v>
      </c>
      <c r="K26" s="583">
        <v>14353.433999999999</v>
      </c>
      <c r="L26" s="583">
        <v>15148.096</v>
      </c>
      <c r="P26" s="228"/>
    </row>
    <row r="27" spans="1:16" s="497" customFormat="1" ht="13.6" customHeight="1" x14ac:dyDescent="0.3">
      <c r="A27" s="393">
        <v>23</v>
      </c>
      <c r="B27" s="393" t="s">
        <v>66</v>
      </c>
      <c r="C27" s="393"/>
      <c r="D27" s="393"/>
      <c r="E27" s="393"/>
      <c r="F27" s="477">
        <v>10752.808000000001</v>
      </c>
      <c r="G27" s="683">
        <v>0</v>
      </c>
      <c r="H27" s="477"/>
      <c r="I27" s="477">
        <v>10752.808000000001</v>
      </c>
      <c r="J27" s="477">
        <v>11211.79</v>
      </c>
      <c r="K27" s="477">
        <v>11620.891</v>
      </c>
      <c r="L27" s="477">
        <v>11989.962</v>
      </c>
      <c r="P27" s="229"/>
    </row>
    <row r="28" spans="1:16" s="497" customFormat="1" ht="13.6" customHeight="1" x14ac:dyDescent="0.3">
      <c r="A28" s="393">
        <v>24</v>
      </c>
      <c r="B28" s="393" t="s">
        <v>67</v>
      </c>
      <c r="C28" s="393"/>
      <c r="D28" s="393"/>
      <c r="E28" s="393"/>
      <c r="F28" s="477">
        <v>3243.8409999999999</v>
      </c>
      <c r="G28" s="728">
        <v>7.8000000000001819</v>
      </c>
      <c r="H28" s="477">
        <v>5.5</v>
      </c>
      <c r="I28" s="477">
        <v>3241.5409999999997</v>
      </c>
      <c r="J28" s="477">
        <v>2849.6759999999999</v>
      </c>
      <c r="K28" s="477">
        <v>2517.2759999999998</v>
      </c>
      <c r="L28" s="477">
        <v>2590.5279999999998</v>
      </c>
      <c r="P28" s="582"/>
    </row>
    <row r="29" spans="1:16" s="502" customFormat="1" ht="13.6" customHeight="1" x14ac:dyDescent="0.3">
      <c r="A29" s="505"/>
      <c r="B29" s="505" t="s">
        <v>54</v>
      </c>
      <c r="C29" s="505"/>
      <c r="D29" s="505"/>
      <c r="E29" s="505"/>
      <c r="F29" s="583">
        <v>803.75199999999995</v>
      </c>
      <c r="G29" s="685">
        <v>0</v>
      </c>
      <c r="H29" s="583"/>
      <c r="I29" s="583">
        <v>803.75199999999995</v>
      </c>
      <c r="J29" s="583">
        <v>814.14800000000002</v>
      </c>
      <c r="K29" s="583">
        <v>836.20600000000002</v>
      </c>
      <c r="L29" s="583">
        <v>867.548</v>
      </c>
      <c r="P29" s="228"/>
    </row>
    <row r="30" spans="1:16" s="497" customFormat="1" ht="13.6" customHeight="1" x14ac:dyDescent="0.3">
      <c r="A30" s="393">
        <v>25</v>
      </c>
      <c r="B30" s="393" t="s">
        <v>133</v>
      </c>
      <c r="C30" s="393"/>
      <c r="D30" s="393"/>
      <c r="E30" s="393"/>
      <c r="F30" s="477">
        <v>7687.1379999999999</v>
      </c>
      <c r="G30" s="683">
        <v>0</v>
      </c>
      <c r="H30" s="477"/>
      <c r="I30" s="477">
        <v>7687.1379999999999</v>
      </c>
      <c r="J30" s="477">
        <v>7958.192</v>
      </c>
      <c r="K30" s="477">
        <v>8232.5280000000002</v>
      </c>
      <c r="L30" s="477">
        <v>8498.7160000000003</v>
      </c>
      <c r="P30" s="582"/>
    </row>
    <row r="31" spans="1:16" s="497" customFormat="1" ht="13.6" customHeight="1" x14ac:dyDescent="0.3">
      <c r="A31" s="393"/>
      <c r="B31" s="496" t="s">
        <v>68</v>
      </c>
      <c r="C31" s="496"/>
      <c r="D31" s="393"/>
      <c r="E31" s="393"/>
      <c r="F31" s="495"/>
      <c r="G31" s="709"/>
      <c r="H31" s="495"/>
      <c r="I31" s="495">
        <v>10</v>
      </c>
      <c r="J31" s="495">
        <v>10</v>
      </c>
      <c r="K31" s="495">
        <v>10</v>
      </c>
      <c r="L31" s="495">
        <v>10</v>
      </c>
      <c r="P31" s="228"/>
    </row>
    <row r="32" spans="1:16" ht="13.6" customHeight="1" x14ac:dyDescent="0.3">
      <c r="A32" s="501" t="s">
        <v>69</v>
      </c>
      <c r="B32" s="501"/>
      <c r="C32" s="501"/>
      <c r="D32" s="501"/>
      <c r="E32" s="501"/>
      <c r="F32" s="500">
        <v>17158.327000000001</v>
      </c>
      <c r="G32" s="708"/>
      <c r="H32" s="500"/>
      <c r="I32" s="500">
        <v>17111.767</v>
      </c>
      <c r="J32" s="500">
        <v>17031.236999999997</v>
      </c>
      <c r="K32" s="500">
        <v>17132.058999999997</v>
      </c>
      <c r="L32" s="500">
        <v>17438.384000000002</v>
      </c>
      <c r="P32" s="582"/>
    </row>
    <row r="33" spans="1:16" ht="13.6" customHeight="1" x14ac:dyDescent="0.3">
      <c r="A33" s="393">
        <v>30</v>
      </c>
      <c r="B33" s="393" t="s">
        <v>70</v>
      </c>
      <c r="C33" s="393"/>
      <c r="D33" s="393"/>
      <c r="E33" s="393"/>
      <c r="F33" s="477">
        <v>10227.958000000001</v>
      </c>
      <c r="G33" s="683">
        <v>55.559999999999491</v>
      </c>
      <c r="H33" s="477"/>
      <c r="I33" s="477">
        <v>10172.398000000001</v>
      </c>
      <c r="J33" s="477">
        <v>10063.767</v>
      </c>
      <c r="K33" s="477">
        <v>10185.520999999999</v>
      </c>
      <c r="L33" s="477">
        <v>10516.403</v>
      </c>
      <c r="P33" s="581"/>
    </row>
    <row r="34" spans="1:16" ht="13.6" customHeight="1" x14ac:dyDescent="0.3">
      <c r="A34" s="393">
        <v>31</v>
      </c>
      <c r="B34" s="393" t="s">
        <v>71</v>
      </c>
      <c r="C34" s="393"/>
      <c r="D34" s="393"/>
      <c r="E34" s="393"/>
      <c r="F34" s="477">
        <v>5621.19</v>
      </c>
      <c r="G34" s="683">
        <v>0</v>
      </c>
      <c r="H34" s="477"/>
      <c r="I34" s="477">
        <v>5621.19</v>
      </c>
      <c r="J34" s="477">
        <v>5666.4570000000003</v>
      </c>
      <c r="K34" s="477">
        <v>5700.2659999999996</v>
      </c>
      <c r="L34" s="477">
        <v>5706.902</v>
      </c>
      <c r="P34" s="228"/>
    </row>
    <row r="35" spans="1:16" ht="13.6" customHeight="1" x14ac:dyDescent="0.3">
      <c r="A35" s="393">
        <v>32</v>
      </c>
      <c r="B35" s="393" t="s">
        <v>72</v>
      </c>
      <c r="C35" s="393"/>
      <c r="D35" s="393"/>
      <c r="E35" s="393"/>
      <c r="F35" s="477">
        <v>557.13499999999999</v>
      </c>
      <c r="G35" s="683">
        <v>1</v>
      </c>
      <c r="H35" s="477"/>
      <c r="I35" s="477">
        <v>556.13499999999999</v>
      </c>
      <c r="J35" s="477">
        <v>530.59400000000005</v>
      </c>
      <c r="K35" s="477">
        <v>520.90700000000004</v>
      </c>
      <c r="L35" s="477">
        <v>512.21799999999996</v>
      </c>
      <c r="P35" s="582"/>
    </row>
    <row r="36" spans="1:16" ht="13.6" customHeight="1" x14ac:dyDescent="0.3">
      <c r="A36" s="393">
        <v>33</v>
      </c>
      <c r="B36" s="393" t="s">
        <v>73</v>
      </c>
      <c r="C36" s="393"/>
      <c r="D36" s="393"/>
      <c r="E36" s="393"/>
      <c r="F36" s="477">
        <v>170.39599999999999</v>
      </c>
      <c r="G36" s="683">
        <v>0</v>
      </c>
      <c r="H36" s="477"/>
      <c r="I36" s="477">
        <v>170.39599999999999</v>
      </c>
      <c r="J36" s="477">
        <v>174.29599999999999</v>
      </c>
      <c r="K36" s="477">
        <v>139.99600000000001</v>
      </c>
      <c r="L36" s="477">
        <v>125.996</v>
      </c>
      <c r="P36" s="228"/>
    </row>
    <row r="37" spans="1:16" ht="13.6" customHeight="1" x14ac:dyDescent="0.3">
      <c r="A37" s="393">
        <v>34</v>
      </c>
      <c r="B37" s="393" t="s">
        <v>134</v>
      </c>
      <c r="C37" s="393"/>
      <c r="D37" s="393"/>
      <c r="E37" s="393"/>
      <c r="F37" s="477">
        <v>581.64800000000002</v>
      </c>
      <c r="G37" s="683">
        <v>0</v>
      </c>
      <c r="H37" s="477"/>
      <c r="I37" s="477">
        <v>581.64800000000002</v>
      </c>
      <c r="J37" s="477">
        <v>586.12300000000005</v>
      </c>
      <c r="K37" s="477">
        <v>575.36900000000003</v>
      </c>
      <c r="L37" s="477">
        <v>566.86500000000001</v>
      </c>
    </row>
    <row r="38" spans="1:16" ht="13.6" customHeight="1" x14ac:dyDescent="0.3">
      <c r="A38" s="393"/>
      <c r="B38" s="496" t="s">
        <v>74</v>
      </c>
      <c r="C38" s="496"/>
      <c r="D38" s="496"/>
      <c r="E38" s="496"/>
      <c r="F38" s="495"/>
      <c r="G38" s="709"/>
      <c r="H38" s="495"/>
      <c r="I38" s="495">
        <v>10</v>
      </c>
      <c r="J38" s="495">
        <v>10</v>
      </c>
      <c r="K38" s="495">
        <v>10</v>
      </c>
      <c r="L38" s="495">
        <v>10</v>
      </c>
    </row>
    <row r="39" spans="1:16" ht="13.6" customHeight="1" x14ac:dyDescent="0.3">
      <c r="A39" s="501" t="s">
        <v>75</v>
      </c>
      <c r="B39" s="501"/>
      <c r="C39" s="501"/>
      <c r="D39" s="501"/>
      <c r="E39" s="501"/>
      <c r="F39" s="500">
        <v>18740.850999999999</v>
      </c>
      <c r="G39" s="708"/>
      <c r="H39" s="500"/>
      <c r="I39" s="500">
        <v>23337.117999999999</v>
      </c>
      <c r="J39" s="500">
        <v>15535.773000000001</v>
      </c>
      <c r="K39" s="500">
        <v>13846.901</v>
      </c>
      <c r="L39" s="500">
        <v>14044.233999999999</v>
      </c>
    </row>
    <row r="40" spans="1:16" s="497" customFormat="1" ht="13.6" customHeight="1" x14ac:dyDescent="0.3">
      <c r="A40" s="393">
        <v>40</v>
      </c>
      <c r="B40" s="393" t="s">
        <v>76</v>
      </c>
      <c r="C40" s="393"/>
      <c r="D40" s="393"/>
      <c r="E40" s="393"/>
      <c r="F40" s="477">
        <v>2008.0730000000001</v>
      </c>
      <c r="G40" s="683">
        <v>14.8599999999999</v>
      </c>
      <c r="H40" s="477"/>
      <c r="I40" s="477">
        <v>1993.2130000000002</v>
      </c>
      <c r="J40" s="477">
        <v>2344.9140000000002</v>
      </c>
      <c r="K40" s="477">
        <v>968.38499999999999</v>
      </c>
      <c r="L40" s="477">
        <v>705.76199999999994</v>
      </c>
      <c r="P40" s="498"/>
    </row>
    <row r="41" spans="1:16" s="497" customFormat="1" ht="13.6" customHeight="1" x14ac:dyDescent="0.3">
      <c r="A41" s="393">
        <v>41</v>
      </c>
      <c r="B41" s="393" t="s">
        <v>135</v>
      </c>
      <c r="C41" s="393"/>
      <c r="D41" s="393"/>
      <c r="E41" s="393"/>
      <c r="F41" s="477">
        <v>4841.6589999999997</v>
      </c>
      <c r="G41" s="728">
        <v>89.567000000000917</v>
      </c>
      <c r="H41" s="477">
        <v>15</v>
      </c>
      <c r="I41" s="477">
        <v>4767.0919999999987</v>
      </c>
      <c r="J41" s="477">
        <v>4838.1790000000001</v>
      </c>
      <c r="K41" s="477">
        <v>4981.9649999999992</v>
      </c>
      <c r="L41" s="477">
        <v>5262.11</v>
      </c>
      <c r="P41" s="498"/>
    </row>
    <row r="42" spans="1:16" s="497" customFormat="1" ht="13.6" customHeight="1" x14ac:dyDescent="0.3">
      <c r="A42" s="393">
        <v>42</v>
      </c>
      <c r="B42" s="393" t="s">
        <v>136</v>
      </c>
      <c r="C42" s="393"/>
      <c r="D42" s="393"/>
      <c r="E42" s="393"/>
      <c r="F42" s="477">
        <v>3372.915</v>
      </c>
      <c r="G42" s="683">
        <v>182.00000000000091</v>
      </c>
      <c r="H42" s="477"/>
      <c r="I42" s="477">
        <v>3190.9149999999991</v>
      </c>
      <c r="J42" s="477">
        <v>3165.326</v>
      </c>
      <c r="K42" s="477">
        <v>2942.549</v>
      </c>
      <c r="L42" s="477">
        <v>3061.24</v>
      </c>
      <c r="P42" s="498"/>
    </row>
    <row r="43" spans="1:16" s="502" customFormat="1" ht="13.6" customHeight="1" x14ac:dyDescent="0.3">
      <c r="A43" s="505"/>
      <c r="B43" s="505" t="s">
        <v>54</v>
      </c>
      <c r="C43" s="505"/>
      <c r="D43" s="505"/>
      <c r="E43" s="505"/>
      <c r="F43" s="583">
        <v>1480.1790000000001</v>
      </c>
      <c r="G43" s="685">
        <v>0</v>
      </c>
      <c r="H43" s="583"/>
      <c r="I43" s="583">
        <v>1480.1790000000001</v>
      </c>
      <c r="J43" s="583">
        <v>1484.816</v>
      </c>
      <c r="K43" s="583">
        <v>1248.1179999999999</v>
      </c>
      <c r="L43" s="583">
        <v>1357.45</v>
      </c>
      <c r="P43" s="729"/>
    </row>
    <row r="44" spans="1:16" s="497" customFormat="1" ht="13.6" customHeight="1" x14ac:dyDescent="0.3">
      <c r="A44" s="393">
        <v>43</v>
      </c>
      <c r="B44" s="393" t="s">
        <v>137</v>
      </c>
      <c r="C44" s="393"/>
      <c r="D44" s="393"/>
      <c r="E44" s="393"/>
      <c r="F44" s="477">
        <v>2400.0619999999999</v>
      </c>
      <c r="G44" s="717">
        <v>0</v>
      </c>
      <c r="H44" s="477">
        <v>20.5</v>
      </c>
      <c r="I44" s="477">
        <v>2420.5619999999999</v>
      </c>
      <c r="J44" s="477">
        <v>2428.0149999999999</v>
      </c>
      <c r="K44" s="477">
        <v>2353.1210000000001</v>
      </c>
      <c r="L44" s="477">
        <v>2439.1170000000002</v>
      </c>
      <c r="P44" s="498"/>
    </row>
    <row r="45" spans="1:16" s="497" customFormat="1" ht="13.6" customHeight="1" x14ac:dyDescent="0.3">
      <c r="A45" s="393">
        <v>44</v>
      </c>
      <c r="B45" s="393" t="s">
        <v>77</v>
      </c>
      <c r="C45" s="393"/>
      <c r="D45" s="393"/>
      <c r="E45" s="393"/>
      <c r="F45" s="477">
        <v>1943.37</v>
      </c>
      <c r="G45" s="683">
        <v>0</v>
      </c>
      <c r="H45" s="477"/>
      <c r="I45" s="477">
        <v>1943.37</v>
      </c>
      <c r="J45" s="477">
        <v>1372.682</v>
      </c>
      <c r="K45" s="477">
        <v>1406.21</v>
      </c>
      <c r="L45" s="477">
        <v>1450.1089999999997</v>
      </c>
      <c r="P45" s="498"/>
    </row>
    <row r="46" spans="1:16" s="502" customFormat="1" ht="13.6" customHeight="1" x14ac:dyDescent="0.3">
      <c r="A46" s="505"/>
      <c r="B46" s="505" t="s">
        <v>54</v>
      </c>
      <c r="C46" s="505"/>
      <c r="D46" s="505"/>
      <c r="E46" s="505"/>
      <c r="F46" s="583">
        <v>991.02499999999998</v>
      </c>
      <c r="G46" s="685">
        <v>0</v>
      </c>
      <c r="H46" s="583"/>
      <c r="I46" s="583">
        <v>991.02499999999998</v>
      </c>
      <c r="J46" s="583">
        <v>1029.337</v>
      </c>
      <c r="K46" s="583">
        <v>1062.7650000000001</v>
      </c>
      <c r="L46" s="583">
        <v>1106.664</v>
      </c>
      <c r="P46" s="729"/>
    </row>
    <row r="47" spans="1:16" s="497" customFormat="1" ht="13.6" customHeight="1" x14ac:dyDescent="0.3">
      <c r="A47" s="393">
        <v>45</v>
      </c>
      <c r="B47" s="393" t="s">
        <v>78</v>
      </c>
      <c r="C47" s="393"/>
      <c r="D47" s="393"/>
      <c r="E47" s="393"/>
      <c r="F47" s="477">
        <v>3001.9559999999997</v>
      </c>
      <c r="G47" s="683">
        <v>17.75</v>
      </c>
      <c r="H47" s="477">
        <v>5000</v>
      </c>
      <c r="I47" s="477">
        <v>7984.2060000000001</v>
      </c>
      <c r="J47" s="477">
        <v>1373.1479999999999</v>
      </c>
      <c r="K47" s="477">
        <v>1181.1619999999996</v>
      </c>
      <c r="L47" s="477">
        <v>1113.3859999999995</v>
      </c>
      <c r="M47" s="584"/>
      <c r="P47" s="498"/>
    </row>
    <row r="48" spans="1:16" s="502" customFormat="1" ht="13.6" customHeight="1" x14ac:dyDescent="0.3">
      <c r="A48" s="505"/>
      <c r="B48" s="505" t="s">
        <v>54</v>
      </c>
      <c r="C48" s="505"/>
      <c r="D48" s="505"/>
      <c r="E48" s="505"/>
      <c r="F48" s="583">
        <v>6.0000000000000001E-3</v>
      </c>
      <c r="G48" s="685">
        <v>0</v>
      </c>
      <c r="H48" s="583"/>
      <c r="I48" s="583">
        <v>6.0000000000000001E-3</v>
      </c>
      <c r="J48" s="583">
        <v>6.0000000000000001E-3</v>
      </c>
      <c r="K48" s="583">
        <v>6.0000000000000001E-3</v>
      </c>
      <c r="L48" s="583">
        <v>6.0000000000000001E-3</v>
      </c>
      <c r="P48" s="729"/>
    </row>
    <row r="49" spans="1:16" s="497" customFormat="1" ht="13.6" customHeight="1" x14ac:dyDescent="0.3">
      <c r="A49" s="393">
        <v>46</v>
      </c>
      <c r="B49" s="393" t="s">
        <v>79</v>
      </c>
      <c r="C49" s="393"/>
      <c r="D49" s="393"/>
      <c r="E49" s="393"/>
      <c r="F49" s="477">
        <v>1172.816</v>
      </c>
      <c r="G49" s="683">
        <v>145.05600000000004</v>
      </c>
      <c r="H49" s="477"/>
      <c r="I49" s="477">
        <v>1027.76</v>
      </c>
      <c r="J49" s="477">
        <v>3.5089999999999999</v>
      </c>
      <c r="K49" s="477">
        <v>3.5089999999999999</v>
      </c>
      <c r="L49" s="477">
        <v>2.5099999999999998</v>
      </c>
      <c r="P49" s="498"/>
    </row>
    <row r="50" spans="1:16" s="502" customFormat="1" ht="13.6" customHeight="1" x14ac:dyDescent="0.3">
      <c r="A50" s="505"/>
      <c r="B50" s="505" t="s">
        <v>54</v>
      </c>
      <c r="C50" s="505"/>
      <c r="D50" s="505"/>
      <c r="E50" s="505"/>
      <c r="F50" s="719">
        <v>1168.808</v>
      </c>
      <c r="G50" s="720">
        <v>145.05600000000004</v>
      </c>
      <c r="H50" s="719"/>
      <c r="I50" s="719">
        <v>1023.752</v>
      </c>
      <c r="J50" s="719">
        <v>2E-3</v>
      </c>
      <c r="K50" s="583">
        <v>2E-3</v>
      </c>
      <c r="L50" s="583">
        <v>2E-3</v>
      </c>
      <c r="P50" s="729"/>
    </row>
    <row r="51" spans="1:16" ht="13.6" customHeight="1" x14ac:dyDescent="0.3">
      <c r="A51" s="496"/>
      <c r="B51" s="496" t="s">
        <v>80</v>
      </c>
      <c r="C51" s="496"/>
      <c r="D51" s="496"/>
      <c r="E51" s="496"/>
      <c r="F51" s="495"/>
      <c r="G51" s="709"/>
      <c r="H51" s="495"/>
      <c r="I51" s="495">
        <v>10</v>
      </c>
      <c r="J51" s="495">
        <v>10</v>
      </c>
      <c r="K51" s="495">
        <v>10</v>
      </c>
      <c r="L51" s="495">
        <v>10</v>
      </c>
    </row>
    <row r="52" spans="1:16" ht="13.6" customHeight="1" x14ac:dyDescent="0.3">
      <c r="A52" s="501" t="s">
        <v>81</v>
      </c>
      <c r="B52" s="501"/>
      <c r="C52" s="501"/>
      <c r="D52" s="501"/>
      <c r="E52" s="501"/>
      <c r="F52" s="500">
        <v>4361.5389999999998</v>
      </c>
      <c r="G52" s="708"/>
      <c r="H52" s="500"/>
      <c r="I52" s="500">
        <v>4371.5389999999998</v>
      </c>
      <c r="J52" s="500">
        <v>3770.4870000000001</v>
      </c>
      <c r="K52" s="500">
        <v>4172.674</v>
      </c>
      <c r="L52" s="500">
        <v>3865.973</v>
      </c>
    </row>
    <row r="53" spans="1:16" s="497" customFormat="1" ht="13.6" customHeight="1" x14ac:dyDescent="0.3">
      <c r="A53" s="393">
        <v>51</v>
      </c>
      <c r="B53" s="393" t="s">
        <v>82</v>
      </c>
      <c r="C53" s="393"/>
      <c r="D53" s="393"/>
      <c r="E53" s="393"/>
      <c r="F53" s="477">
        <v>62.539000000000001</v>
      </c>
      <c r="G53" s="683">
        <v>0</v>
      </c>
      <c r="H53" s="477"/>
      <c r="I53" s="477">
        <v>62.539000000000001</v>
      </c>
      <c r="J53" s="477">
        <v>62.487000000000002</v>
      </c>
      <c r="K53" s="477">
        <v>60.673999999999999</v>
      </c>
      <c r="L53" s="477">
        <v>56.972999999999999</v>
      </c>
      <c r="P53" s="498"/>
    </row>
    <row r="54" spans="1:16" s="497" customFormat="1" ht="13.6" customHeight="1" x14ac:dyDescent="0.3">
      <c r="A54" s="393">
        <v>58</v>
      </c>
      <c r="B54" s="393" t="s">
        <v>83</v>
      </c>
      <c r="C54" s="393"/>
      <c r="D54" s="393"/>
      <c r="E54" s="393"/>
      <c r="F54" s="477">
        <v>4299</v>
      </c>
      <c r="G54" s="683">
        <v>0</v>
      </c>
      <c r="H54" s="477"/>
      <c r="I54" s="477">
        <v>4299</v>
      </c>
      <c r="J54" s="477">
        <v>3698</v>
      </c>
      <c r="K54" s="477">
        <v>4102</v>
      </c>
      <c r="L54" s="477">
        <v>3799</v>
      </c>
      <c r="P54" s="498"/>
    </row>
    <row r="55" spans="1:16" ht="13.6" customHeight="1" x14ac:dyDescent="0.3">
      <c r="A55" s="496"/>
      <c r="B55" s="496" t="s">
        <v>84</v>
      </c>
      <c r="C55" s="496"/>
      <c r="D55" s="496"/>
      <c r="E55" s="496"/>
      <c r="F55" s="495"/>
      <c r="G55" s="709"/>
      <c r="H55" s="495"/>
      <c r="I55" s="495">
        <v>10</v>
      </c>
      <c r="J55" s="495">
        <v>10</v>
      </c>
      <c r="K55" s="495">
        <v>10</v>
      </c>
      <c r="L55" s="495">
        <v>10</v>
      </c>
    </row>
    <row r="56" spans="1:16" ht="13.6" customHeight="1" x14ac:dyDescent="0.3">
      <c r="A56" s="392" t="s">
        <v>85</v>
      </c>
      <c r="B56" s="392"/>
      <c r="C56" s="392"/>
      <c r="D56" s="392"/>
      <c r="E56" s="392"/>
      <c r="F56" s="481">
        <v>99081.137000000002</v>
      </c>
      <c r="G56" s="702">
        <v>593.36000000000149</v>
      </c>
      <c r="H56" s="481">
        <v>5100.7749999999996</v>
      </c>
      <c r="I56" s="481">
        <v>103638.552</v>
      </c>
      <c r="J56" s="481">
        <v>95350.728000000003</v>
      </c>
      <c r="K56" s="481">
        <v>95359.424999999988</v>
      </c>
      <c r="L56" s="481">
        <v>97218.222000000009</v>
      </c>
    </row>
    <row r="59" spans="1:16" x14ac:dyDescent="0.3">
      <c r="I59" s="396"/>
    </row>
  </sheetData>
  <mergeCells count="2">
    <mergeCell ref="A2:E3"/>
    <mergeCell ref="H2:H3"/>
  </mergeCells>
  <conditionalFormatting sqref="P10:P36">
    <cfRule type="cellIs" dxfId="0" priority="1" operator="equal">
      <formula>0</formula>
    </cfRule>
  </conditionalFormatting>
  <pageMargins left="0.7" right="0.7" top="0.75" bottom="0.75" header="0.3" footer="0.3"/>
  <pageSetup paperSize="9" scale="78"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pageSetUpPr fitToPage="1"/>
  </sheetPr>
  <dimension ref="A1:J51"/>
  <sheetViews>
    <sheetView showGridLines="0" zoomScaleNormal="100" workbookViewId="0"/>
  </sheetViews>
  <sheetFormatPr baseColWidth="10" defaultColWidth="11.44140625" defaultRowHeight="13.1" x14ac:dyDescent="0.25"/>
  <cols>
    <col min="1" max="2" width="2.88671875" style="150" customWidth="1"/>
    <col min="3" max="3" width="5.6640625" style="150" customWidth="1"/>
    <col min="4" max="4" width="37.109375" style="150" customWidth="1"/>
    <col min="5" max="10" width="8.5546875" style="150" customWidth="1"/>
    <col min="11" max="16384" width="11.44140625" style="150"/>
  </cols>
  <sheetData>
    <row r="1" spans="1:10" s="146" customFormat="1" ht="15.05" customHeight="1" x14ac:dyDescent="0.3">
      <c r="A1" s="947" t="s">
        <v>669</v>
      </c>
    </row>
    <row r="2" spans="1:10" ht="15.05" customHeight="1" x14ac:dyDescent="0.25">
      <c r="A2" s="1030" t="s">
        <v>1</v>
      </c>
      <c r="B2" s="1030"/>
      <c r="C2" s="1030"/>
      <c r="D2" s="1030"/>
      <c r="E2" s="1032"/>
      <c r="F2" s="1032"/>
      <c r="G2" s="374" t="s">
        <v>140</v>
      </c>
      <c r="H2" s="374" t="s">
        <v>432</v>
      </c>
      <c r="I2" s="1019" t="s">
        <v>438</v>
      </c>
      <c r="J2" s="1019"/>
    </row>
    <row r="3" spans="1:10" ht="15.05" customHeight="1" x14ac:dyDescent="0.25">
      <c r="A3" s="1031"/>
      <c r="B3" s="1031"/>
      <c r="C3" s="1031"/>
      <c r="D3" s="1031"/>
      <c r="E3" s="375">
        <v>2019</v>
      </c>
      <c r="F3" s="375">
        <v>2020</v>
      </c>
      <c r="G3" s="375">
        <v>2021</v>
      </c>
      <c r="H3" s="375">
        <v>2022</v>
      </c>
      <c r="I3" s="821" t="s">
        <v>126</v>
      </c>
      <c r="J3" s="821" t="s">
        <v>125</v>
      </c>
    </row>
    <row r="4" spans="1:10" s="146" customFormat="1" ht="15.75" customHeight="1" x14ac:dyDescent="0.3">
      <c r="A4" s="133" t="s">
        <v>277</v>
      </c>
      <c r="B4" s="133"/>
      <c r="C4" s="133"/>
      <c r="D4" s="805"/>
      <c r="E4" s="134">
        <v>3633.9533155200002</v>
      </c>
      <c r="F4" s="134">
        <v>3900.4690686300005</v>
      </c>
      <c r="G4" s="134">
        <v>4636.4728999999998</v>
      </c>
      <c r="H4" s="134">
        <v>4611.4479999999976</v>
      </c>
      <c r="I4" s="281">
        <v>-25.024900000002162</v>
      </c>
      <c r="J4" s="282">
        <v>-5.397400252248219E-3</v>
      </c>
    </row>
    <row r="5" spans="1:10" s="146" customFormat="1" ht="15.05" customHeight="1" x14ac:dyDescent="0.3">
      <c r="A5" s="181"/>
      <c r="B5" s="130" t="s">
        <v>276</v>
      </c>
      <c r="C5" s="130"/>
      <c r="D5" s="182"/>
      <c r="E5" s="131">
        <v>487.26146522000005</v>
      </c>
      <c r="F5" s="131">
        <v>714.96795303000033</v>
      </c>
      <c r="G5" s="131">
        <v>830.69399999999928</v>
      </c>
      <c r="H5" s="131">
        <v>807.5099999999976</v>
      </c>
      <c r="I5" s="283">
        <v>-23.184000000001674</v>
      </c>
      <c r="J5" s="284">
        <v>-2.7909193999236415E-2</v>
      </c>
    </row>
    <row r="6" spans="1:10" s="146" customFormat="1" ht="15.05" customHeight="1" x14ac:dyDescent="0.3">
      <c r="A6" s="183"/>
      <c r="B6" s="181"/>
      <c r="C6" s="128" t="s">
        <v>272</v>
      </c>
      <c r="E6" s="185">
        <v>67.421215039999993</v>
      </c>
      <c r="F6" s="184">
        <v>5.7743135300000006</v>
      </c>
      <c r="G6" s="184">
        <v>19.061000000000011</v>
      </c>
      <c r="H6" s="184">
        <v>23.060000000000009</v>
      </c>
      <c r="I6" s="285">
        <v>3.9989999999999988</v>
      </c>
      <c r="J6" s="255">
        <v>0.20980011541891797</v>
      </c>
    </row>
    <row r="7" spans="1:10" s="146" customFormat="1" ht="15.05" customHeight="1" x14ac:dyDescent="0.3">
      <c r="A7" s="183"/>
      <c r="B7" s="181"/>
      <c r="C7" s="128" t="s">
        <v>278</v>
      </c>
      <c r="E7" s="185">
        <v>0.86358356000000014</v>
      </c>
      <c r="F7" s="184">
        <v>1.6671711500000002</v>
      </c>
      <c r="G7" s="184">
        <v>2.2069999999999999</v>
      </c>
      <c r="H7" s="184">
        <v>1.0030000000000001</v>
      </c>
      <c r="I7" s="285">
        <v>-1.2039999999999997</v>
      </c>
      <c r="J7" s="255">
        <v>-0.54553692795650188</v>
      </c>
    </row>
    <row r="8" spans="1:10" s="146" customFormat="1" ht="15.05" customHeight="1" x14ac:dyDescent="0.3">
      <c r="A8" s="183"/>
      <c r="B8" s="181"/>
      <c r="C8" s="112" t="s">
        <v>279</v>
      </c>
      <c r="D8" s="186"/>
      <c r="E8" s="188">
        <v>418.97666662000006</v>
      </c>
      <c r="F8" s="187">
        <v>707.5264683500003</v>
      </c>
      <c r="G8" s="187">
        <v>809.42599999999925</v>
      </c>
      <c r="H8" s="187">
        <v>783.44699999999762</v>
      </c>
      <c r="I8" s="286">
        <v>-25.979000000001633</v>
      </c>
      <c r="J8" s="257">
        <v>-3.2095583784066295E-2</v>
      </c>
    </row>
    <row r="9" spans="1:10" s="191" customFormat="1" ht="15.05" customHeight="1" x14ac:dyDescent="0.3">
      <c r="A9" s="189"/>
      <c r="B9" s="190"/>
      <c r="C9" s="132"/>
      <c r="D9" s="132" t="s">
        <v>273</v>
      </c>
      <c r="E9" s="193">
        <v>135.66649212000004</v>
      </c>
      <c r="F9" s="192">
        <v>192.40277168000011</v>
      </c>
      <c r="G9" s="192">
        <v>188.71300000000005</v>
      </c>
      <c r="H9" s="192">
        <v>207.39299999999994</v>
      </c>
      <c r="I9" s="287">
        <v>18.679999999999893</v>
      </c>
      <c r="J9" s="288">
        <v>9.8986291352476385E-2</v>
      </c>
    </row>
    <row r="10" spans="1:10" s="191" customFormat="1" ht="15.05" customHeight="1" x14ac:dyDescent="0.3">
      <c r="A10" s="189"/>
      <c r="B10" s="190"/>
      <c r="C10" s="132"/>
      <c r="D10" s="132" t="s">
        <v>275</v>
      </c>
      <c r="E10" s="193">
        <v>128.94429843999998</v>
      </c>
      <c r="F10" s="193">
        <v>193.73087347999996</v>
      </c>
      <c r="G10" s="193">
        <v>291.96199999999993</v>
      </c>
      <c r="H10" s="193">
        <v>319.42800000000005</v>
      </c>
      <c r="I10" s="289">
        <v>27.466000000000122</v>
      </c>
      <c r="J10" s="288">
        <v>9.4073886327673328E-2</v>
      </c>
    </row>
    <row r="11" spans="1:10" s="191" customFormat="1" ht="15.05" customHeight="1" x14ac:dyDescent="0.3">
      <c r="A11" s="189"/>
      <c r="B11" s="190"/>
      <c r="C11" s="132"/>
      <c r="D11" s="132" t="s">
        <v>280</v>
      </c>
      <c r="E11" s="193">
        <v>0.43016443999999998</v>
      </c>
      <c r="F11" s="193">
        <v>0.41234349000000003</v>
      </c>
      <c r="G11" s="193">
        <v>5.032</v>
      </c>
      <c r="H11" s="193">
        <v>3.2000000000000001E-2</v>
      </c>
      <c r="I11" s="289">
        <v>-5</v>
      </c>
      <c r="J11" s="288">
        <v>-0.99364069952305245</v>
      </c>
    </row>
    <row r="12" spans="1:10" s="191" customFormat="1" ht="15.05" customHeight="1" x14ac:dyDescent="0.3">
      <c r="A12" s="189"/>
      <c r="B12" s="190"/>
      <c r="C12" s="132"/>
      <c r="D12" s="132" t="s">
        <v>274</v>
      </c>
      <c r="E12" s="193">
        <v>153.93571161999989</v>
      </c>
      <c r="F12" s="192">
        <v>320.98047970000005</v>
      </c>
      <c r="G12" s="192">
        <v>323.71899999999965</v>
      </c>
      <c r="H12" s="192">
        <v>256.59399999999999</v>
      </c>
      <c r="I12" s="287">
        <v>-67.124999999999659</v>
      </c>
      <c r="J12" s="288">
        <v>-0.20735576225059305</v>
      </c>
    </row>
    <row r="13" spans="1:10" s="146" customFormat="1" ht="20.3" customHeight="1" x14ac:dyDescent="0.3">
      <c r="A13" s="183"/>
      <c r="B13" s="194" t="s">
        <v>271</v>
      </c>
      <c r="C13" s="133"/>
      <c r="D13" s="148"/>
      <c r="E13" s="802">
        <v>487.26146522000005</v>
      </c>
      <c r="F13" s="802">
        <v>714.96795302999976</v>
      </c>
      <c r="G13" s="802">
        <v>830.69399999999985</v>
      </c>
      <c r="H13" s="803">
        <v>807.50999999999965</v>
      </c>
      <c r="I13" s="804">
        <v>-23.184000000000196</v>
      </c>
      <c r="J13" s="284">
        <v>-2.7909193999234638E-2</v>
      </c>
    </row>
    <row r="14" spans="1:10" s="146" customFormat="1" ht="15.05" customHeight="1" x14ac:dyDescent="0.3">
      <c r="A14" s="183"/>
      <c r="B14" s="183"/>
      <c r="C14" s="128" t="s">
        <v>291</v>
      </c>
      <c r="E14" s="195">
        <v>207.91788847999993</v>
      </c>
      <c r="F14" s="195">
        <v>426.69173617000001</v>
      </c>
      <c r="G14" s="195">
        <v>470.63299999999992</v>
      </c>
      <c r="H14" s="706">
        <v>428.83899999999971</v>
      </c>
      <c r="I14" s="290">
        <v>-41.79400000000021</v>
      </c>
      <c r="J14" s="255">
        <v>-8.8803802538284016E-2</v>
      </c>
    </row>
    <row r="15" spans="1:10" s="146" customFormat="1" ht="15.05" customHeight="1" x14ac:dyDescent="0.3">
      <c r="A15" s="183"/>
      <c r="B15" s="183"/>
      <c r="C15" s="128" t="s">
        <v>285</v>
      </c>
      <c r="E15" s="195">
        <v>42.107940080000006</v>
      </c>
      <c r="F15" s="195">
        <v>70.200679439999988</v>
      </c>
      <c r="G15" s="195">
        <v>143.816</v>
      </c>
      <c r="H15" s="706">
        <v>137.904</v>
      </c>
      <c r="I15" s="290">
        <v>-5.9120000000000061</v>
      </c>
      <c r="J15" s="255">
        <v>-4.1108082549924929E-2</v>
      </c>
    </row>
    <row r="16" spans="1:10" s="146" customFormat="1" ht="15.05" customHeight="1" x14ac:dyDescent="0.3">
      <c r="A16" s="183"/>
      <c r="B16" s="183"/>
      <c r="C16" s="128" t="s">
        <v>286</v>
      </c>
      <c r="E16" s="195">
        <v>55.264771220000036</v>
      </c>
      <c r="F16" s="195">
        <v>39.010122280000004</v>
      </c>
      <c r="G16" s="195">
        <v>43.617000000000004</v>
      </c>
      <c r="H16" s="706">
        <v>58.632000000000012</v>
      </c>
      <c r="I16" s="290">
        <v>15.015000000000008</v>
      </c>
      <c r="J16" s="255">
        <v>0.3442465093885414</v>
      </c>
    </row>
    <row r="17" spans="1:10" s="146" customFormat="1" ht="15.05" customHeight="1" x14ac:dyDescent="0.3">
      <c r="A17" s="183"/>
      <c r="B17" s="183"/>
      <c r="C17" s="128" t="s">
        <v>290</v>
      </c>
      <c r="E17" s="195">
        <v>29.245875369999997</v>
      </c>
      <c r="F17" s="195">
        <v>26.693883190000001</v>
      </c>
      <c r="G17" s="195">
        <v>45.446999999999996</v>
      </c>
      <c r="H17" s="706">
        <v>51.113000000000035</v>
      </c>
      <c r="I17" s="290">
        <v>5.6660000000000394</v>
      </c>
      <c r="J17" s="255">
        <v>0.12467269566748174</v>
      </c>
    </row>
    <row r="18" spans="1:10" s="146" customFormat="1" ht="15.05" customHeight="1" x14ac:dyDescent="0.3">
      <c r="A18" s="183"/>
      <c r="B18" s="183"/>
      <c r="C18" s="128" t="s">
        <v>287</v>
      </c>
      <c r="E18" s="195">
        <v>26.087966270000013</v>
      </c>
      <c r="F18" s="195">
        <v>27.787192699999984</v>
      </c>
      <c r="G18" s="195">
        <v>34.640999999999977</v>
      </c>
      <c r="H18" s="706">
        <v>34.252999999999993</v>
      </c>
      <c r="I18" s="293">
        <v>-0.38799999999998391</v>
      </c>
      <c r="J18" s="255">
        <v>-1.1200600444559505E-2</v>
      </c>
    </row>
    <row r="19" spans="1:10" s="146" customFormat="1" ht="15.05" customHeight="1" x14ac:dyDescent="0.3">
      <c r="A19" s="183"/>
      <c r="B19" s="183"/>
      <c r="C19" s="128" t="s">
        <v>288</v>
      </c>
      <c r="E19" s="195">
        <v>25.07666116</v>
      </c>
      <c r="F19" s="195">
        <v>59.921139770000003</v>
      </c>
      <c r="G19" s="195">
        <v>28.888999999999999</v>
      </c>
      <c r="H19" s="706">
        <v>31.422000000000011</v>
      </c>
      <c r="I19" s="290">
        <v>2.5330000000000119</v>
      </c>
      <c r="J19" s="255">
        <v>8.7680431998338859E-2</v>
      </c>
    </row>
    <row r="20" spans="1:10" s="146" customFormat="1" ht="15.05" customHeight="1" x14ac:dyDescent="0.3">
      <c r="A20" s="183"/>
      <c r="B20" s="183"/>
      <c r="C20" s="128" t="s">
        <v>289</v>
      </c>
      <c r="E20" s="195">
        <v>67.337682900000004</v>
      </c>
      <c r="F20" s="195">
        <v>5.7738535300000002</v>
      </c>
      <c r="G20" s="195">
        <v>19.049999999999997</v>
      </c>
      <c r="H20" s="706">
        <v>23.048999999999996</v>
      </c>
      <c r="I20" s="290">
        <v>3.9989999999999988</v>
      </c>
      <c r="J20" s="255">
        <v>0.20992125984251975</v>
      </c>
    </row>
    <row r="21" spans="1:10" s="146" customFormat="1" ht="15.05" customHeight="1" x14ac:dyDescent="0.3">
      <c r="A21" s="183"/>
      <c r="B21" s="183"/>
      <c r="C21" s="128" t="s">
        <v>292</v>
      </c>
      <c r="E21" s="195">
        <v>17.077765239999994</v>
      </c>
      <c r="F21" s="195">
        <v>33.269098419999999</v>
      </c>
      <c r="G21" s="195">
        <v>17.54</v>
      </c>
      <c r="H21" s="706">
        <v>18.262</v>
      </c>
      <c r="I21" s="290">
        <v>0.72200000000000131</v>
      </c>
      <c r="J21" s="255">
        <v>4.1163055872291965E-2</v>
      </c>
    </row>
    <row r="22" spans="1:10" s="146" customFormat="1" ht="15.05" customHeight="1" x14ac:dyDescent="0.3">
      <c r="A22" s="183"/>
      <c r="B22" s="183"/>
      <c r="C22" s="128" t="s">
        <v>270</v>
      </c>
      <c r="E22" s="195">
        <v>17.14491449999997</v>
      </c>
      <c r="F22" s="195">
        <v>25.620247529999915</v>
      </c>
      <c r="G22" s="195">
        <v>27.061000000000035</v>
      </c>
      <c r="H22" s="195">
        <v>24.035999999999717</v>
      </c>
      <c r="I22" s="290">
        <v>-3.0250000000003183</v>
      </c>
      <c r="J22" s="255">
        <v>-0.11178448689997833</v>
      </c>
    </row>
    <row r="23" spans="1:10" s="146" customFormat="1" ht="7.55" customHeight="1" x14ac:dyDescent="0.3">
      <c r="A23" s="183"/>
      <c r="B23" s="183"/>
      <c r="C23" s="128"/>
      <c r="I23" s="291"/>
      <c r="J23" s="291"/>
    </row>
    <row r="24" spans="1:10" s="146" customFormat="1" ht="15.05" customHeight="1" x14ac:dyDescent="0.3">
      <c r="A24" s="183"/>
      <c r="B24" s="194" t="s">
        <v>584</v>
      </c>
      <c r="C24" s="133"/>
      <c r="D24" s="186"/>
      <c r="E24" s="134">
        <v>3146.6918503000002</v>
      </c>
      <c r="F24" s="134">
        <v>3185.5011156</v>
      </c>
      <c r="G24" s="134">
        <v>3805.7789000000002</v>
      </c>
      <c r="H24" s="134">
        <v>3803.9380000000001</v>
      </c>
      <c r="I24" s="292">
        <v>-1.840900000000147</v>
      </c>
      <c r="J24" s="284">
        <v>-4.8371175740136163E-4</v>
      </c>
    </row>
    <row r="25" spans="1:10" s="146" customFormat="1" ht="15.05" customHeight="1" x14ac:dyDescent="0.3">
      <c r="A25" s="183"/>
      <c r="B25" s="183"/>
      <c r="C25" s="128" t="s">
        <v>585</v>
      </c>
      <c r="D25" s="181"/>
      <c r="E25" s="174">
        <v>143.59395290000001</v>
      </c>
      <c r="F25" s="174">
        <v>3.7901156</v>
      </c>
      <c r="G25" s="174">
        <v>261.5</v>
      </c>
      <c r="H25" s="174">
        <v>246.489</v>
      </c>
      <c r="I25" s="290">
        <v>-15.010999999999996</v>
      </c>
      <c r="J25" s="255">
        <v>-5.7403441682600365E-2</v>
      </c>
    </row>
    <row r="26" spans="1:10" s="146" customFormat="1" ht="15.05" customHeight="1" x14ac:dyDescent="0.3">
      <c r="A26" s="183"/>
      <c r="B26" s="183"/>
      <c r="C26" s="128" t="s">
        <v>281</v>
      </c>
      <c r="D26" s="181"/>
      <c r="E26" s="174">
        <v>2328.1</v>
      </c>
      <c r="F26" s="174">
        <v>2361.4</v>
      </c>
      <c r="G26" s="174">
        <v>2460.1999999999998</v>
      </c>
      <c r="H26" s="174">
        <v>2250.9</v>
      </c>
      <c r="I26" s="293">
        <v>-209.29999999999973</v>
      </c>
      <c r="J26" s="255">
        <v>-8.5074384196406672E-2</v>
      </c>
    </row>
    <row r="27" spans="1:10" s="146" customFormat="1" ht="15.05" customHeight="1" x14ac:dyDescent="0.3">
      <c r="A27" s="183"/>
      <c r="B27" s="183"/>
      <c r="C27" s="128" t="s">
        <v>269</v>
      </c>
      <c r="D27" s="181"/>
      <c r="E27" s="174">
        <v>48.5</v>
      </c>
      <c r="F27" s="174">
        <v>55.8</v>
      </c>
      <c r="G27" s="174">
        <v>140.44390000000001</v>
      </c>
      <c r="H27" s="174">
        <v>140.4</v>
      </c>
      <c r="I27" s="293">
        <v>-4.3900000000007822E-2</v>
      </c>
      <c r="J27" s="255">
        <v>-3.1258032566749971E-4</v>
      </c>
    </row>
    <row r="28" spans="1:10" s="146" customFormat="1" ht="15.05" customHeight="1" x14ac:dyDescent="0.3">
      <c r="A28" s="183"/>
      <c r="B28" s="183"/>
      <c r="C28" s="128" t="s">
        <v>268</v>
      </c>
      <c r="D28" s="181"/>
      <c r="E28" s="174">
        <v>78</v>
      </c>
      <c r="F28" s="174">
        <v>78</v>
      </c>
      <c r="G28" s="174">
        <v>78</v>
      </c>
      <c r="H28" s="174">
        <v>78</v>
      </c>
      <c r="I28" s="293">
        <v>0</v>
      </c>
      <c r="J28" s="255">
        <v>0</v>
      </c>
    </row>
    <row r="29" spans="1:10" s="146" customFormat="1" ht="15.05" customHeight="1" x14ac:dyDescent="0.3">
      <c r="A29" s="183"/>
      <c r="B29" s="183"/>
      <c r="C29" s="128" t="s">
        <v>282</v>
      </c>
      <c r="D29" s="181"/>
      <c r="E29" s="174">
        <v>0</v>
      </c>
      <c r="F29" s="174">
        <v>0</v>
      </c>
      <c r="G29" s="174">
        <v>10</v>
      </c>
      <c r="H29" s="174">
        <v>10</v>
      </c>
      <c r="I29" s="293">
        <v>0</v>
      </c>
      <c r="J29" s="255">
        <v>0</v>
      </c>
    </row>
    <row r="30" spans="1:10" s="146" customFormat="1" ht="15.05" customHeight="1" x14ac:dyDescent="0.3">
      <c r="A30" s="183"/>
      <c r="B30" s="183"/>
      <c r="C30" s="128" t="s">
        <v>328</v>
      </c>
      <c r="D30" s="181"/>
      <c r="E30" s="174">
        <v>63.53</v>
      </c>
      <c r="F30" s="174">
        <v>90.15</v>
      </c>
      <c r="G30" s="174">
        <v>160.80000000000001</v>
      </c>
      <c r="H30" s="174">
        <v>140.80000000000001</v>
      </c>
      <c r="I30" s="293">
        <v>-20</v>
      </c>
      <c r="J30" s="255">
        <v>-0.12437810945273631</v>
      </c>
    </row>
    <row r="31" spans="1:10" s="146" customFormat="1" ht="15.05" customHeight="1" x14ac:dyDescent="0.3">
      <c r="A31" s="183"/>
      <c r="B31" s="183"/>
      <c r="C31" s="128" t="s">
        <v>267</v>
      </c>
      <c r="D31" s="181"/>
      <c r="E31" s="174">
        <v>23.3276194</v>
      </c>
      <c r="F31" s="174">
        <v>112.53</v>
      </c>
      <c r="G31" s="174">
        <v>64.03</v>
      </c>
      <c r="H31" s="174">
        <v>69</v>
      </c>
      <c r="I31" s="293">
        <v>4.9699999999999989</v>
      </c>
      <c r="J31" s="255">
        <v>7.7619865687958756E-2</v>
      </c>
    </row>
    <row r="32" spans="1:10" s="146" customFormat="1" ht="15.05" customHeight="1" x14ac:dyDescent="0.3">
      <c r="A32" s="183"/>
      <c r="B32" s="183"/>
      <c r="C32" s="128" t="s">
        <v>266</v>
      </c>
      <c r="D32" s="181"/>
      <c r="E32" s="174">
        <v>336.1</v>
      </c>
      <c r="F32" s="174">
        <v>321.79899999999998</v>
      </c>
      <c r="G32" s="174">
        <v>314.55500000000001</v>
      </c>
      <c r="H32" s="174">
        <v>288.149</v>
      </c>
      <c r="I32" s="293">
        <v>-26.406000000000006</v>
      </c>
      <c r="J32" s="255">
        <v>-8.3947163453132245E-2</v>
      </c>
    </row>
    <row r="33" spans="1:10" s="146" customFormat="1" ht="15.05" customHeight="1" x14ac:dyDescent="0.3">
      <c r="A33" s="183"/>
      <c r="B33" s="183"/>
      <c r="C33" s="128" t="s">
        <v>265</v>
      </c>
      <c r="D33" s="181"/>
      <c r="E33" s="707">
        <v>61.4</v>
      </c>
      <c r="F33" s="707">
        <v>56.585999999999999</v>
      </c>
      <c r="G33" s="707">
        <v>74.337000000000003</v>
      </c>
      <c r="H33" s="707">
        <v>244.56399999999999</v>
      </c>
      <c r="I33" s="293">
        <v>170.22699999999998</v>
      </c>
      <c r="J33" s="255">
        <v>2.2899363708516618</v>
      </c>
    </row>
    <row r="34" spans="1:10" s="146" customFormat="1" ht="15.05" customHeight="1" x14ac:dyDescent="0.3">
      <c r="A34" s="183"/>
      <c r="B34" s="183"/>
      <c r="C34" s="128" t="s">
        <v>264</v>
      </c>
      <c r="D34" s="181"/>
      <c r="E34" s="707">
        <v>36.6</v>
      </c>
      <c r="F34" s="707">
        <v>78.796999999999997</v>
      </c>
      <c r="G34" s="707">
        <v>216.66300000000001</v>
      </c>
      <c r="H34" s="707">
        <v>310.38600000000002</v>
      </c>
      <c r="I34" s="293">
        <v>93.723000000000013</v>
      </c>
      <c r="J34" s="255">
        <v>0.43257501280790911</v>
      </c>
    </row>
    <row r="35" spans="1:10" s="146" customFormat="1" ht="15.05" customHeight="1" x14ac:dyDescent="0.3">
      <c r="A35" s="183"/>
      <c r="B35" s="183"/>
      <c r="C35" s="128" t="s">
        <v>327</v>
      </c>
      <c r="D35" s="181"/>
      <c r="E35" s="707">
        <v>27.540278000000001</v>
      </c>
      <c r="F35" s="707">
        <v>26.649000000000001</v>
      </c>
      <c r="G35" s="707">
        <v>25.25</v>
      </c>
      <c r="H35" s="707">
        <v>25.25</v>
      </c>
      <c r="I35" s="293">
        <v>0</v>
      </c>
      <c r="J35" s="255">
        <v>0</v>
      </c>
    </row>
    <row r="36" spans="1:10" s="146" customFormat="1" ht="7.55" customHeight="1" x14ac:dyDescent="0.3">
      <c r="A36" s="183"/>
      <c r="B36" s="183"/>
      <c r="C36" s="128"/>
      <c r="I36" s="291"/>
      <c r="J36" s="291"/>
    </row>
    <row r="37" spans="1:10" s="146" customFormat="1" ht="15.05" customHeight="1" x14ac:dyDescent="0.3">
      <c r="A37" s="267" t="s">
        <v>263</v>
      </c>
      <c r="B37" s="267"/>
      <c r="C37" s="268"/>
      <c r="D37" s="269"/>
      <c r="E37" s="270">
        <v>3644.6000000000004</v>
      </c>
      <c r="F37" s="270">
        <v>3949.2000000000003</v>
      </c>
      <c r="G37" s="270">
        <v>4764.8</v>
      </c>
      <c r="H37" s="270">
        <v>4877.3999999999996</v>
      </c>
      <c r="I37" s="277">
        <v>112.59999999999945</v>
      </c>
      <c r="J37" s="278">
        <v>2.3631631967763411E-2</v>
      </c>
    </row>
    <row r="38" spans="1:10" s="181" customFormat="1" ht="15.05" customHeight="1" x14ac:dyDescent="0.3">
      <c r="A38" s="271"/>
      <c r="B38" s="271" t="s">
        <v>283</v>
      </c>
      <c r="C38" s="271"/>
      <c r="D38" s="272"/>
      <c r="E38" s="273">
        <v>610.9</v>
      </c>
      <c r="F38" s="273">
        <v>689.8</v>
      </c>
      <c r="G38" s="273">
        <v>868.90000000000009</v>
      </c>
      <c r="H38" s="273">
        <v>777.1</v>
      </c>
      <c r="I38" s="276">
        <v>-91.800000000000068</v>
      </c>
      <c r="J38" s="279">
        <v>-0.10565082287950289</v>
      </c>
    </row>
    <row r="39" spans="1:10" s="181" customFormat="1" ht="15.05" customHeight="1" x14ac:dyDescent="0.3">
      <c r="A39" s="271"/>
      <c r="B39" s="271" t="s">
        <v>284</v>
      </c>
      <c r="C39" s="271"/>
      <c r="D39" s="272"/>
      <c r="E39" s="348">
        <v>1978</v>
      </c>
      <c r="F39" s="348">
        <v>2185</v>
      </c>
      <c r="G39" s="348">
        <v>2536</v>
      </c>
      <c r="H39" s="348">
        <v>2750.3</v>
      </c>
      <c r="I39" s="276">
        <v>214.30000000000018</v>
      </c>
      <c r="J39" s="279">
        <v>8.45031545741326E-2</v>
      </c>
    </row>
    <row r="40" spans="1:10" s="146" customFormat="1" ht="15.05" customHeight="1" x14ac:dyDescent="0.3">
      <c r="A40" s="274"/>
      <c r="B40" s="274" t="s">
        <v>262</v>
      </c>
      <c r="C40" s="274"/>
      <c r="D40" s="272"/>
      <c r="E40" s="275">
        <v>1055.7</v>
      </c>
      <c r="F40" s="275">
        <v>1074.4000000000001</v>
      </c>
      <c r="G40" s="275">
        <v>1359.9</v>
      </c>
      <c r="H40" s="275">
        <v>1350</v>
      </c>
      <c r="I40" s="276">
        <v>-9.9000000000000909</v>
      </c>
      <c r="J40" s="280">
        <v>-7.2799470549306244E-3</v>
      </c>
    </row>
    <row r="41" spans="1:10" s="146" customFormat="1" ht="15.05" customHeight="1" x14ac:dyDescent="0.3">
      <c r="A41" s="113" t="s">
        <v>261</v>
      </c>
      <c r="B41" s="113"/>
      <c r="C41" s="113"/>
      <c r="D41" s="196"/>
      <c r="E41" s="114">
        <v>4950.4533155200006</v>
      </c>
      <c r="F41" s="114">
        <v>5488.2690686300002</v>
      </c>
      <c r="G41" s="114">
        <v>6941.0729000000001</v>
      </c>
      <c r="H41" s="114">
        <v>7237.9479999999976</v>
      </c>
      <c r="I41" s="294">
        <v>296.87509999999747</v>
      </c>
      <c r="J41" s="295">
        <v>4.2770779716201801E-2</v>
      </c>
    </row>
    <row r="42" spans="1:10" s="146" customFormat="1" ht="15.05" customHeight="1" x14ac:dyDescent="0.3">
      <c r="A42" s="86" t="s">
        <v>110</v>
      </c>
      <c r="B42" s="86"/>
      <c r="C42" s="86"/>
      <c r="D42" s="186"/>
      <c r="E42" s="115">
        <v>1.2453389916824886</v>
      </c>
      <c r="F42" s="115">
        <v>1.4468683344319644</v>
      </c>
      <c r="G42" s="115">
        <v>1.7159541868233028</v>
      </c>
      <c r="H42" s="115">
        <v>1.6655082656676423</v>
      </c>
      <c r="I42" s="296">
        <v>-5.0445921155660489E-2</v>
      </c>
      <c r="J42" s="295"/>
    </row>
    <row r="43" spans="1:10" s="347" customFormat="1" ht="13.6" customHeight="1" x14ac:dyDescent="0.3">
      <c r="A43" s="1033" t="s">
        <v>636</v>
      </c>
      <c r="B43" s="1033"/>
      <c r="C43" s="1033"/>
      <c r="D43" s="1033"/>
      <c r="E43" s="1033"/>
      <c r="F43" s="1033"/>
      <c r="G43" s="1033"/>
      <c r="H43" s="1033"/>
      <c r="I43" s="1033"/>
      <c r="J43" s="1033"/>
    </row>
    <row r="44" spans="1:10" s="347" customFormat="1" ht="15.05" customHeight="1" x14ac:dyDescent="0.3">
      <c r="A44" s="1034" t="s">
        <v>580</v>
      </c>
      <c r="B44" s="1034"/>
      <c r="C44" s="1034"/>
      <c r="D44" s="1034"/>
      <c r="E44" s="1034"/>
      <c r="F44" s="1034"/>
      <c r="G44" s="1034"/>
      <c r="H44" s="1034"/>
      <c r="I44" s="1034"/>
      <c r="J44" s="1034"/>
    </row>
    <row r="45" spans="1:10" s="347" customFormat="1" ht="24.05" customHeight="1" x14ac:dyDescent="0.3">
      <c r="A45" s="1034" t="s">
        <v>260</v>
      </c>
      <c r="B45" s="1034"/>
      <c r="C45" s="1034"/>
      <c r="D45" s="1034"/>
      <c r="E45" s="1034"/>
      <c r="F45" s="1034"/>
      <c r="G45" s="1034"/>
      <c r="H45" s="1034"/>
      <c r="I45" s="1034"/>
      <c r="J45" s="1034"/>
    </row>
    <row r="46" spans="1:10" s="347" customFormat="1" ht="13.6" customHeight="1" x14ac:dyDescent="0.3">
      <c r="A46" s="1034" t="s">
        <v>259</v>
      </c>
      <c r="B46" s="1034"/>
      <c r="C46" s="1034"/>
      <c r="D46" s="1034"/>
      <c r="E46" s="1034"/>
      <c r="F46" s="1034"/>
      <c r="G46" s="1034"/>
      <c r="H46" s="1034"/>
      <c r="I46" s="1034"/>
      <c r="J46" s="1034"/>
    </row>
    <row r="47" spans="1:10" s="347" customFormat="1" ht="14.25" customHeight="1" x14ac:dyDescent="0.3">
      <c r="A47" s="1034" t="s">
        <v>258</v>
      </c>
      <c r="B47" s="1034"/>
      <c r="C47" s="1034"/>
      <c r="D47" s="1034"/>
      <c r="E47" s="1034"/>
      <c r="F47" s="1034"/>
      <c r="G47" s="1034"/>
      <c r="H47" s="1034"/>
      <c r="I47" s="1034"/>
      <c r="J47" s="1034"/>
    </row>
    <row r="48" spans="1:10" s="347" customFormat="1" ht="23.25" customHeight="1" x14ac:dyDescent="0.3">
      <c r="A48" s="1034" t="s">
        <v>581</v>
      </c>
      <c r="B48" s="1034"/>
      <c r="C48" s="1034"/>
      <c r="D48" s="1034"/>
      <c r="E48" s="1034"/>
      <c r="F48" s="1034"/>
      <c r="G48" s="1034"/>
      <c r="H48" s="1034"/>
      <c r="I48" s="1034"/>
      <c r="J48" s="1034"/>
    </row>
    <row r="49" spans="1:10" s="347" customFormat="1" ht="23.25" customHeight="1" x14ac:dyDescent="0.3">
      <c r="A49" s="1034" t="s">
        <v>582</v>
      </c>
      <c r="B49" s="1034"/>
      <c r="C49" s="1034"/>
      <c r="D49" s="1034"/>
      <c r="E49" s="1034"/>
      <c r="F49" s="1034"/>
      <c r="G49" s="1034"/>
      <c r="H49" s="1034"/>
      <c r="I49" s="1034"/>
      <c r="J49" s="1034"/>
    </row>
    <row r="50" spans="1:10" s="347" customFormat="1" ht="12.8" customHeight="1" x14ac:dyDescent="0.3">
      <c r="A50" s="1034" t="s">
        <v>388</v>
      </c>
      <c r="B50" s="1034"/>
      <c r="C50" s="1034"/>
      <c r="D50" s="1034"/>
      <c r="E50" s="1034"/>
      <c r="F50" s="1034"/>
      <c r="G50" s="1034"/>
      <c r="H50" s="1034"/>
      <c r="I50" s="1034"/>
      <c r="J50" s="1034"/>
    </row>
    <row r="51" spans="1:10" ht="13.6" customHeight="1" x14ac:dyDescent="0.25">
      <c r="A51" s="298"/>
      <c r="B51" s="332"/>
      <c r="C51" s="332"/>
      <c r="D51" s="332"/>
      <c r="E51" s="332"/>
      <c r="F51" s="332"/>
      <c r="G51" s="332"/>
      <c r="H51" s="332"/>
      <c r="I51" s="332"/>
      <c r="J51" s="332"/>
    </row>
  </sheetData>
  <mergeCells count="11">
    <mergeCell ref="A50:J50"/>
    <mergeCell ref="A45:J45"/>
    <mergeCell ref="A46:J46"/>
    <mergeCell ref="A47:J47"/>
    <mergeCell ref="A48:J48"/>
    <mergeCell ref="A49:J49"/>
    <mergeCell ref="A2:D3"/>
    <mergeCell ref="E2:F2"/>
    <mergeCell ref="I2:J2"/>
    <mergeCell ref="A43:J43"/>
    <mergeCell ref="A44:J44"/>
  </mergeCells>
  <pageMargins left="0.7" right="0.7" top="0.78740157499999996" bottom="0.78740157499999996" header="0.3" footer="0.3"/>
  <pageSetup paperSize="9" scale="8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pageSetUpPr fitToPage="1"/>
  </sheetPr>
  <dimension ref="A1:K15"/>
  <sheetViews>
    <sheetView showGridLines="0" workbookViewId="0"/>
  </sheetViews>
  <sheetFormatPr baseColWidth="10" defaultColWidth="9.109375" defaultRowHeight="15.05" x14ac:dyDescent="0.3"/>
  <cols>
    <col min="1" max="2" width="2.88671875" style="480" customWidth="1"/>
    <col min="3" max="3" width="5.6640625" style="480" customWidth="1"/>
    <col min="4" max="4" width="21.44140625" style="480" customWidth="1"/>
    <col min="5" max="5" width="15.6640625" style="480" customWidth="1"/>
    <col min="6" max="11" width="8.5546875" style="480" customWidth="1"/>
    <col min="12" max="12" width="9.109375" style="480"/>
    <col min="13" max="13" width="15.44140625" style="480" customWidth="1"/>
    <col min="14" max="16" width="9.109375" style="480"/>
    <col min="17" max="17" width="10.88671875" style="480" bestFit="1" customWidth="1"/>
    <col min="18" max="19" width="13.44140625" style="480" bestFit="1" customWidth="1"/>
    <col min="20" max="20" width="10.88671875" style="480" bestFit="1" customWidth="1"/>
    <col min="21" max="22" width="13.44140625" style="480" bestFit="1" customWidth="1"/>
    <col min="23" max="16384" width="9.109375" style="480"/>
  </cols>
  <sheetData>
    <row r="1" spans="1:11" ht="15.05" customHeight="1" x14ac:dyDescent="0.3">
      <c r="A1" s="950" t="s">
        <v>646</v>
      </c>
    </row>
    <row r="2" spans="1:11" ht="15.05" customHeight="1" x14ac:dyDescent="0.3">
      <c r="A2" s="986" t="s">
        <v>554</v>
      </c>
      <c r="B2" s="986"/>
      <c r="C2" s="986"/>
      <c r="D2" s="986"/>
      <c r="E2" s="986"/>
      <c r="F2" s="446"/>
      <c r="G2" s="511"/>
      <c r="H2" s="988" t="s">
        <v>384</v>
      </c>
      <c r="I2" s="988"/>
      <c r="J2" s="989" t="s">
        <v>446</v>
      </c>
      <c r="K2" s="989"/>
    </row>
    <row r="3" spans="1:11" x14ac:dyDescent="0.3">
      <c r="A3" s="987"/>
      <c r="B3" s="987"/>
      <c r="C3" s="987"/>
      <c r="D3" s="987"/>
      <c r="E3" s="987"/>
      <c r="F3" s="510">
        <v>2019</v>
      </c>
      <c r="G3" s="509">
        <v>2020</v>
      </c>
      <c r="H3" s="532">
        <v>2021</v>
      </c>
      <c r="I3" s="532">
        <v>2022</v>
      </c>
      <c r="J3" s="990"/>
      <c r="K3" s="990"/>
    </row>
    <row r="4" spans="1:11" x14ac:dyDescent="0.3">
      <c r="A4" s="393" t="s">
        <v>4</v>
      </c>
      <c r="B4" s="475"/>
      <c r="C4" s="475"/>
      <c r="D4" s="475"/>
      <c r="E4" s="475"/>
      <c r="F4" s="523">
        <v>0.60989893015440799</v>
      </c>
      <c r="G4" s="523">
        <v>-8.3106274573104528</v>
      </c>
      <c r="H4" s="523">
        <v>-5.9787187793367522</v>
      </c>
      <c r="I4" s="523">
        <v>-2.2572700885179415</v>
      </c>
      <c r="J4" s="992">
        <v>3.7214486908188107</v>
      </c>
      <c r="K4" s="992"/>
    </row>
    <row r="5" spans="1:11" x14ac:dyDescent="0.3">
      <c r="A5" s="393" t="s">
        <v>10</v>
      </c>
      <c r="B5" s="475"/>
      <c r="C5" s="475"/>
      <c r="D5" s="475"/>
      <c r="E5" s="475"/>
      <c r="F5" s="523">
        <v>-0.59299363229019852</v>
      </c>
      <c r="G5" s="523">
        <v>-5.0569549949773211</v>
      </c>
      <c r="H5" s="523">
        <v>-4.3826687726234654</v>
      </c>
      <c r="I5" s="523">
        <v>-2.5151829548702858</v>
      </c>
      <c r="J5" s="993">
        <v>1.8674858177531797</v>
      </c>
      <c r="K5" s="993"/>
    </row>
    <row r="6" spans="1:11" x14ac:dyDescent="0.3">
      <c r="A6" s="508" t="s">
        <v>620</v>
      </c>
      <c r="B6" s="507"/>
      <c r="C6" s="507"/>
      <c r="D6" s="507"/>
      <c r="E6" s="507"/>
      <c r="F6" s="521">
        <v>70.562682520804714</v>
      </c>
      <c r="G6" s="521">
        <v>83.213096794472946</v>
      </c>
      <c r="H6" s="521">
        <v>82.828988239238498</v>
      </c>
      <c r="I6" s="521">
        <v>79.0737957683573</v>
      </c>
      <c r="J6" s="991">
        <v>-3.7551924708811981</v>
      </c>
      <c r="K6" s="991"/>
    </row>
    <row r="7" spans="1:11" ht="7.55" customHeight="1" x14ac:dyDescent="0.3">
      <c r="A7" s="393"/>
      <c r="B7" s="475"/>
      <c r="C7" s="475"/>
      <c r="D7" s="475"/>
      <c r="E7" s="475"/>
      <c r="F7" s="531"/>
      <c r="G7" s="531"/>
      <c r="H7" s="530"/>
      <c r="I7" s="530"/>
      <c r="J7" s="529"/>
      <c r="K7" s="529"/>
    </row>
    <row r="8" spans="1:11" ht="15.05" customHeight="1" x14ac:dyDescent="0.3">
      <c r="A8" s="994" t="s">
        <v>524</v>
      </c>
      <c r="B8" s="994"/>
      <c r="C8" s="994"/>
      <c r="D8" s="994"/>
      <c r="E8" s="994"/>
      <c r="F8" s="528"/>
      <c r="G8" s="527"/>
      <c r="H8" s="996" t="s">
        <v>384</v>
      </c>
      <c r="I8" s="996"/>
      <c r="J8" s="997" t="s">
        <v>446</v>
      </c>
      <c r="K8" s="997"/>
    </row>
    <row r="9" spans="1:11" ht="15.05" customHeight="1" x14ac:dyDescent="0.3">
      <c r="A9" s="995"/>
      <c r="B9" s="995"/>
      <c r="C9" s="995"/>
      <c r="D9" s="995"/>
      <c r="E9" s="995"/>
      <c r="F9" s="526">
        <v>2019</v>
      </c>
      <c r="G9" s="823">
        <v>2020</v>
      </c>
      <c r="H9" s="525">
        <v>2021</v>
      </c>
      <c r="I9" s="525">
        <v>2022</v>
      </c>
      <c r="J9" s="998"/>
      <c r="K9" s="998"/>
    </row>
    <row r="10" spans="1:11" x14ac:dyDescent="0.3">
      <c r="A10" s="524" t="s">
        <v>519</v>
      </c>
      <c r="B10" s="524"/>
      <c r="C10" s="524"/>
      <c r="D10" s="524"/>
      <c r="E10" s="524" t="s">
        <v>28</v>
      </c>
      <c r="F10" s="523">
        <v>1.5</v>
      </c>
      <c r="G10" s="523">
        <v>-6.7</v>
      </c>
      <c r="H10" s="523">
        <v>4.3756180682763812</v>
      </c>
      <c r="I10" s="523">
        <v>4.7687276512708934</v>
      </c>
      <c r="J10" s="992">
        <v>0.39310958299451215</v>
      </c>
      <c r="K10" s="992"/>
    </row>
    <row r="11" spans="1:11" x14ac:dyDescent="0.3">
      <c r="A11" s="524" t="s">
        <v>231</v>
      </c>
      <c r="B11" s="524"/>
      <c r="C11" s="524"/>
      <c r="D11" s="524"/>
      <c r="E11" s="524" t="s">
        <v>36</v>
      </c>
      <c r="F11" s="523">
        <v>397.51853500000004</v>
      </c>
      <c r="G11" s="523">
        <v>379.32056</v>
      </c>
      <c r="H11" s="523">
        <v>404.502227</v>
      </c>
      <c r="I11" s="523">
        <v>434.57893000000001</v>
      </c>
      <c r="J11" s="993">
        <v>30.076703000000009</v>
      </c>
      <c r="K11" s="993"/>
    </row>
    <row r="12" spans="1:11" x14ac:dyDescent="0.3">
      <c r="A12" s="524" t="s">
        <v>8</v>
      </c>
      <c r="B12" s="524"/>
      <c r="C12" s="524"/>
      <c r="D12" s="524"/>
      <c r="E12" s="524" t="s">
        <v>522</v>
      </c>
      <c r="F12" s="523">
        <v>2.1066419657523872</v>
      </c>
      <c r="G12" s="523">
        <v>-5.6982004594275493</v>
      </c>
      <c r="H12" s="523">
        <v>-2.7951838996730038</v>
      </c>
      <c r="I12" s="523">
        <v>0.45168628082721263</v>
      </c>
      <c r="J12" s="993">
        <v>3.2468701805002165</v>
      </c>
      <c r="K12" s="993"/>
    </row>
    <row r="13" spans="1:11" x14ac:dyDescent="0.3">
      <c r="A13" s="524" t="s">
        <v>32</v>
      </c>
      <c r="B13" s="524"/>
      <c r="C13" s="524"/>
      <c r="D13" s="524"/>
      <c r="E13" s="524" t="s">
        <v>28</v>
      </c>
      <c r="F13" s="523">
        <v>1.4999998382173771</v>
      </c>
      <c r="G13" s="523">
        <v>1.4000004331704758</v>
      </c>
      <c r="H13" s="523">
        <v>2.7999999999999972</v>
      </c>
      <c r="I13" s="523">
        <v>3</v>
      </c>
      <c r="J13" s="993">
        <v>0.20000000000000284</v>
      </c>
      <c r="K13" s="993"/>
    </row>
    <row r="14" spans="1:11" x14ac:dyDescent="0.3">
      <c r="A14" s="524" t="s">
        <v>520</v>
      </c>
      <c r="B14" s="524"/>
      <c r="C14" s="524"/>
      <c r="D14" s="524"/>
      <c r="E14" s="524" t="s">
        <v>523</v>
      </c>
      <c r="F14" s="523">
        <v>301.32783333333333</v>
      </c>
      <c r="G14" s="523">
        <v>409.6394166666667</v>
      </c>
      <c r="H14" s="523">
        <v>337.63900000000001</v>
      </c>
      <c r="I14" s="523">
        <v>307.63900000000001</v>
      </c>
      <c r="J14" s="993">
        <v>-30</v>
      </c>
      <c r="K14" s="993"/>
    </row>
    <row r="15" spans="1:11" x14ac:dyDescent="0.3">
      <c r="A15" s="522" t="s">
        <v>521</v>
      </c>
      <c r="B15" s="522"/>
      <c r="C15" s="522"/>
      <c r="D15" s="522"/>
      <c r="E15" s="522" t="s">
        <v>28</v>
      </c>
      <c r="F15" s="521">
        <v>4.3732820458727986</v>
      </c>
      <c r="G15" s="521">
        <v>-0.39619659966355414</v>
      </c>
      <c r="H15" s="521">
        <v>4.1385122156780199</v>
      </c>
      <c r="I15" s="521">
        <v>5.2625336894688104</v>
      </c>
      <c r="J15" s="991">
        <v>1.1240214737907905</v>
      </c>
      <c r="K15" s="991"/>
    </row>
  </sheetData>
  <mergeCells count="15">
    <mergeCell ref="A2:E3"/>
    <mergeCell ref="H2:I2"/>
    <mergeCell ref="J2:K3"/>
    <mergeCell ref="J15:K15"/>
    <mergeCell ref="J4:K4"/>
    <mergeCell ref="J5:K5"/>
    <mergeCell ref="J6:K6"/>
    <mergeCell ref="A8:E9"/>
    <mergeCell ref="H8:I8"/>
    <mergeCell ref="J8:K9"/>
    <mergeCell ref="J10:K10"/>
    <mergeCell ref="J11:K11"/>
    <mergeCell ref="J12:K12"/>
    <mergeCell ref="J13:K13"/>
    <mergeCell ref="J14:K14"/>
  </mergeCells>
  <pageMargins left="0.7" right="0.7" top="0.75" bottom="0.75" header="0.3" footer="0.3"/>
  <pageSetup paperSize="9" scale="87"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pageSetUpPr fitToPage="1"/>
  </sheetPr>
  <dimension ref="A1:J11"/>
  <sheetViews>
    <sheetView showGridLines="0" zoomScaleNormal="100" workbookViewId="0"/>
  </sheetViews>
  <sheetFormatPr baseColWidth="10" defaultColWidth="11.44140625" defaultRowHeight="13.1" x14ac:dyDescent="0.25"/>
  <cols>
    <col min="1" max="2" width="2.88671875" style="150" customWidth="1"/>
    <col min="3" max="3" width="5.6640625" style="150" customWidth="1"/>
    <col min="4" max="4" width="37.109375" style="150" customWidth="1"/>
    <col min="5" max="10" width="8.5546875" style="150" customWidth="1"/>
    <col min="11" max="16384" width="11.44140625" style="150"/>
  </cols>
  <sheetData>
    <row r="1" spans="1:10" s="844" customFormat="1" ht="15.05" customHeight="1" x14ac:dyDescent="0.25">
      <c r="A1" s="948" t="s">
        <v>668</v>
      </c>
    </row>
    <row r="2" spans="1:10" ht="13.6" customHeight="1" x14ac:dyDescent="0.25">
      <c r="A2" s="1036" t="s">
        <v>1</v>
      </c>
      <c r="B2" s="1036"/>
      <c r="C2" s="1036"/>
      <c r="D2" s="103"/>
      <c r="E2" s="1038" t="s">
        <v>448</v>
      </c>
      <c r="F2" s="1038" t="s">
        <v>449</v>
      </c>
      <c r="G2" s="1038" t="s">
        <v>450</v>
      </c>
      <c r="H2" s="1038" t="s">
        <v>451</v>
      </c>
      <c r="I2" s="985" t="s">
        <v>446</v>
      </c>
      <c r="J2" s="985"/>
    </row>
    <row r="3" spans="1:10" ht="13.6" customHeight="1" x14ac:dyDescent="0.25">
      <c r="A3" s="1037"/>
      <c r="B3" s="1037"/>
      <c r="C3" s="1037"/>
      <c r="D3" s="104"/>
      <c r="E3" s="1039"/>
      <c r="F3" s="1039"/>
      <c r="G3" s="1039"/>
      <c r="H3" s="1039"/>
      <c r="I3" s="824" t="s">
        <v>126</v>
      </c>
      <c r="J3" s="824" t="s">
        <v>125</v>
      </c>
    </row>
    <row r="4" spans="1:10" s="146" customFormat="1" ht="15.05" customHeight="1" x14ac:dyDescent="0.3">
      <c r="A4" s="110" t="s">
        <v>452</v>
      </c>
      <c r="E4" s="185">
        <v>862.4</v>
      </c>
      <c r="F4" s="185">
        <v>827.2</v>
      </c>
      <c r="G4" s="185">
        <v>823.9</v>
      </c>
      <c r="H4" s="174">
        <v>808.9</v>
      </c>
      <c r="I4" s="293">
        <v>-15</v>
      </c>
      <c r="J4" s="255">
        <v>-1.8206092972448129E-2</v>
      </c>
    </row>
    <row r="5" spans="1:10" s="146" customFormat="1" ht="15.05" customHeight="1" x14ac:dyDescent="0.3">
      <c r="A5" s="110" t="s">
        <v>453</v>
      </c>
      <c r="E5" s="185">
        <v>963.7</v>
      </c>
      <c r="F5" s="185">
        <v>986.4</v>
      </c>
      <c r="G5" s="185">
        <v>1078</v>
      </c>
      <c r="H5" s="174">
        <v>1166.8</v>
      </c>
      <c r="I5" s="293">
        <v>88.799999999999955</v>
      </c>
      <c r="J5" s="255">
        <v>8.2374768089053862E-2</v>
      </c>
    </row>
    <row r="6" spans="1:10" s="146" customFormat="1" ht="15.05" customHeight="1" x14ac:dyDescent="0.3">
      <c r="A6" s="112" t="s">
        <v>454</v>
      </c>
      <c r="B6" s="186"/>
      <c r="C6" s="186"/>
      <c r="D6" s="186"/>
      <c r="E6" s="188">
        <v>583.5</v>
      </c>
      <c r="F6" s="188">
        <v>594.1</v>
      </c>
      <c r="G6" s="188">
        <v>603.29999999999995</v>
      </c>
      <c r="H6" s="308">
        <v>615.29999999999995</v>
      </c>
      <c r="I6" s="346">
        <v>12</v>
      </c>
      <c r="J6" s="257">
        <v>1.9890601690701226E-2</v>
      </c>
    </row>
    <row r="7" spans="1:10" ht="15.05" customHeight="1" x14ac:dyDescent="0.25">
      <c r="A7" s="111" t="s">
        <v>85</v>
      </c>
      <c r="B7" s="345"/>
      <c r="C7" s="345"/>
      <c r="D7" s="345"/>
      <c r="E7" s="344">
        <v>2409.6</v>
      </c>
      <c r="F7" s="344">
        <v>2407.6999999999998</v>
      </c>
      <c r="G7" s="344">
        <v>2505.1999999999998</v>
      </c>
      <c r="H7" s="344">
        <v>2591</v>
      </c>
      <c r="I7" s="294">
        <v>85.800000000000182</v>
      </c>
      <c r="J7" s="295">
        <v>3.424876257384657E-2</v>
      </c>
    </row>
    <row r="8" spans="1:10" ht="15.05" customHeight="1" x14ac:dyDescent="0.25">
      <c r="A8" s="86" t="s">
        <v>110</v>
      </c>
      <c r="B8" s="343"/>
      <c r="C8" s="343"/>
      <c r="D8" s="343"/>
      <c r="E8" s="335">
        <v>0.60616041463324466</v>
      </c>
      <c r="F8" s="335">
        <v>0.63474017859722653</v>
      </c>
      <c r="G8" s="335">
        <v>0.61932909951568693</v>
      </c>
      <c r="H8" s="335">
        <v>0.59620930080526457</v>
      </c>
      <c r="I8" s="342">
        <v>-2.3119798710422357E-2</v>
      </c>
      <c r="J8" s="333"/>
    </row>
    <row r="9" spans="1:10" ht="12.8" customHeight="1" x14ac:dyDescent="0.25">
      <c r="A9" s="297" t="s">
        <v>257</v>
      </c>
      <c r="B9" s="298"/>
      <c r="C9" s="298"/>
      <c r="D9" s="298"/>
      <c r="E9" s="298"/>
      <c r="F9" s="298"/>
      <c r="G9" s="298"/>
      <c r="H9" s="298"/>
      <c r="I9" s="298"/>
      <c r="J9" s="298"/>
    </row>
    <row r="10" spans="1:10" ht="12.8" customHeight="1" x14ac:dyDescent="0.25">
      <c r="A10" s="297" t="s">
        <v>256</v>
      </c>
      <c r="B10" s="299"/>
      <c r="C10" s="299"/>
      <c r="D10" s="299"/>
      <c r="E10" s="299"/>
      <c r="F10" s="299"/>
      <c r="G10" s="299"/>
      <c r="H10" s="299"/>
      <c r="I10" s="299"/>
      <c r="J10" s="299"/>
    </row>
    <row r="11" spans="1:10" ht="21.8" customHeight="1" x14ac:dyDescent="0.25">
      <c r="A11" s="1035" t="s">
        <v>635</v>
      </c>
      <c r="B11" s="1035"/>
      <c r="C11" s="1035"/>
      <c r="D11" s="1035"/>
      <c r="E11" s="1035"/>
      <c r="F11" s="1035"/>
      <c r="G11" s="1035"/>
      <c r="H11" s="1035"/>
      <c r="I11" s="1035"/>
      <c r="J11" s="1035"/>
    </row>
  </sheetData>
  <mergeCells count="7">
    <mergeCell ref="I2:J2"/>
    <mergeCell ref="A11:J11"/>
    <mergeCell ref="A2:C3"/>
    <mergeCell ref="E2:E3"/>
    <mergeCell ref="F2:F3"/>
    <mergeCell ref="G2:G3"/>
    <mergeCell ref="H2:H3"/>
  </mergeCells>
  <pageMargins left="0.7" right="0.7" top="0.78740157499999996" bottom="0.78740157499999996" header="0.3" footer="0.3"/>
  <pageSetup paperSize="9" scale="8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5">
    <pageSetUpPr fitToPage="1"/>
  </sheetPr>
  <dimension ref="A1:J11"/>
  <sheetViews>
    <sheetView showGridLines="0" zoomScaleNormal="100" workbookViewId="0"/>
  </sheetViews>
  <sheetFormatPr baseColWidth="10" defaultColWidth="11.44140625" defaultRowHeight="13.1" x14ac:dyDescent="0.25"/>
  <cols>
    <col min="1" max="2" width="2.88671875" style="150" customWidth="1"/>
    <col min="3" max="3" width="5.6640625" style="150" customWidth="1"/>
    <col min="4" max="4" width="37.109375" style="150" customWidth="1"/>
    <col min="5" max="10" width="8.5546875" style="150" customWidth="1"/>
    <col min="11" max="16384" width="11.44140625" style="150"/>
  </cols>
  <sheetData>
    <row r="1" spans="1:10" s="844" customFormat="1" ht="15.05" customHeight="1" x14ac:dyDescent="0.25">
      <c r="A1" s="948" t="s">
        <v>667</v>
      </c>
      <c r="B1" s="341"/>
      <c r="C1" s="341"/>
      <c r="D1" s="341"/>
      <c r="E1" s="341"/>
      <c r="F1" s="341"/>
      <c r="G1" s="341"/>
      <c r="H1" s="341"/>
      <c r="I1" s="341"/>
      <c r="J1" s="341"/>
    </row>
    <row r="2" spans="1:10" ht="15.05" customHeight="1" x14ac:dyDescent="0.25">
      <c r="A2" s="1036" t="s">
        <v>255</v>
      </c>
      <c r="B2" s="1036"/>
      <c r="C2" s="1036"/>
      <c r="D2" s="1036"/>
      <c r="E2" s="1041">
        <v>2019</v>
      </c>
      <c r="F2" s="1038">
        <v>2020</v>
      </c>
      <c r="G2" s="1038" t="s">
        <v>389</v>
      </c>
      <c r="H2" s="1038" t="s">
        <v>447</v>
      </c>
      <c r="I2" s="985" t="s">
        <v>446</v>
      </c>
      <c r="J2" s="985"/>
    </row>
    <row r="3" spans="1:10" ht="15.05" customHeight="1" x14ac:dyDescent="0.25">
      <c r="A3" s="1037"/>
      <c r="B3" s="1037"/>
      <c r="C3" s="1037"/>
      <c r="D3" s="1037"/>
      <c r="E3" s="1042"/>
      <c r="F3" s="1039"/>
      <c r="G3" s="1039"/>
      <c r="H3" s="1039"/>
      <c r="I3" s="824" t="s">
        <v>345</v>
      </c>
      <c r="J3" s="824" t="s">
        <v>125</v>
      </c>
    </row>
    <row r="4" spans="1:10" ht="15.05" customHeight="1" x14ac:dyDescent="0.25">
      <c r="A4" s="106" t="s">
        <v>462</v>
      </c>
      <c r="B4" s="146"/>
      <c r="C4" s="146"/>
      <c r="D4" s="146"/>
      <c r="E4" s="195">
        <v>21.556999999999999</v>
      </c>
      <c r="F4" s="195">
        <v>22.5</v>
      </c>
      <c r="G4" s="195">
        <v>25</v>
      </c>
      <c r="H4" s="706">
        <v>27</v>
      </c>
      <c r="I4" s="338">
        <v>2</v>
      </c>
      <c r="J4" s="255">
        <v>8.0000000000000071E-2</v>
      </c>
    </row>
    <row r="5" spans="1:10" ht="15.05" customHeight="1" x14ac:dyDescent="0.25">
      <c r="A5" s="106" t="s">
        <v>461</v>
      </c>
      <c r="B5" s="340"/>
      <c r="C5" s="340"/>
      <c r="D5" s="340"/>
      <c r="E5" s="180">
        <v>3.9</v>
      </c>
      <c r="F5" s="180">
        <v>4.2901129999999998</v>
      </c>
      <c r="G5" s="180">
        <v>4.8070000000000004</v>
      </c>
      <c r="H5" s="180">
        <v>5.1610000000000005</v>
      </c>
      <c r="I5" s="338">
        <v>0.35400000000000009</v>
      </c>
      <c r="J5" s="255">
        <v>7.3642604535053113E-2</v>
      </c>
    </row>
    <row r="6" spans="1:10" ht="15.05" customHeight="1" x14ac:dyDescent="0.25">
      <c r="A6" s="109" t="s">
        <v>460</v>
      </c>
      <c r="B6" s="186"/>
      <c r="C6" s="186"/>
      <c r="D6" s="186"/>
      <c r="E6" s="339">
        <v>9.8000000000000007</v>
      </c>
      <c r="F6" s="339">
        <v>10.1</v>
      </c>
      <c r="G6" s="339">
        <v>9.9</v>
      </c>
      <c r="H6" s="339">
        <v>9.9</v>
      </c>
      <c r="I6" s="338">
        <v>0</v>
      </c>
      <c r="J6" s="257">
        <v>0</v>
      </c>
    </row>
    <row r="7" spans="1:10" ht="15.05" customHeight="1" x14ac:dyDescent="0.25">
      <c r="A7" s="108" t="s">
        <v>85</v>
      </c>
      <c r="B7" s="146"/>
      <c r="C7" s="146"/>
      <c r="D7" s="146"/>
      <c r="E7" s="337">
        <v>35.256999999999998</v>
      </c>
      <c r="F7" s="337">
        <v>36.890112999999999</v>
      </c>
      <c r="G7" s="337">
        <v>39.707000000000001</v>
      </c>
      <c r="H7" s="337">
        <v>42.061</v>
      </c>
      <c r="I7" s="336">
        <v>2.3539999999999992</v>
      </c>
      <c r="J7" s="295">
        <v>5.9284257183871869E-2</v>
      </c>
    </row>
    <row r="8" spans="1:10" ht="15.05" customHeight="1" x14ac:dyDescent="0.25">
      <c r="A8" s="107" t="s">
        <v>110</v>
      </c>
      <c r="B8" s="186"/>
      <c r="C8" s="186"/>
      <c r="D8" s="186"/>
      <c r="E8" s="335">
        <v>8.8692719699221065</v>
      </c>
      <c r="F8" s="335">
        <v>9.7253133339252695</v>
      </c>
      <c r="G8" s="335">
        <v>9.8162623960040634</v>
      </c>
      <c r="H8" s="335">
        <v>9.6785640297839564</v>
      </c>
      <c r="I8" s="334">
        <v>9.094906207879383E-2</v>
      </c>
      <c r="J8" s="333"/>
    </row>
    <row r="9" spans="1:10" s="331" customFormat="1" ht="36" customHeight="1" x14ac:dyDescent="0.2">
      <c r="A9" s="1006" t="s">
        <v>586</v>
      </c>
      <c r="B9" s="1006"/>
      <c r="C9" s="1006"/>
      <c r="D9" s="1006"/>
      <c r="E9" s="1006"/>
      <c r="F9" s="1006"/>
      <c r="G9" s="1006"/>
      <c r="H9" s="1006"/>
      <c r="I9" s="1006"/>
      <c r="J9" s="1006"/>
    </row>
    <row r="10" spans="1:10" s="331" customFormat="1" ht="24.05" customHeight="1" x14ac:dyDescent="0.2">
      <c r="A10" s="1040" t="s">
        <v>583</v>
      </c>
      <c r="B10" s="1040"/>
      <c r="C10" s="1040"/>
      <c r="D10" s="1040"/>
      <c r="E10" s="1040"/>
      <c r="F10" s="1040"/>
      <c r="G10" s="1040"/>
      <c r="H10" s="1040"/>
      <c r="I10" s="1040"/>
      <c r="J10" s="1040"/>
    </row>
    <row r="11" spans="1:10" s="331" customFormat="1" ht="13.6" customHeight="1" x14ac:dyDescent="0.25">
      <c r="A11" s="300" t="s">
        <v>254</v>
      </c>
      <c r="B11" s="332"/>
      <c r="C11" s="332"/>
      <c r="D11" s="332"/>
      <c r="E11" s="332"/>
      <c r="F11" s="332"/>
      <c r="G11" s="332"/>
      <c r="H11" s="332"/>
      <c r="I11" s="332"/>
      <c r="J11" s="332"/>
    </row>
  </sheetData>
  <mergeCells count="8">
    <mergeCell ref="A9:J9"/>
    <mergeCell ref="A10:J10"/>
    <mergeCell ref="A2:D3"/>
    <mergeCell ref="E2:E3"/>
    <mergeCell ref="F2:F3"/>
    <mergeCell ref="G2:G3"/>
    <mergeCell ref="H2:H3"/>
    <mergeCell ref="I2:J2"/>
  </mergeCells>
  <pageMargins left="0.7" right="0.7" top="0.78740157499999996" bottom="0.78740157499999996" header="0.3" footer="0.3"/>
  <pageSetup paperSize="9" scale="8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6"/>
  <sheetViews>
    <sheetView showGridLines="0" zoomScaleNormal="100" workbookViewId="0"/>
  </sheetViews>
  <sheetFormatPr baseColWidth="10" defaultColWidth="11.44140625" defaultRowHeight="13.1" x14ac:dyDescent="0.25"/>
  <cols>
    <col min="1" max="1" width="2.109375" style="951" customWidth="1"/>
    <col min="2" max="2" width="55.6640625" style="951" customWidth="1"/>
    <col min="3" max="8" width="8.33203125" style="951" customWidth="1"/>
    <col min="9" max="16384" width="11.44140625" style="951"/>
  </cols>
  <sheetData>
    <row r="1" spans="1:8" s="979" customFormat="1" ht="15.05" customHeight="1" x14ac:dyDescent="0.3">
      <c r="A1" s="979" t="s">
        <v>787</v>
      </c>
    </row>
    <row r="2" spans="1:8" s="955" customFormat="1" ht="15.05" customHeight="1" x14ac:dyDescent="0.3">
      <c r="A2" s="1043" t="s">
        <v>736</v>
      </c>
      <c r="B2" s="1044"/>
      <c r="C2" s="1046" t="s">
        <v>0</v>
      </c>
      <c r="D2" s="1046"/>
      <c r="E2" s="952" t="s">
        <v>140</v>
      </c>
      <c r="F2" s="952" t="s">
        <v>432</v>
      </c>
      <c r="G2" s="1020" t="s">
        <v>438</v>
      </c>
      <c r="H2" s="1020"/>
    </row>
    <row r="3" spans="1:8" s="955" customFormat="1" ht="15.05" customHeight="1" x14ac:dyDescent="0.3">
      <c r="A3" s="1045"/>
      <c r="B3" s="1045"/>
      <c r="C3" s="953">
        <v>2019</v>
      </c>
      <c r="D3" s="953">
        <v>2020</v>
      </c>
      <c r="E3" s="954">
        <v>2021</v>
      </c>
      <c r="F3" s="954">
        <v>2022</v>
      </c>
      <c r="G3" s="845" t="s">
        <v>126</v>
      </c>
      <c r="H3" s="845" t="s">
        <v>125</v>
      </c>
    </row>
    <row r="4" spans="1:8" s="955" customFormat="1" ht="15.05" customHeight="1" x14ac:dyDescent="0.3">
      <c r="A4" s="956" t="s">
        <v>738</v>
      </c>
      <c r="B4" s="956"/>
      <c r="C4" s="957">
        <v>65.055759859999995</v>
      </c>
      <c r="D4" s="957">
        <v>63.530796840000001</v>
      </c>
      <c r="E4" s="957">
        <v>61.99</v>
      </c>
      <c r="F4" s="957">
        <v>62.674000000000007</v>
      </c>
      <c r="G4" s="958">
        <v>0.6840000000000046</v>
      </c>
      <c r="H4" s="959">
        <v>1.1034037748024028E-2</v>
      </c>
    </row>
    <row r="5" spans="1:8" s="955" customFormat="1" ht="15.05" customHeight="1" x14ac:dyDescent="0.3">
      <c r="A5" s="955" t="s">
        <v>743</v>
      </c>
      <c r="B5" s="955" t="s">
        <v>765</v>
      </c>
      <c r="C5" s="960">
        <v>56.773467009999997</v>
      </c>
      <c r="D5" s="960">
        <v>56.75227099</v>
      </c>
      <c r="E5" s="960">
        <v>56.39</v>
      </c>
      <c r="F5" s="960">
        <v>56.573999999999998</v>
      </c>
      <c r="G5" s="961">
        <v>0.1839999999999975</v>
      </c>
      <c r="H5" s="962">
        <v>3.2629898918248301E-3</v>
      </c>
    </row>
    <row r="6" spans="1:8" s="955" customFormat="1" ht="15.05" customHeight="1" x14ac:dyDescent="0.3">
      <c r="A6" s="963" t="s">
        <v>739</v>
      </c>
      <c r="B6" s="963"/>
      <c r="C6" s="964">
        <v>4.6128534000000005</v>
      </c>
      <c r="D6" s="964">
        <v>4.4930000000000003</v>
      </c>
      <c r="E6" s="964">
        <v>4.6079999999999997</v>
      </c>
      <c r="F6" s="964">
        <v>6.5200000000000005</v>
      </c>
      <c r="G6" s="965">
        <v>1.9120000000000008</v>
      </c>
      <c r="H6" s="966">
        <v>0.4149305555555558</v>
      </c>
    </row>
    <row r="7" spans="1:8" ht="15.05" customHeight="1" x14ac:dyDescent="0.25">
      <c r="A7" s="967" t="s">
        <v>740</v>
      </c>
      <c r="B7" s="967"/>
      <c r="C7" s="968">
        <v>105.03271030000001</v>
      </c>
      <c r="D7" s="968">
        <v>117.8333885</v>
      </c>
      <c r="E7" s="968">
        <v>128.29999999999998</v>
      </c>
      <c r="F7" s="968">
        <v>128.29999999999998</v>
      </c>
      <c r="G7" s="969">
        <v>0</v>
      </c>
      <c r="H7" s="970">
        <v>0</v>
      </c>
    </row>
    <row r="8" spans="1:8" ht="15.05" customHeight="1" x14ac:dyDescent="0.25">
      <c r="A8" s="955" t="s">
        <v>743</v>
      </c>
      <c r="B8" s="955" t="s">
        <v>766</v>
      </c>
      <c r="C8" s="960">
        <v>102.53271030000001</v>
      </c>
      <c r="D8" s="960">
        <v>114.43338850000001</v>
      </c>
      <c r="E8" s="960">
        <v>125.1</v>
      </c>
      <c r="F8" s="960">
        <v>125.1</v>
      </c>
      <c r="G8" s="961">
        <v>0</v>
      </c>
      <c r="H8" s="962">
        <v>0</v>
      </c>
    </row>
    <row r="9" spans="1:8" ht="15.05" customHeight="1" x14ac:dyDescent="0.25">
      <c r="A9" s="967" t="s">
        <v>767</v>
      </c>
      <c r="B9" s="967"/>
      <c r="C9" s="968">
        <v>45.1</v>
      </c>
      <c r="D9" s="968">
        <v>43.8</v>
      </c>
      <c r="E9" s="968">
        <v>49.048000000000002</v>
      </c>
      <c r="F9" s="968">
        <v>51.9</v>
      </c>
      <c r="G9" s="969">
        <v>2.8519999999999968</v>
      </c>
      <c r="H9" s="970">
        <v>5.8147121187408279E-2</v>
      </c>
    </row>
    <row r="10" spans="1:8" ht="15.05" customHeight="1" x14ac:dyDescent="0.25">
      <c r="A10" s="955" t="s">
        <v>743</v>
      </c>
      <c r="B10" s="955" t="s">
        <v>768</v>
      </c>
      <c r="C10" s="960">
        <v>45.1</v>
      </c>
      <c r="D10" s="960">
        <v>43.8</v>
      </c>
      <c r="E10" s="960">
        <v>49.048000000000002</v>
      </c>
      <c r="F10" s="960">
        <v>51.9</v>
      </c>
      <c r="G10" s="961">
        <v>2.8519999999999968</v>
      </c>
      <c r="H10" s="962">
        <v>5.8147121187408279E-2</v>
      </c>
    </row>
    <row r="11" spans="1:8" ht="15.05" customHeight="1" x14ac:dyDescent="0.25">
      <c r="A11" s="967" t="s">
        <v>769</v>
      </c>
      <c r="B11" s="967"/>
      <c r="C11" s="968">
        <v>114.67651667999999</v>
      </c>
      <c r="D11" s="968">
        <v>157.4</v>
      </c>
      <c r="E11" s="968">
        <v>151.72299999999998</v>
      </c>
      <c r="F11" s="968">
        <v>115.00000000000001</v>
      </c>
      <c r="G11" s="969">
        <v>-36.722999999999971</v>
      </c>
      <c r="H11" s="970">
        <v>-0.24203976984372821</v>
      </c>
    </row>
    <row r="12" spans="1:8" ht="15.05" customHeight="1" x14ac:dyDescent="0.25">
      <c r="A12" s="955" t="s">
        <v>743</v>
      </c>
      <c r="B12" s="955" t="s">
        <v>770</v>
      </c>
      <c r="C12" s="960">
        <v>112.37651667999999</v>
      </c>
      <c r="D12" s="960">
        <v>154.9</v>
      </c>
      <c r="E12" s="960">
        <v>149.023</v>
      </c>
      <c r="F12" s="960">
        <v>112.30000000000001</v>
      </c>
      <c r="G12" s="961">
        <v>-36.722999999999985</v>
      </c>
      <c r="H12" s="962">
        <v>-0.24642504848244895</v>
      </c>
    </row>
    <row r="13" spans="1:8" ht="15.05" customHeight="1" x14ac:dyDescent="0.25">
      <c r="A13" s="967" t="s">
        <v>741</v>
      </c>
      <c r="B13" s="967"/>
      <c r="C13" s="968">
        <v>1</v>
      </c>
      <c r="D13" s="968">
        <v>13.284000000000001</v>
      </c>
      <c r="E13" s="968">
        <v>74.305999999999983</v>
      </c>
      <c r="F13" s="968">
        <v>81.27600000000001</v>
      </c>
      <c r="G13" s="969">
        <v>6.9700000000000273</v>
      </c>
      <c r="H13" s="970">
        <v>9.3801308104325853E-2</v>
      </c>
    </row>
    <row r="14" spans="1:8" ht="26.2" x14ac:dyDescent="0.25">
      <c r="A14" s="955" t="s">
        <v>743</v>
      </c>
      <c r="B14" s="971" t="s">
        <v>771</v>
      </c>
      <c r="C14" s="960">
        <v>1</v>
      </c>
      <c r="D14" s="960">
        <v>13.284000000000001</v>
      </c>
      <c r="E14" s="960">
        <v>74.305999999999983</v>
      </c>
      <c r="F14" s="960">
        <v>81.27600000000001</v>
      </c>
      <c r="G14" s="961">
        <v>6.9700000000000273</v>
      </c>
      <c r="H14" s="962">
        <v>9.3801308104325853E-2</v>
      </c>
    </row>
    <row r="15" spans="1:8" ht="15.05" customHeight="1" x14ac:dyDescent="0.25">
      <c r="A15" s="967" t="s">
        <v>742</v>
      </c>
      <c r="B15" s="967"/>
      <c r="C15" s="968">
        <v>675.33786446000011</v>
      </c>
      <c r="D15" s="968">
        <v>785.74926343000004</v>
      </c>
      <c r="E15" s="968">
        <v>842.56999999999982</v>
      </c>
      <c r="F15" s="968">
        <v>891.12400000000014</v>
      </c>
      <c r="G15" s="969">
        <v>48.554000000000315</v>
      </c>
      <c r="H15" s="970">
        <v>5.7626072611178136E-2</v>
      </c>
    </row>
    <row r="16" spans="1:8" ht="15.05" customHeight="1" x14ac:dyDescent="0.25">
      <c r="A16" s="955" t="s">
        <v>743</v>
      </c>
      <c r="B16" s="955" t="s">
        <v>744</v>
      </c>
      <c r="C16" s="960">
        <v>671.62800000000004</v>
      </c>
      <c r="D16" s="960">
        <v>781.85700000000008</v>
      </c>
      <c r="E16" s="960">
        <v>839.03399999999988</v>
      </c>
      <c r="F16" s="960">
        <v>888.1110000000001</v>
      </c>
      <c r="G16" s="961">
        <v>49.077000000000226</v>
      </c>
      <c r="H16" s="962">
        <v>5.8492266106022095E-2</v>
      </c>
    </row>
    <row r="17" spans="1:8" ht="15.05" customHeight="1" x14ac:dyDescent="0.25">
      <c r="A17" s="967" t="s">
        <v>745</v>
      </c>
      <c r="B17" s="967"/>
      <c r="C17" s="968">
        <v>110.10606475</v>
      </c>
      <c r="D17" s="968">
        <v>132.70035693</v>
      </c>
      <c r="E17" s="968">
        <v>111.557</v>
      </c>
      <c r="F17" s="968">
        <v>111.57700000000001</v>
      </c>
      <c r="G17" s="969">
        <v>2.0000000000010232E-2</v>
      </c>
      <c r="H17" s="970">
        <v>1.7928054716431774E-4</v>
      </c>
    </row>
    <row r="18" spans="1:8" ht="26.2" x14ac:dyDescent="0.25">
      <c r="A18" s="955" t="s">
        <v>743</v>
      </c>
      <c r="B18" s="971" t="s">
        <v>746</v>
      </c>
      <c r="C18" s="960">
        <v>96.006064750000007</v>
      </c>
      <c r="D18" s="960">
        <v>118.60035692999999</v>
      </c>
      <c r="E18" s="960">
        <v>97.457000000000008</v>
      </c>
      <c r="F18" s="960">
        <v>97.257000000000005</v>
      </c>
      <c r="G18" s="961">
        <v>-0.20000000000000284</v>
      </c>
      <c r="H18" s="962">
        <v>-2.0521871184214779E-3</v>
      </c>
    </row>
    <row r="19" spans="1:8" ht="15.05" customHeight="1" x14ac:dyDescent="0.25">
      <c r="A19" s="963" t="s">
        <v>772</v>
      </c>
      <c r="B19" s="963"/>
      <c r="C19" s="964">
        <v>3.0630000000000002</v>
      </c>
      <c r="D19" s="964">
        <v>3.0630000000000002</v>
      </c>
      <c r="E19" s="964">
        <v>3.0630000000000002</v>
      </c>
      <c r="F19" s="964">
        <v>3.0630000000000002</v>
      </c>
      <c r="G19" s="965">
        <v>0</v>
      </c>
      <c r="H19" s="966">
        <v>0</v>
      </c>
    </row>
    <row r="20" spans="1:8" ht="15.05" customHeight="1" x14ac:dyDescent="0.25">
      <c r="A20" s="967" t="s">
        <v>747</v>
      </c>
      <c r="B20" s="967"/>
      <c r="C20" s="968">
        <v>4179.3663461599999</v>
      </c>
      <c r="D20" s="968">
        <v>4400.7675249899994</v>
      </c>
      <c r="E20" s="968">
        <v>4517.55</v>
      </c>
      <c r="F20" s="968">
        <v>4794.7609999999995</v>
      </c>
      <c r="G20" s="969">
        <v>277.21099999999933</v>
      </c>
      <c r="H20" s="970">
        <v>6.1363128244291465E-2</v>
      </c>
    </row>
    <row r="21" spans="1:8" ht="15.05" customHeight="1" x14ac:dyDescent="0.25">
      <c r="A21" s="955" t="s">
        <v>743</v>
      </c>
      <c r="B21" s="955" t="s">
        <v>748</v>
      </c>
      <c r="C21" s="960">
        <v>3978.5498865100003</v>
      </c>
      <c r="D21" s="960">
        <v>4176.5828027999987</v>
      </c>
      <c r="E21" s="960">
        <v>4266.6000000000004</v>
      </c>
      <c r="F21" s="960">
        <v>4525.2</v>
      </c>
      <c r="G21" s="961">
        <v>258.59999999999945</v>
      </c>
      <c r="H21" s="962">
        <v>6.0610322036281694E-2</v>
      </c>
    </row>
    <row r="22" spans="1:8" ht="15.05" customHeight="1" x14ac:dyDescent="0.25">
      <c r="A22" s="955" t="s">
        <v>743</v>
      </c>
      <c r="B22" s="955" t="s">
        <v>773</v>
      </c>
      <c r="C22" s="960">
        <v>122.19</v>
      </c>
      <c r="D22" s="960">
        <v>121.19</v>
      </c>
      <c r="E22" s="960">
        <v>137.19999999999999</v>
      </c>
      <c r="F22" s="960">
        <v>137.19</v>
      </c>
      <c r="G22" s="961">
        <v>-9.9999999999909051E-3</v>
      </c>
      <c r="H22" s="962">
        <v>-7.2886297376006937E-5</v>
      </c>
    </row>
    <row r="23" spans="1:8" ht="15.05" customHeight="1" x14ac:dyDescent="0.25">
      <c r="A23" s="955" t="s">
        <v>743</v>
      </c>
      <c r="B23" s="955" t="s">
        <v>774</v>
      </c>
      <c r="C23" s="960">
        <v>51.4</v>
      </c>
      <c r="D23" s="960">
        <v>70.272000000000006</v>
      </c>
      <c r="E23" s="960">
        <v>80.8</v>
      </c>
      <c r="F23" s="960">
        <v>90.8</v>
      </c>
      <c r="G23" s="961">
        <v>10</v>
      </c>
      <c r="H23" s="962">
        <v>0.12376237623762387</v>
      </c>
    </row>
    <row r="24" spans="1:8" ht="26.2" x14ac:dyDescent="0.25">
      <c r="A24" s="955" t="s">
        <v>743</v>
      </c>
      <c r="B24" s="971" t="s">
        <v>775</v>
      </c>
      <c r="C24" s="960">
        <v>23.633000000000003</v>
      </c>
      <c r="D24" s="960">
        <v>26.326000000000001</v>
      </c>
      <c r="E24" s="960">
        <v>28.283999999999999</v>
      </c>
      <c r="F24" s="960">
        <v>36.846000000000004</v>
      </c>
      <c r="G24" s="961">
        <v>8.5620000000000047</v>
      </c>
      <c r="H24" s="962">
        <v>0.30271531607976265</v>
      </c>
    </row>
    <row r="25" spans="1:8" ht="15.05" customHeight="1" x14ac:dyDescent="0.25">
      <c r="A25" s="967" t="s">
        <v>749</v>
      </c>
      <c r="B25" s="967"/>
      <c r="C25" s="968">
        <v>403.08335202000006</v>
      </c>
      <c r="D25" s="968">
        <v>455.6094273819719</v>
      </c>
      <c r="E25" s="968">
        <v>327.16299999999995</v>
      </c>
      <c r="F25" s="968">
        <v>352.19699999999995</v>
      </c>
      <c r="G25" s="969">
        <v>25.033999999999992</v>
      </c>
      <c r="H25" s="970">
        <v>7.6518432707855188E-2</v>
      </c>
    </row>
    <row r="26" spans="1:8" ht="15.05" customHeight="1" x14ac:dyDescent="0.25">
      <c r="A26" s="955" t="s">
        <v>743</v>
      </c>
      <c r="B26" s="955" t="s">
        <v>776</v>
      </c>
      <c r="C26" s="960">
        <v>243.12226475000003</v>
      </c>
      <c r="D26" s="960">
        <v>254.16649138000002</v>
      </c>
      <c r="E26" s="960">
        <v>168.04300000000001</v>
      </c>
      <c r="F26" s="960">
        <v>185.209</v>
      </c>
      <c r="G26" s="961">
        <v>17.165999999999997</v>
      </c>
      <c r="H26" s="962">
        <v>0.10215242527210289</v>
      </c>
    </row>
    <row r="27" spans="1:8" ht="15.05" customHeight="1" x14ac:dyDescent="0.25">
      <c r="A27" s="955" t="s">
        <v>743</v>
      </c>
      <c r="B27" s="955" t="s">
        <v>777</v>
      </c>
      <c r="C27" s="960">
        <v>136.56108727</v>
      </c>
      <c r="D27" s="960">
        <v>181.07899234000001</v>
      </c>
      <c r="E27" s="960">
        <v>134.48000000000002</v>
      </c>
      <c r="F27" s="960">
        <v>142.34799999999998</v>
      </c>
      <c r="G27" s="961">
        <v>7.8679999999999666</v>
      </c>
      <c r="H27" s="962">
        <v>5.8506841165972379E-2</v>
      </c>
    </row>
    <row r="28" spans="1:8" ht="15.05" customHeight="1" x14ac:dyDescent="0.25">
      <c r="A28" s="967" t="s">
        <v>750</v>
      </c>
      <c r="B28" s="967"/>
      <c r="C28" s="968">
        <v>531.66161090000003</v>
      </c>
      <c r="D28" s="968">
        <v>487.07299999999998</v>
      </c>
      <c r="E28" s="968">
        <v>707.3</v>
      </c>
      <c r="F28" s="968">
        <v>772.82099999999991</v>
      </c>
      <c r="G28" s="969">
        <v>65.520999999999958</v>
      </c>
      <c r="H28" s="970">
        <v>9.2635373957302258E-2</v>
      </c>
    </row>
    <row r="29" spans="1:8" ht="15.05" customHeight="1" x14ac:dyDescent="0.25">
      <c r="A29" s="955" t="s">
        <v>743</v>
      </c>
      <c r="B29" s="955" t="s">
        <v>778</v>
      </c>
      <c r="C29" s="960">
        <v>465.4</v>
      </c>
      <c r="D29" s="960">
        <v>420.20000000000005</v>
      </c>
      <c r="E29" s="960">
        <v>629.19999999999993</v>
      </c>
      <c r="F29" s="960">
        <v>681.92099999999994</v>
      </c>
      <c r="G29" s="961">
        <v>52.721000000000004</v>
      </c>
      <c r="H29" s="962">
        <v>8.3790527654163949E-2</v>
      </c>
    </row>
    <row r="30" spans="1:8" ht="15.05" customHeight="1" x14ac:dyDescent="0.25">
      <c r="A30" s="955" t="s">
        <v>743</v>
      </c>
      <c r="B30" s="955" t="s">
        <v>779</v>
      </c>
      <c r="C30" s="960">
        <v>57.561610900000005</v>
      </c>
      <c r="D30" s="960">
        <v>56.473000000000006</v>
      </c>
      <c r="E30" s="960">
        <v>58.9</v>
      </c>
      <c r="F30" s="960">
        <v>65</v>
      </c>
      <c r="G30" s="961">
        <v>6.1000000000000014</v>
      </c>
      <c r="H30" s="962">
        <v>0.10356536502546687</v>
      </c>
    </row>
    <row r="31" spans="1:8" ht="15.05" customHeight="1" x14ac:dyDescent="0.25">
      <c r="A31" s="967" t="s">
        <v>751</v>
      </c>
      <c r="B31" s="967"/>
      <c r="C31" s="968">
        <v>231.33426414999997</v>
      </c>
      <c r="D31" s="968">
        <v>636.68497142000012</v>
      </c>
      <c r="E31" s="968">
        <v>2284.6999999999998</v>
      </c>
      <c r="F31" s="968">
        <v>1931.1750000000002</v>
      </c>
      <c r="G31" s="969">
        <v>-353.52499999999964</v>
      </c>
      <c r="H31" s="970">
        <v>-0.15473585153411806</v>
      </c>
    </row>
    <row r="32" spans="1:8" ht="15.05" customHeight="1" x14ac:dyDescent="0.25">
      <c r="A32" s="955" t="s">
        <v>743</v>
      </c>
      <c r="B32" s="955" t="s">
        <v>780</v>
      </c>
      <c r="C32" s="960">
        <v>221.5</v>
      </c>
      <c r="D32" s="960">
        <v>627.1</v>
      </c>
      <c r="E32" s="960">
        <v>2275.7999999999997</v>
      </c>
      <c r="F32" s="960">
        <v>1920.7750000000001</v>
      </c>
      <c r="G32" s="961">
        <v>-355.02499999999964</v>
      </c>
      <c r="H32" s="962">
        <v>-0.15600008788118447</v>
      </c>
    </row>
    <row r="33" spans="1:8" ht="15.05" customHeight="1" x14ac:dyDescent="0.25">
      <c r="A33" s="967" t="s">
        <v>752</v>
      </c>
      <c r="B33" s="967"/>
      <c r="C33" s="968">
        <v>5365.9660819200008</v>
      </c>
      <c r="D33" s="968">
        <v>5640.8591820300007</v>
      </c>
      <c r="E33" s="968">
        <v>5736.5749999999998</v>
      </c>
      <c r="F33" s="968">
        <v>5465.1389999999992</v>
      </c>
      <c r="G33" s="969">
        <v>-271.4360000000006</v>
      </c>
      <c r="H33" s="970">
        <v>-4.7316735159916967E-2</v>
      </c>
    </row>
    <row r="34" spans="1:8" ht="15.05" customHeight="1" x14ac:dyDescent="0.25">
      <c r="A34" s="955" t="s">
        <v>743</v>
      </c>
      <c r="B34" s="955" t="s">
        <v>753</v>
      </c>
      <c r="C34" s="960">
        <v>5280.2782869000002</v>
      </c>
      <c r="D34" s="960">
        <v>5554.5786122600002</v>
      </c>
      <c r="E34" s="960">
        <v>5617.3359999999993</v>
      </c>
      <c r="F34" s="960">
        <v>5347.6730000000007</v>
      </c>
      <c r="G34" s="961">
        <v>-269.66299999999865</v>
      </c>
      <c r="H34" s="962">
        <v>-4.8005495843581159E-2</v>
      </c>
    </row>
    <row r="35" spans="1:8" ht="15.05" customHeight="1" x14ac:dyDescent="0.25">
      <c r="A35" s="955" t="s">
        <v>743</v>
      </c>
      <c r="B35" s="955" t="s">
        <v>781</v>
      </c>
      <c r="C35" s="960">
        <v>31.787795019999997</v>
      </c>
      <c r="D35" s="960">
        <v>33.28056977</v>
      </c>
      <c r="E35" s="960">
        <v>42</v>
      </c>
      <c r="F35" s="960">
        <v>43.4</v>
      </c>
      <c r="G35" s="961">
        <v>1.3999999999999986</v>
      </c>
      <c r="H35" s="962">
        <v>3.3333333333333215E-2</v>
      </c>
    </row>
    <row r="36" spans="1:8" ht="15.05" customHeight="1" x14ac:dyDescent="0.25">
      <c r="A36" s="955" t="s">
        <v>743</v>
      </c>
      <c r="B36" s="955" t="s">
        <v>782</v>
      </c>
      <c r="C36" s="960">
        <v>29.200000000000003</v>
      </c>
      <c r="D36" s="960">
        <v>24.9</v>
      </c>
      <c r="E36" s="960">
        <v>45.518999999999998</v>
      </c>
      <c r="F36" s="972">
        <v>39.25</v>
      </c>
      <c r="G36" s="961">
        <v>-6.2689999999999984</v>
      </c>
      <c r="H36" s="962">
        <v>-0.13772270919835672</v>
      </c>
    </row>
    <row r="37" spans="1:8" ht="15.05" customHeight="1" x14ac:dyDescent="0.25">
      <c r="A37" s="967" t="s">
        <v>755</v>
      </c>
      <c r="B37" s="967"/>
      <c r="C37" s="968">
        <v>65.174592960000012</v>
      </c>
      <c r="D37" s="968">
        <v>67.319233589999996</v>
      </c>
      <c r="E37" s="968">
        <v>61.410000000000004</v>
      </c>
      <c r="F37" s="968">
        <v>71.859999999999985</v>
      </c>
      <c r="G37" s="969">
        <v>10.449999999999982</v>
      </c>
      <c r="H37" s="970">
        <v>0.1701677251262006</v>
      </c>
    </row>
    <row r="38" spans="1:8" ht="15.05" customHeight="1" x14ac:dyDescent="0.25">
      <c r="A38" s="955" t="s">
        <v>743</v>
      </c>
      <c r="B38" s="955" t="s">
        <v>783</v>
      </c>
      <c r="C38" s="960">
        <v>34.195991750000005</v>
      </c>
      <c r="D38" s="960">
        <v>36.798999999999999</v>
      </c>
      <c r="E38" s="960">
        <v>38.130000000000003</v>
      </c>
      <c r="F38" s="960">
        <v>48.63</v>
      </c>
      <c r="G38" s="961">
        <v>10.5</v>
      </c>
      <c r="H38" s="962">
        <v>0.27537372147915029</v>
      </c>
    </row>
    <row r="39" spans="1:8" ht="26.2" x14ac:dyDescent="0.25">
      <c r="A39" s="955" t="s">
        <v>743</v>
      </c>
      <c r="B39" s="971" t="s">
        <v>784</v>
      </c>
      <c r="C39" s="960">
        <v>22.133734830000002</v>
      </c>
      <c r="D39" s="960">
        <v>22.053142269999999</v>
      </c>
      <c r="E39" s="960">
        <v>21.5</v>
      </c>
      <c r="F39" s="960">
        <v>21.5</v>
      </c>
      <c r="G39" s="961">
        <v>0</v>
      </c>
      <c r="H39" s="962">
        <v>0</v>
      </c>
    </row>
    <row r="40" spans="1:8" ht="15.05" customHeight="1" x14ac:dyDescent="0.25">
      <c r="A40" s="963" t="s">
        <v>757</v>
      </c>
      <c r="B40" s="963"/>
      <c r="C40" s="964">
        <v>20.167530490000001</v>
      </c>
      <c r="D40" s="964">
        <v>19.744960559999999</v>
      </c>
      <c r="E40" s="964">
        <v>19.655999999999999</v>
      </c>
      <c r="F40" s="964">
        <v>19.399999999999999</v>
      </c>
      <c r="G40" s="965">
        <v>-0.25600000000000023</v>
      </c>
      <c r="H40" s="966">
        <v>-1.3024013024013015E-2</v>
      </c>
    </row>
    <row r="41" spans="1:8" ht="15.05" customHeight="1" x14ac:dyDescent="0.25">
      <c r="A41" s="967" t="s">
        <v>758</v>
      </c>
      <c r="B41" s="967"/>
      <c r="C41" s="968">
        <v>66.330773090000008</v>
      </c>
      <c r="D41" s="968">
        <v>73.700713899999997</v>
      </c>
      <c r="E41" s="968">
        <v>120.93699999999998</v>
      </c>
      <c r="F41" s="968">
        <v>100.996</v>
      </c>
      <c r="G41" s="969">
        <v>-19.940999999999988</v>
      </c>
      <c r="H41" s="970">
        <v>-0.16488750341086678</v>
      </c>
    </row>
    <row r="42" spans="1:8" ht="15.05" customHeight="1" x14ac:dyDescent="0.25">
      <c r="A42" s="955" t="s">
        <v>743</v>
      </c>
      <c r="B42" s="955" t="s">
        <v>785</v>
      </c>
      <c r="C42" s="960">
        <v>30.4</v>
      </c>
      <c r="D42" s="960">
        <v>37.9</v>
      </c>
      <c r="E42" s="960">
        <v>53</v>
      </c>
      <c r="F42" s="960">
        <v>35.5</v>
      </c>
      <c r="G42" s="961">
        <v>-17.5</v>
      </c>
      <c r="H42" s="962">
        <v>-0.33018867924528306</v>
      </c>
    </row>
    <row r="43" spans="1:8" ht="15.05" customHeight="1" x14ac:dyDescent="0.25">
      <c r="A43" s="967" t="s">
        <v>763</v>
      </c>
      <c r="B43" s="967"/>
      <c r="C43" s="968">
        <v>35.85</v>
      </c>
      <c r="D43" s="968">
        <v>24.75</v>
      </c>
      <c r="E43" s="968">
        <v>25.25</v>
      </c>
      <c r="F43" s="968">
        <v>1025.25</v>
      </c>
      <c r="G43" s="969">
        <v>1000</v>
      </c>
      <c r="H43" s="970">
        <v>39.603960396039604</v>
      </c>
    </row>
    <row r="44" spans="1:8" ht="15.05" customHeight="1" x14ac:dyDescent="0.25">
      <c r="A44" s="955" t="s">
        <v>743</v>
      </c>
      <c r="B44" s="955" t="s">
        <v>786</v>
      </c>
      <c r="C44" s="960">
        <v>23.75</v>
      </c>
      <c r="D44" s="960">
        <v>23.75</v>
      </c>
      <c r="E44" s="960">
        <v>23.75</v>
      </c>
      <c r="F44" s="960">
        <v>1023.75</v>
      </c>
      <c r="G44" s="961">
        <v>1000</v>
      </c>
      <c r="H44" s="962">
        <v>42.10526315789474</v>
      </c>
    </row>
    <row r="45" spans="1:8" ht="15.05" customHeight="1" x14ac:dyDescent="0.25">
      <c r="A45" s="973" t="s">
        <v>85</v>
      </c>
      <c r="B45" s="973"/>
      <c r="C45" s="974">
        <v>12022.919321140002</v>
      </c>
      <c r="D45" s="974">
        <v>13128.36281957197</v>
      </c>
      <c r="E45" s="974">
        <v>15227.706000000002</v>
      </c>
      <c r="F45" s="974">
        <v>15985.032999999998</v>
      </c>
      <c r="G45" s="980">
        <v>757.32699999999568</v>
      </c>
      <c r="H45" s="981">
        <v>4.9733492359255838E-2</v>
      </c>
    </row>
    <row r="46" spans="1:8" x14ac:dyDescent="0.25">
      <c r="A46" s="955" t="s">
        <v>737</v>
      </c>
      <c r="B46" s="955"/>
      <c r="C46" s="955"/>
      <c r="D46" s="955"/>
      <c r="E46" s="955"/>
      <c r="F46" s="955"/>
      <c r="G46" s="955"/>
      <c r="H46" s="955"/>
    </row>
  </sheetData>
  <mergeCells count="3">
    <mergeCell ref="A2:B3"/>
    <mergeCell ref="C2:D2"/>
    <mergeCell ref="G2:H2"/>
  </mergeCells>
  <pageMargins left="0.7" right="0.7" top="0.78740157499999996" bottom="0.78740157499999996" header="0.3" footer="0.3"/>
  <pageSetup paperSize="9" scale="47"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showGridLines="0" zoomScaleNormal="100" workbookViewId="0"/>
  </sheetViews>
  <sheetFormatPr baseColWidth="10" defaultColWidth="11.44140625" defaultRowHeight="13.1" x14ac:dyDescent="0.25"/>
  <cols>
    <col min="1" max="1" width="2.109375" style="951" customWidth="1"/>
    <col min="2" max="2" width="55.6640625" style="951" customWidth="1"/>
    <col min="3" max="8" width="8.33203125" style="951" customWidth="1"/>
    <col min="9" max="16384" width="11.44140625" style="951"/>
  </cols>
  <sheetData>
    <row r="1" spans="1:8" s="955" customFormat="1" ht="15.05" customHeight="1" x14ac:dyDescent="0.3">
      <c r="A1" s="979" t="s">
        <v>788</v>
      </c>
    </row>
    <row r="2" spans="1:8" s="955" customFormat="1" ht="15.05" customHeight="1" x14ac:dyDescent="0.3">
      <c r="A2" s="1043" t="s">
        <v>736</v>
      </c>
      <c r="B2" s="1044"/>
      <c r="C2" s="1046" t="s">
        <v>0</v>
      </c>
      <c r="D2" s="1046"/>
      <c r="E2" s="952" t="s">
        <v>140</v>
      </c>
      <c r="F2" s="952" t="s">
        <v>432</v>
      </c>
      <c r="G2" s="1020" t="s">
        <v>438</v>
      </c>
      <c r="H2" s="1020"/>
    </row>
    <row r="3" spans="1:8" s="955" customFormat="1" ht="15.05" customHeight="1" x14ac:dyDescent="0.3">
      <c r="A3" s="1045"/>
      <c r="B3" s="1045"/>
      <c r="C3" s="953">
        <v>2019</v>
      </c>
      <c r="D3" s="953">
        <v>2020</v>
      </c>
      <c r="E3" s="954">
        <v>2021</v>
      </c>
      <c r="F3" s="954">
        <v>2022</v>
      </c>
      <c r="G3" s="845" t="s">
        <v>126</v>
      </c>
      <c r="H3" s="845" t="s">
        <v>125</v>
      </c>
    </row>
    <row r="4" spans="1:8" s="955" customFormat="1" ht="15.05" customHeight="1" x14ac:dyDescent="0.3">
      <c r="A4" s="975" t="s">
        <v>738</v>
      </c>
      <c r="B4" s="975"/>
      <c r="C4" s="976">
        <v>7.7683691900000005</v>
      </c>
      <c r="D4" s="976">
        <v>7.0971300499999996</v>
      </c>
      <c r="E4" s="976">
        <v>6.99</v>
      </c>
      <c r="F4" s="976">
        <v>6.4740000000000002</v>
      </c>
      <c r="G4" s="977">
        <v>-0.51600000000000001</v>
      </c>
      <c r="H4" s="978">
        <v>-7.3819742489270368E-2</v>
      </c>
    </row>
    <row r="5" spans="1:8" s="955" customFormat="1" ht="15.05" customHeight="1" x14ac:dyDescent="0.3">
      <c r="A5" s="963" t="s">
        <v>739</v>
      </c>
      <c r="B5" s="963"/>
      <c r="C5" s="964">
        <v>0.13523640000000001</v>
      </c>
      <c r="D5" s="964">
        <v>0.14899999999999999</v>
      </c>
      <c r="E5" s="964">
        <v>0.154</v>
      </c>
      <c r="F5" s="964">
        <v>0.158</v>
      </c>
      <c r="G5" s="965">
        <v>4.0000000000000036E-3</v>
      </c>
      <c r="H5" s="966">
        <v>2.5974025974025983E-2</v>
      </c>
    </row>
    <row r="6" spans="1:8" s="955" customFormat="1" ht="15.05" customHeight="1" x14ac:dyDescent="0.3">
      <c r="A6" s="963" t="s">
        <v>740</v>
      </c>
      <c r="B6" s="963"/>
      <c r="C6" s="964">
        <v>0.36633854999999999</v>
      </c>
      <c r="D6" s="964">
        <v>0.25114850999999999</v>
      </c>
      <c r="E6" s="964">
        <v>0.2</v>
      </c>
      <c r="F6" s="964">
        <v>0.2</v>
      </c>
      <c r="G6" s="965">
        <v>0</v>
      </c>
      <c r="H6" s="966">
        <v>0</v>
      </c>
    </row>
    <row r="7" spans="1:8" s="955" customFormat="1" ht="15.05" customHeight="1" x14ac:dyDescent="0.3">
      <c r="A7" s="963" t="s">
        <v>741</v>
      </c>
      <c r="B7" s="963"/>
      <c r="C7" s="964">
        <v>0</v>
      </c>
      <c r="D7" s="964">
        <v>0.58899999999999997</v>
      </c>
      <c r="E7" s="964">
        <v>5.7759999999999998</v>
      </c>
      <c r="F7" s="964">
        <v>3.65</v>
      </c>
      <c r="G7" s="965">
        <v>-2.1259999999999999</v>
      </c>
      <c r="H7" s="966">
        <v>-0.36807479224376727</v>
      </c>
    </row>
    <row r="8" spans="1:8" ht="15.05" customHeight="1" x14ac:dyDescent="0.25">
      <c r="A8" s="967" t="s">
        <v>742</v>
      </c>
      <c r="B8" s="967"/>
      <c r="C8" s="968">
        <v>175.34113306</v>
      </c>
      <c r="D8" s="968">
        <v>232.27476769</v>
      </c>
      <c r="E8" s="968">
        <v>21.036000000000001</v>
      </c>
      <c r="F8" s="968">
        <v>20.512999999999998</v>
      </c>
      <c r="G8" s="969">
        <v>-0.52300000000000324</v>
      </c>
      <c r="H8" s="970">
        <v>-2.4862141091462453E-2</v>
      </c>
    </row>
    <row r="9" spans="1:8" ht="15.05" customHeight="1" x14ac:dyDescent="0.25">
      <c r="A9" s="955" t="s">
        <v>743</v>
      </c>
      <c r="B9" s="955" t="s">
        <v>744</v>
      </c>
      <c r="C9" s="960">
        <v>171</v>
      </c>
      <c r="D9" s="960">
        <v>228</v>
      </c>
      <c r="E9" s="960">
        <v>17.5</v>
      </c>
      <c r="F9" s="960">
        <v>17.5</v>
      </c>
      <c r="G9" s="961">
        <v>0</v>
      </c>
      <c r="H9" s="962">
        <v>0</v>
      </c>
    </row>
    <row r="10" spans="1:8" ht="15.05" customHeight="1" x14ac:dyDescent="0.25">
      <c r="A10" s="967" t="s">
        <v>745</v>
      </c>
      <c r="B10" s="967"/>
      <c r="C10" s="968">
        <v>23.609881049999998</v>
      </c>
      <c r="D10" s="968">
        <v>22.585489620000004</v>
      </c>
      <c r="E10" s="968">
        <v>25.156999999999996</v>
      </c>
      <c r="F10" s="968">
        <v>19.557000000000002</v>
      </c>
      <c r="G10" s="969">
        <v>-5.5999999999999943</v>
      </c>
      <c r="H10" s="970">
        <v>-0.22260205906904618</v>
      </c>
    </row>
    <row r="11" spans="1:8" ht="25.55" customHeight="1" x14ac:dyDescent="0.25">
      <c r="A11" s="955" t="s">
        <v>743</v>
      </c>
      <c r="B11" s="971" t="s">
        <v>746</v>
      </c>
      <c r="C11" s="960">
        <v>23.609881049999998</v>
      </c>
      <c r="D11" s="960">
        <v>22.585489620000004</v>
      </c>
      <c r="E11" s="960">
        <v>25.156999999999996</v>
      </c>
      <c r="F11" s="960">
        <v>19.557000000000002</v>
      </c>
      <c r="G11" s="961">
        <v>-5.5999999999999943</v>
      </c>
      <c r="H11" s="962">
        <v>-0.22260205906904618</v>
      </c>
    </row>
    <row r="12" spans="1:8" ht="15.05" customHeight="1" x14ac:dyDescent="0.25">
      <c r="A12" s="967" t="s">
        <v>747</v>
      </c>
      <c r="B12" s="967"/>
      <c r="C12" s="968">
        <v>519.37681595999993</v>
      </c>
      <c r="D12" s="968">
        <v>494.69312218999983</v>
      </c>
      <c r="E12" s="968">
        <v>440.00000000000006</v>
      </c>
      <c r="F12" s="968">
        <v>430.00000000000006</v>
      </c>
      <c r="G12" s="969">
        <v>-10</v>
      </c>
      <c r="H12" s="970">
        <v>-2.2727272727272707E-2</v>
      </c>
    </row>
    <row r="13" spans="1:8" ht="15.05" customHeight="1" x14ac:dyDescent="0.25">
      <c r="A13" s="955" t="s">
        <v>743</v>
      </c>
      <c r="B13" s="955" t="s">
        <v>748</v>
      </c>
      <c r="C13" s="960">
        <v>519.364597</v>
      </c>
      <c r="D13" s="960">
        <v>494.68036606999988</v>
      </c>
      <c r="E13" s="960">
        <v>440.00000000000006</v>
      </c>
      <c r="F13" s="960">
        <v>430.00000000000006</v>
      </c>
      <c r="G13" s="961">
        <v>-10</v>
      </c>
      <c r="H13" s="962">
        <v>-2.2727272727272707E-2</v>
      </c>
    </row>
    <row r="14" spans="1:8" ht="15.05" customHeight="1" x14ac:dyDescent="0.25">
      <c r="A14" s="963" t="s">
        <v>749</v>
      </c>
      <c r="B14" s="963"/>
      <c r="C14" s="964">
        <v>23.686265879999997</v>
      </c>
      <c r="D14" s="964">
        <v>21.19272264</v>
      </c>
      <c r="E14" s="964">
        <v>9.49</v>
      </c>
      <c r="F14" s="964">
        <v>9</v>
      </c>
      <c r="G14" s="965">
        <v>-0.49000000000000021</v>
      </c>
      <c r="H14" s="966">
        <v>-5.163329820864071E-2</v>
      </c>
    </row>
    <row r="15" spans="1:8" ht="15.05" customHeight="1" x14ac:dyDescent="0.25">
      <c r="A15" s="963" t="s">
        <v>750</v>
      </c>
      <c r="B15" s="963"/>
      <c r="C15" s="964">
        <v>0.86161089999999996</v>
      </c>
      <c r="D15" s="964">
        <v>0.77400000000000002</v>
      </c>
      <c r="E15" s="964">
        <v>1.4</v>
      </c>
      <c r="F15" s="964">
        <v>1.3</v>
      </c>
      <c r="G15" s="965">
        <v>-9.9999999999999867E-2</v>
      </c>
      <c r="H15" s="966">
        <v>-7.1428571428571286E-2</v>
      </c>
    </row>
    <row r="16" spans="1:8" ht="15.05" customHeight="1" x14ac:dyDescent="0.25">
      <c r="A16" s="963" t="s">
        <v>751</v>
      </c>
      <c r="B16" s="963"/>
      <c r="C16" s="964">
        <v>17.636116479999998</v>
      </c>
      <c r="D16" s="964">
        <v>19.221035970000003</v>
      </c>
      <c r="E16" s="964">
        <v>2.4000000000000004</v>
      </c>
      <c r="F16" s="964">
        <v>2.8</v>
      </c>
      <c r="G16" s="965">
        <v>0.39999999999999947</v>
      </c>
      <c r="H16" s="966">
        <v>0.16666666666666652</v>
      </c>
    </row>
    <row r="17" spans="1:8" ht="15.05" customHeight="1" x14ac:dyDescent="0.25">
      <c r="A17" s="967" t="s">
        <v>752</v>
      </c>
      <c r="B17" s="967"/>
      <c r="C17" s="968">
        <v>545.55628654999987</v>
      </c>
      <c r="D17" s="968">
        <v>678.30474922999997</v>
      </c>
      <c r="E17" s="968">
        <v>1176.8999999999999</v>
      </c>
      <c r="F17" s="968">
        <v>1101.2</v>
      </c>
      <c r="G17" s="969">
        <v>-75.699999999999818</v>
      </c>
      <c r="H17" s="970">
        <v>-6.4321522644234741E-2</v>
      </c>
    </row>
    <row r="18" spans="1:8" ht="15.05" customHeight="1" x14ac:dyDescent="0.25">
      <c r="A18" s="955" t="s">
        <v>743</v>
      </c>
      <c r="B18" s="955" t="s">
        <v>753</v>
      </c>
      <c r="C18" s="960">
        <v>373.70135041999998</v>
      </c>
      <c r="D18" s="960">
        <v>507.04425192000002</v>
      </c>
      <c r="E18" s="960">
        <v>925.7</v>
      </c>
      <c r="F18" s="960">
        <v>900.3</v>
      </c>
      <c r="G18" s="961">
        <v>-25.400000000000091</v>
      </c>
      <c r="H18" s="962">
        <v>-2.7438695041590244E-2</v>
      </c>
    </row>
    <row r="19" spans="1:8" ht="15.05" customHeight="1" x14ac:dyDescent="0.25">
      <c r="A19" s="955" t="s">
        <v>743</v>
      </c>
      <c r="B19" s="955" t="s">
        <v>754</v>
      </c>
      <c r="C19" s="960">
        <v>165.5</v>
      </c>
      <c r="D19" s="960">
        <v>165.4</v>
      </c>
      <c r="E19" s="960">
        <v>245.4</v>
      </c>
      <c r="F19" s="960">
        <v>195.2</v>
      </c>
      <c r="G19" s="961">
        <v>-50.200000000000017</v>
      </c>
      <c r="H19" s="962">
        <v>-0.20456397718011421</v>
      </c>
    </row>
    <row r="20" spans="1:8" ht="15.05" customHeight="1" x14ac:dyDescent="0.25">
      <c r="A20" s="967" t="s">
        <v>755</v>
      </c>
      <c r="B20" s="967"/>
      <c r="C20" s="968">
        <v>25.017487719999998</v>
      </c>
      <c r="D20" s="968">
        <v>23.351546519999999</v>
      </c>
      <c r="E20" s="968">
        <v>23.41</v>
      </c>
      <c r="F20" s="968">
        <v>22.659999999999997</v>
      </c>
      <c r="G20" s="969">
        <v>-0.75000000000000355</v>
      </c>
      <c r="H20" s="970">
        <v>-3.2037590773174029E-2</v>
      </c>
    </row>
    <row r="21" spans="1:8" ht="15.05" customHeight="1" x14ac:dyDescent="0.25">
      <c r="A21" s="955" t="s">
        <v>743</v>
      </c>
      <c r="B21" s="955" t="s">
        <v>756</v>
      </c>
      <c r="C21" s="960">
        <v>15.637771689999999</v>
      </c>
      <c r="D21" s="960">
        <v>14.73573303</v>
      </c>
      <c r="E21" s="960">
        <v>15.8</v>
      </c>
      <c r="F21" s="960">
        <v>15.1</v>
      </c>
      <c r="G21" s="961">
        <v>-0.70000000000000107</v>
      </c>
      <c r="H21" s="962">
        <v>-4.4303797468354444E-2</v>
      </c>
    </row>
    <row r="22" spans="1:8" ht="15.05" customHeight="1" x14ac:dyDescent="0.25">
      <c r="A22" s="963" t="s">
        <v>757</v>
      </c>
      <c r="B22" s="963"/>
      <c r="C22" s="964">
        <v>5.5960797499999995</v>
      </c>
      <c r="D22" s="964">
        <v>4.4216565499999998</v>
      </c>
      <c r="E22" s="964">
        <v>4.7</v>
      </c>
      <c r="F22" s="964">
        <v>4.4000000000000004</v>
      </c>
      <c r="G22" s="965">
        <v>-0.29999999999999982</v>
      </c>
      <c r="H22" s="966">
        <v>-6.3829787234042534E-2</v>
      </c>
    </row>
    <row r="23" spans="1:8" ht="15.05" customHeight="1" x14ac:dyDescent="0.25">
      <c r="A23" s="967" t="s">
        <v>758</v>
      </c>
      <c r="B23" s="967"/>
      <c r="C23" s="968">
        <v>585.88572992999991</v>
      </c>
      <c r="D23" s="968">
        <v>806.23492852999993</v>
      </c>
      <c r="E23" s="968">
        <v>434.33700000000005</v>
      </c>
      <c r="F23" s="968">
        <v>664.596</v>
      </c>
      <c r="G23" s="969">
        <v>230.25899999999996</v>
      </c>
      <c r="H23" s="970">
        <v>0.53013903950158503</v>
      </c>
    </row>
    <row r="24" spans="1:8" ht="15.05" customHeight="1" x14ac:dyDescent="0.25">
      <c r="A24" s="955" t="s">
        <v>743</v>
      </c>
      <c r="B24" s="955" t="s">
        <v>759</v>
      </c>
      <c r="C24" s="960">
        <v>370</v>
      </c>
      <c r="D24" s="960">
        <v>480</v>
      </c>
      <c r="E24" s="960">
        <v>335</v>
      </c>
      <c r="F24" s="960">
        <v>510</v>
      </c>
      <c r="G24" s="961">
        <v>175</v>
      </c>
      <c r="H24" s="962">
        <v>0.52238805970149249</v>
      </c>
    </row>
    <row r="25" spans="1:8" ht="15.05" customHeight="1" x14ac:dyDescent="0.25">
      <c r="A25" s="955" t="s">
        <v>743</v>
      </c>
      <c r="B25" s="955" t="s">
        <v>760</v>
      </c>
      <c r="C25" s="960">
        <v>74.400000000000006</v>
      </c>
      <c r="D25" s="960">
        <v>122.3</v>
      </c>
      <c r="E25" s="960">
        <v>74.400000000000006</v>
      </c>
      <c r="F25" s="960">
        <v>132.9</v>
      </c>
      <c r="G25" s="961">
        <v>58.5</v>
      </c>
      <c r="H25" s="962">
        <v>0.78629032258064502</v>
      </c>
    </row>
    <row r="26" spans="1:8" ht="15.05" customHeight="1" x14ac:dyDescent="0.25">
      <c r="A26" s="955" t="s">
        <v>743</v>
      </c>
      <c r="B26" s="955" t="s">
        <v>761</v>
      </c>
      <c r="C26" s="960">
        <v>18.505111109999998</v>
      </c>
      <c r="D26" s="960">
        <v>17.234060729999999</v>
      </c>
      <c r="E26" s="960">
        <v>15.492000000000001</v>
      </c>
      <c r="F26" s="960">
        <v>12.752000000000001</v>
      </c>
      <c r="G26" s="961">
        <v>-2.74</v>
      </c>
      <c r="H26" s="962">
        <v>-0.17686547895688098</v>
      </c>
    </row>
    <row r="27" spans="1:8" ht="15.05" customHeight="1" x14ac:dyDescent="0.25">
      <c r="A27" s="955" t="s">
        <v>743</v>
      </c>
      <c r="B27" s="955" t="s">
        <v>762</v>
      </c>
      <c r="C27" s="960">
        <v>119.15014901000001</v>
      </c>
      <c r="D27" s="960">
        <v>183.97899100000001</v>
      </c>
      <c r="E27" s="960">
        <v>6.1189999999999998</v>
      </c>
      <c r="F27" s="960">
        <v>6.1120000000000001</v>
      </c>
      <c r="G27" s="961">
        <v>-6.9999999999996732E-3</v>
      </c>
      <c r="H27" s="962">
        <v>-1.1439777741460988E-3</v>
      </c>
    </row>
    <row r="28" spans="1:8" ht="15.05" customHeight="1" x14ac:dyDescent="0.25">
      <c r="A28" s="967" t="s">
        <v>763</v>
      </c>
      <c r="B28" s="967"/>
      <c r="C28" s="968">
        <v>14.4</v>
      </c>
      <c r="D28" s="968">
        <v>1316.4</v>
      </c>
      <c r="E28" s="968">
        <v>16.399999999999999</v>
      </c>
      <c r="F28" s="968">
        <v>2</v>
      </c>
      <c r="G28" s="969">
        <v>-14.399999999999999</v>
      </c>
      <c r="H28" s="970">
        <v>-0.87804878048780488</v>
      </c>
    </row>
    <row r="29" spans="1:8" ht="15.05" customHeight="1" x14ac:dyDescent="0.25">
      <c r="A29" s="955" t="s">
        <v>743</v>
      </c>
      <c r="B29" s="955" t="s">
        <v>764</v>
      </c>
      <c r="C29" s="960">
        <v>14.4</v>
      </c>
      <c r="D29" s="960">
        <v>1316.4</v>
      </c>
      <c r="E29" s="960">
        <v>16.399999999999999</v>
      </c>
      <c r="F29" s="960">
        <v>2</v>
      </c>
      <c r="G29" s="961">
        <v>-14.399999999999999</v>
      </c>
      <c r="H29" s="962">
        <v>-0.87804878048780488</v>
      </c>
    </row>
    <row r="30" spans="1:8" ht="15.05" customHeight="1" x14ac:dyDescent="0.25">
      <c r="A30" s="973" t="s">
        <v>85</v>
      </c>
      <c r="B30" s="973"/>
      <c r="C30" s="974">
        <v>1945.2373514199994</v>
      </c>
      <c r="D30" s="974">
        <v>3627.5402975000002</v>
      </c>
      <c r="E30" s="974">
        <v>2168.3500000000004</v>
      </c>
      <c r="F30" s="974">
        <v>2288.5080000000003</v>
      </c>
      <c r="G30" s="980">
        <v>120.1579999999999</v>
      </c>
      <c r="H30" s="981">
        <v>5.5414485668826563E-2</v>
      </c>
    </row>
    <row r="31" spans="1:8" ht="15.05" customHeight="1" x14ac:dyDescent="0.25">
      <c r="A31" s="955" t="s">
        <v>737</v>
      </c>
      <c r="B31" s="955"/>
      <c r="C31" s="955"/>
      <c r="D31" s="955"/>
      <c r="E31" s="955"/>
      <c r="F31" s="955"/>
      <c r="G31" s="955"/>
      <c r="H31" s="955"/>
    </row>
  </sheetData>
  <mergeCells count="3">
    <mergeCell ref="A2:B3"/>
    <mergeCell ref="C2:D2"/>
    <mergeCell ref="G2:H2"/>
  </mergeCells>
  <pageMargins left="0.7" right="0.7" top="0.78740157499999996" bottom="0.78740157499999996" header="0.3" footer="0.3"/>
  <pageSetup paperSize="9" scale="81"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pageSetUpPr fitToPage="1"/>
  </sheetPr>
  <dimension ref="A1:K47"/>
  <sheetViews>
    <sheetView showGridLines="0" workbookViewId="0"/>
  </sheetViews>
  <sheetFormatPr baseColWidth="10" defaultRowHeight="15.05" x14ac:dyDescent="0.3"/>
  <cols>
    <col min="1" max="2" width="2.88671875" customWidth="1"/>
    <col min="3" max="3" width="5.6640625" customWidth="1"/>
    <col min="4" max="4" width="21.44140625" customWidth="1"/>
    <col min="5" max="5" width="15.6640625" customWidth="1"/>
    <col min="6" max="7" width="8.5546875" customWidth="1"/>
    <col min="8" max="9" width="8.5546875" style="15" customWidth="1"/>
    <col min="10" max="11" width="8.5546875" customWidth="1"/>
  </cols>
  <sheetData>
    <row r="1" spans="1:11" s="93" customFormat="1" ht="15.05" customHeight="1" x14ac:dyDescent="0.3">
      <c r="A1" s="947" t="s">
        <v>664</v>
      </c>
      <c r="H1" s="843"/>
      <c r="I1" s="843"/>
    </row>
    <row r="2" spans="1:11" x14ac:dyDescent="0.3">
      <c r="A2" s="1030" t="s">
        <v>1</v>
      </c>
      <c r="B2" s="1030"/>
      <c r="C2" s="1030"/>
      <c r="D2" s="1030"/>
      <c r="E2" s="253"/>
      <c r="F2" s="1032"/>
      <c r="G2" s="1032"/>
      <c r="H2" s="374" t="s">
        <v>140</v>
      </c>
      <c r="I2" s="374" t="s">
        <v>432</v>
      </c>
      <c r="J2" s="1019" t="s">
        <v>438</v>
      </c>
      <c r="K2" s="1019"/>
    </row>
    <row r="3" spans="1:11" x14ac:dyDescent="0.3">
      <c r="A3" s="1031"/>
      <c r="B3" s="1031"/>
      <c r="C3" s="1031"/>
      <c r="D3" s="1031"/>
      <c r="E3" s="375"/>
      <c r="F3" s="375">
        <v>2019</v>
      </c>
      <c r="G3" s="375">
        <v>2020</v>
      </c>
      <c r="H3" s="375">
        <v>2021</v>
      </c>
      <c r="I3" s="375">
        <v>2022</v>
      </c>
      <c r="J3" s="821" t="s">
        <v>126</v>
      </c>
      <c r="K3" s="821" t="s">
        <v>125</v>
      </c>
    </row>
    <row r="4" spans="1:11" s="122" customFormat="1" x14ac:dyDescent="0.3">
      <c r="A4" s="120" t="s">
        <v>5</v>
      </c>
      <c r="B4" s="301"/>
      <c r="C4" s="301"/>
      <c r="D4" s="20"/>
      <c r="E4" s="20"/>
      <c r="F4" s="302">
        <v>26609.26672702</v>
      </c>
      <c r="G4" s="303">
        <v>25660.671460729995</v>
      </c>
      <c r="H4" s="303">
        <v>25243.843000000001</v>
      </c>
      <c r="I4" s="303">
        <v>29733.612000000005</v>
      </c>
      <c r="J4" s="542">
        <v>4489.7690000000039</v>
      </c>
      <c r="K4" s="541">
        <v>0.17785600235273225</v>
      </c>
    </row>
    <row r="5" spans="1:11" x14ac:dyDescent="0.3">
      <c r="A5" s="58"/>
      <c r="B5" s="304" t="s">
        <v>294</v>
      </c>
      <c r="C5" s="305"/>
      <c r="D5" s="4"/>
      <c r="E5" s="4"/>
      <c r="F5" s="185">
        <v>16462.444696999999</v>
      </c>
      <c r="G5" s="174">
        <v>14747.048641999998</v>
      </c>
      <c r="H5" s="174">
        <v>13929.523000000003</v>
      </c>
      <c r="I5" s="174">
        <v>17564.177000000003</v>
      </c>
      <c r="J5" s="254">
        <v>3634.6540000000005</v>
      </c>
      <c r="K5" s="255">
        <v>0.26093169163079022</v>
      </c>
    </row>
    <row r="6" spans="1:11" x14ac:dyDescent="0.3">
      <c r="A6" s="58"/>
      <c r="B6" s="306" t="s">
        <v>295</v>
      </c>
      <c r="C6" s="307"/>
      <c r="D6" s="18"/>
      <c r="E6" s="18"/>
      <c r="F6" s="188">
        <v>10146.822030020001</v>
      </c>
      <c r="G6" s="308">
        <v>10913.622818729998</v>
      </c>
      <c r="H6" s="308">
        <v>11314.319999999998</v>
      </c>
      <c r="I6" s="308">
        <v>12169.435000000001</v>
      </c>
      <c r="J6" s="256">
        <v>855.11500000000342</v>
      </c>
      <c r="K6" s="257">
        <v>7.5578116934999509E-2</v>
      </c>
    </row>
    <row r="7" spans="1:11" s="121" customFormat="1" x14ac:dyDescent="0.3">
      <c r="A7" s="309"/>
      <c r="B7" s="309"/>
      <c r="C7" s="309" t="s">
        <v>296</v>
      </c>
      <c r="D7" s="172"/>
      <c r="E7" s="172"/>
      <c r="F7" s="310">
        <v>4272.9645989300006</v>
      </c>
      <c r="G7" s="311">
        <v>4373.0594775269874</v>
      </c>
      <c r="H7" s="311">
        <v>4539.6580000000004</v>
      </c>
      <c r="I7" s="311">
        <v>4690.5440000000008</v>
      </c>
      <c r="J7" s="793">
        <v>150.88600000000042</v>
      </c>
      <c r="K7" s="794">
        <v>3.3237305541518859E-2</v>
      </c>
    </row>
    <row r="8" spans="1:11" s="121" customFormat="1" x14ac:dyDescent="0.3">
      <c r="A8" s="309"/>
      <c r="B8" s="309"/>
      <c r="C8" s="309" t="s">
        <v>297</v>
      </c>
      <c r="D8" s="172"/>
      <c r="E8" s="172"/>
      <c r="F8" s="310">
        <v>1878.12662533</v>
      </c>
      <c r="G8" s="311">
        <v>2051.83780832</v>
      </c>
      <c r="H8" s="311">
        <v>2187.3389999999999</v>
      </c>
      <c r="I8" s="311">
        <v>2309.7179999999998</v>
      </c>
      <c r="J8" s="793">
        <v>122.37899999999991</v>
      </c>
      <c r="K8" s="794">
        <v>5.5948803546226673E-2</v>
      </c>
    </row>
    <row r="9" spans="1:11" s="121" customFormat="1" x14ac:dyDescent="0.3">
      <c r="A9" s="309"/>
      <c r="B9" s="309"/>
      <c r="C9" s="309" t="s">
        <v>298</v>
      </c>
      <c r="D9" s="172"/>
      <c r="E9" s="172"/>
      <c r="F9" s="310">
        <v>733.83004152000001</v>
      </c>
      <c r="G9" s="311">
        <v>700.33183196000005</v>
      </c>
      <c r="H9" s="311">
        <v>625.83500000000004</v>
      </c>
      <c r="I9" s="311">
        <v>803.75199999999995</v>
      </c>
      <c r="J9" s="793">
        <v>177.91699999999992</v>
      </c>
      <c r="K9" s="794">
        <v>0.28428739204422876</v>
      </c>
    </row>
    <row r="10" spans="1:11" s="121" customFormat="1" x14ac:dyDescent="0.3">
      <c r="A10" s="309"/>
      <c r="B10" s="309"/>
      <c r="C10" s="309" t="s">
        <v>299</v>
      </c>
      <c r="D10" s="172"/>
      <c r="E10" s="172"/>
      <c r="F10" s="310">
        <v>176.02169800000001</v>
      </c>
      <c r="G10" s="311">
        <v>164.376193</v>
      </c>
      <c r="H10" s="311">
        <v>163.43800000000002</v>
      </c>
      <c r="I10" s="311">
        <v>196.54</v>
      </c>
      <c r="J10" s="793">
        <v>33.101999999999975</v>
      </c>
      <c r="K10" s="794">
        <v>0.20253551805577633</v>
      </c>
    </row>
    <row r="11" spans="1:11" s="121" customFormat="1" x14ac:dyDescent="0.3">
      <c r="A11" s="309"/>
      <c r="B11" s="309"/>
      <c r="C11" s="312" t="s">
        <v>300</v>
      </c>
      <c r="D11" s="172"/>
      <c r="E11" s="172"/>
      <c r="F11" s="310">
        <v>23.3276194</v>
      </c>
      <c r="G11" s="311">
        <v>39.503018160000003</v>
      </c>
      <c r="H11" s="311">
        <v>64.03</v>
      </c>
      <c r="I11" s="311">
        <v>68.995000000000005</v>
      </c>
      <c r="J11" s="793">
        <v>4.9650000000000034</v>
      </c>
      <c r="K11" s="794">
        <v>7.7541777291894473E-2</v>
      </c>
    </row>
    <row r="12" spans="1:11" s="121" customFormat="1" x14ac:dyDescent="0.3">
      <c r="A12" s="309"/>
      <c r="B12" s="309"/>
      <c r="C12" s="309" t="s">
        <v>301</v>
      </c>
      <c r="D12" s="172"/>
      <c r="E12" s="172"/>
      <c r="F12" s="310">
        <v>1328.87678652</v>
      </c>
      <c r="G12" s="311">
        <v>1456.8937471300001</v>
      </c>
      <c r="H12" s="311">
        <v>1560</v>
      </c>
      <c r="I12" s="311">
        <v>1625</v>
      </c>
      <c r="J12" s="793">
        <v>65</v>
      </c>
      <c r="K12" s="794">
        <v>4.1666666666666664E-2</v>
      </c>
    </row>
    <row r="13" spans="1:11" s="121" customFormat="1" x14ac:dyDescent="0.3">
      <c r="A13" s="309"/>
      <c r="B13" s="309"/>
      <c r="C13" s="309" t="s">
        <v>386</v>
      </c>
      <c r="D13" s="172"/>
      <c r="E13" s="172"/>
      <c r="F13" s="310"/>
      <c r="G13" s="311">
        <v>363.24118543999998</v>
      </c>
      <c r="H13" s="311">
        <v>545</v>
      </c>
      <c r="I13" s="311">
        <v>291.09199999999998</v>
      </c>
      <c r="J13" s="793">
        <v>-253.90800000000002</v>
      </c>
      <c r="K13" s="794">
        <v>-0.46588623853211014</v>
      </c>
    </row>
    <row r="14" spans="1:11" s="121" customFormat="1" x14ac:dyDescent="0.3">
      <c r="A14" s="309"/>
      <c r="B14" s="309"/>
      <c r="C14" s="309" t="s">
        <v>390</v>
      </c>
      <c r="D14" s="172"/>
      <c r="E14" s="172"/>
      <c r="F14" s="310"/>
      <c r="G14" s="311">
        <v>13</v>
      </c>
      <c r="H14" s="311">
        <v>54</v>
      </c>
      <c r="I14" s="311">
        <v>0</v>
      </c>
      <c r="J14" s="793">
        <v>-54</v>
      </c>
      <c r="K14" s="794">
        <v>-1</v>
      </c>
    </row>
    <row r="15" spans="1:11" s="121" customFormat="1" x14ac:dyDescent="0.3">
      <c r="A15" s="309"/>
      <c r="B15" s="309"/>
      <c r="C15" s="313" t="s">
        <v>302</v>
      </c>
      <c r="D15" s="314"/>
      <c r="E15" s="314"/>
      <c r="F15" s="310">
        <v>462.24829491000003</v>
      </c>
      <c r="G15" s="311">
        <v>168.29891801999997</v>
      </c>
      <c r="H15" s="311">
        <v>109.509</v>
      </c>
      <c r="I15" s="311">
        <v>131.298</v>
      </c>
      <c r="J15" s="793">
        <v>21.789000000000001</v>
      </c>
      <c r="K15" s="794">
        <v>0.19896994767553353</v>
      </c>
    </row>
    <row r="16" spans="1:11" s="121" customFormat="1" x14ac:dyDescent="0.3">
      <c r="A16" s="309"/>
      <c r="B16" s="309"/>
      <c r="C16" s="313" t="s">
        <v>303</v>
      </c>
      <c r="D16" s="314"/>
      <c r="E16" s="314"/>
      <c r="F16" s="310">
        <v>50.0067424</v>
      </c>
      <c r="G16" s="311">
        <v>1.5067699999999999E-3</v>
      </c>
      <c r="H16" s="311"/>
      <c r="I16" s="311"/>
      <c r="J16" s="793">
        <v>0</v>
      </c>
      <c r="K16" s="794">
        <v>0</v>
      </c>
    </row>
    <row r="17" spans="1:11" s="121" customFormat="1" x14ac:dyDescent="0.3">
      <c r="A17" s="309"/>
      <c r="B17" s="309"/>
      <c r="C17" s="313" t="s">
        <v>633</v>
      </c>
      <c r="D17" s="314"/>
      <c r="E17" s="314"/>
      <c r="F17" s="310"/>
      <c r="G17" s="311"/>
      <c r="H17" s="311"/>
      <c r="I17" s="311">
        <v>500</v>
      </c>
      <c r="J17" s="793">
        <v>500</v>
      </c>
      <c r="K17" s="794"/>
    </row>
    <row r="18" spans="1:11" s="121" customFormat="1" x14ac:dyDescent="0.3">
      <c r="A18" s="309"/>
      <c r="B18" s="309"/>
      <c r="C18" s="313" t="s">
        <v>304</v>
      </c>
      <c r="D18" s="314"/>
      <c r="E18" s="314"/>
      <c r="F18" s="310">
        <v>5.8</v>
      </c>
      <c r="G18" s="311">
        <v>19.399999999999999</v>
      </c>
      <c r="H18" s="311">
        <v>80.400000000000006</v>
      </c>
      <c r="I18" s="311">
        <v>75.349999999999994</v>
      </c>
      <c r="J18" s="793">
        <v>-5.0500000000000114</v>
      </c>
      <c r="K18" s="794">
        <v>-6.2810945273631971E-2</v>
      </c>
    </row>
    <row r="19" spans="1:11" s="121" customFormat="1" x14ac:dyDescent="0.3">
      <c r="A19" s="309"/>
      <c r="B19" s="309"/>
      <c r="C19" s="313" t="s">
        <v>305</v>
      </c>
      <c r="D19" s="314"/>
      <c r="E19" s="314"/>
      <c r="F19" s="310">
        <v>142.34003999999999</v>
      </c>
      <c r="G19" s="311">
        <v>141.98027899000002</v>
      </c>
      <c r="H19" s="311">
        <v>142.5</v>
      </c>
      <c r="I19" s="311">
        <v>142.5</v>
      </c>
      <c r="J19" s="793">
        <v>0</v>
      </c>
      <c r="K19" s="794">
        <v>0</v>
      </c>
    </row>
    <row r="20" spans="1:11" s="121" customFormat="1" x14ac:dyDescent="0.3">
      <c r="A20" s="309"/>
      <c r="B20" s="309"/>
      <c r="C20" s="313" t="s">
        <v>306</v>
      </c>
      <c r="D20" s="314"/>
      <c r="E20" s="314"/>
      <c r="F20" s="310">
        <v>642.26443479</v>
      </c>
      <c r="G20" s="311">
        <v>803.45449153999994</v>
      </c>
      <c r="H20" s="311">
        <v>772.92499999999995</v>
      </c>
      <c r="I20" s="311">
        <v>741.92499999999995</v>
      </c>
      <c r="J20" s="793">
        <v>-31</v>
      </c>
      <c r="K20" s="794">
        <v>-4.0107384286961867E-2</v>
      </c>
    </row>
    <row r="21" spans="1:11" s="121" customFormat="1" x14ac:dyDescent="0.3">
      <c r="A21" s="309"/>
      <c r="B21" s="309"/>
      <c r="C21" s="313" t="s">
        <v>307</v>
      </c>
      <c r="D21" s="314"/>
      <c r="E21" s="314"/>
      <c r="F21" s="310">
        <v>0</v>
      </c>
      <c r="G21" s="311">
        <v>33.125823610000005</v>
      </c>
      <c r="H21" s="311">
        <v>30</v>
      </c>
      <c r="I21" s="311">
        <v>80.209000000000003</v>
      </c>
      <c r="J21" s="793">
        <v>50.209000000000003</v>
      </c>
      <c r="K21" s="794">
        <v>1.6736333333333335</v>
      </c>
    </row>
    <row r="22" spans="1:11" s="121" customFormat="1" x14ac:dyDescent="0.3">
      <c r="A22" s="309"/>
      <c r="B22" s="309"/>
      <c r="C22" s="313" t="s">
        <v>308</v>
      </c>
      <c r="D22" s="314"/>
      <c r="E22" s="314"/>
      <c r="F22" s="310">
        <v>214.348131</v>
      </c>
      <c r="G22" s="311">
        <v>209.107044</v>
      </c>
      <c r="H22" s="311">
        <v>215.137</v>
      </c>
      <c r="I22" s="311">
        <v>215.137</v>
      </c>
      <c r="J22" s="793">
        <v>0</v>
      </c>
      <c r="K22" s="794">
        <v>0</v>
      </c>
    </row>
    <row r="23" spans="1:11" s="121" customFormat="1" x14ac:dyDescent="0.3">
      <c r="A23" s="309"/>
      <c r="B23" s="309"/>
      <c r="C23" s="313" t="s">
        <v>309</v>
      </c>
      <c r="D23" s="314"/>
      <c r="E23" s="314"/>
      <c r="F23" s="310">
        <v>10.933404600000001</v>
      </c>
      <c r="G23" s="311">
        <v>10.933404600000001</v>
      </c>
      <c r="H23" s="311">
        <v>10.933</v>
      </c>
      <c r="I23" s="311">
        <v>10.933</v>
      </c>
      <c r="J23" s="793">
        <v>0</v>
      </c>
      <c r="K23" s="794">
        <v>0</v>
      </c>
    </row>
    <row r="24" spans="1:11" s="121" customFormat="1" x14ac:dyDescent="0.3">
      <c r="A24" s="309"/>
      <c r="B24" s="309"/>
      <c r="C24" s="313" t="s">
        <v>310</v>
      </c>
      <c r="D24" s="314"/>
      <c r="E24" s="314"/>
      <c r="F24" s="310">
        <v>73.602518360000005</v>
      </c>
      <c r="G24" s="311">
        <v>68.684579940000006</v>
      </c>
      <c r="H24" s="311">
        <v>82.15</v>
      </c>
      <c r="I24" s="311">
        <v>99.608000000000004</v>
      </c>
      <c r="J24" s="793">
        <v>17.457999999999998</v>
      </c>
      <c r="K24" s="794">
        <v>0.21251369446135115</v>
      </c>
    </row>
    <row r="25" spans="1:11" s="121" customFormat="1" x14ac:dyDescent="0.3">
      <c r="A25" s="309"/>
      <c r="B25" s="309"/>
      <c r="C25" s="313" t="s">
        <v>311</v>
      </c>
      <c r="D25" s="314"/>
      <c r="E25" s="314"/>
      <c r="F25" s="310">
        <v>0</v>
      </c>
      <c r="G25" s="311">
        <v>2</v>
      </c>
      <c r="H25" s="311">
        <v>4</v>
      </c>
      <c r="I25" s="311">
        <v>9</v>
      </c>
      <c r="J25" s="793">
        <v>5</v>
      </c>
      <c r="K25" s="794">
        <v>1.25</v>
      </c>
    </row>
    <row r="26" spans="1:11" s="121" customFormat="1" x14ac:dyDescent="0.3">
      <c r="A26" s="309"/>
      <c r="B26" s="309"/>
      <c r="C26" s="313" t="s">
        <v>312</v>
      </c>
      <c r="D26" s="314"/>
      <c r="E26" s="314"/>
      <c r="F26" s="310">
        <v>78</v>
      </c>
      <c r="G26" s="311">
        <v>78</v>
      </c>
      <c r="H26" s="311">
        <v>78</v>
      </c>
      <c r="I26" s="311">
        <v>78</v>
      </c>
      <c r="J26" s="793">
        <v>0</v>
      </c>
      <c r="K26" s="794">
        <v>0</v>
      </c>
    </row>
    <row r="27" spans="1:11" s="121" customFormat="1" x14ac:dyDescent="0.3">
      <c r="A27" s="315"/>
      <c r="B27" s="309"/>
      <c r="C27" s="316" t="s">
        <v>313</v>
      </c>
      <c r="D27" s="314"/>
      <c r="E27" s="314"/>
      <c r="F27" s="310">
        <v>54.131094260001191</v>
      </c>
      <c r="G27" s="311">
        <v>216.39350972300963</v>
      </c>
      <c r="H27" s="311">
        <v>49.46599999999853</v>
      </c>
      <c r="I27" s="311">
        <v>99.833999999997104</v>
      </c>
      <c r="J27" s="793">
        <v>50.367999999998574</v>
      </c>
      <c r="K27" s="794">
        <v>1.018234747099019</v>
      </c>
    </row>
    <row r="28" spans="1:11" x14ac:dyDescent="0.3">
      <c r="A28" s="64"/>
      <c r="B28" s="317"/>
      <c r="C28" s="317"/>
      <c r="D28" s="4"/>
      <c r="E28" s="4"/>
      <c r="F28" s="185"/>
      <c r="G28" s="174"/>
      <c r="H28" s="174"/>
      <c r="I28" s="174"/>
      <c r="J28" s="254"/>
      <c r="K28" s="255"/>
    </row>
    <row r="29" spans="1:11" s="125" customFormat="1" x14ac:dyDescent="0.3">
      <c r="A29" s="124" t="s">
        <v>6</v>
      </c>
      <c r="B29" s="301"/>
      <c r="C29" s="301"/>
      <c r="D29" s="318"/>
      <c r="E29" s="318"/>
      <c r="F29" s="320">
        <v>11484.46014872</v>
      </c>
      <c r="G29" s="321">
        <v>10753.051949159999</v>
      </c>
      <c r="H29" s="321">
        <v>12366.899999999998</v>
      </c>
      <c r="I29" s="321">
        <v>12692.397000000001</v>
      </c>
      <c r="J29" s="795">
        <v>325.49700000000303</v>
      </c>
      <c r="K29" s="244">
        <v>2.6320015525313788E-2</v>
      </c>
    </row>
    <row r="30" spans="1:11" x14ac:dyDescent="0.3">
      <c r="A30" s="58"/>
      <c r="B30" s="304" t="s">
        <v>314</v>
      </c>
      <c r="C30" s="305"/>
      <c r="D30" s="4"/>
      <c r="E30" s="4"/>
      <c r="F30" s="185">
        <v>11049.843687000001</v>
      </c>
      <c r="G30" s="174">
        <v>10078.306854999999</v>
      </c>
      <c r="H30" s="174">
        <v>11336.797999999997</v>
      </c>
      <c r="I30" s="174">
        <v>12129.768</v>
      </c>
      <c r="J30" s="254">
        <v>792.97000000000298</v>
      </c>
      <c r="K30" s="255">
        <v>6.9946558102208678E-2</v>
      </c>
    </row>
    <row r="31" spans="1:11" x14ac:dyDescent="0.3">
      <c r="A31" s="58"/>
      <c r="B31" s="306" t="s">
        <v>315</v>
      </c>
      <c r="C31" s="307"/>
      <c r="D31" s="18"/>
      <c r="E31" s="18"/>
      <c r="F31" s="188">
        <v>434.61646172000007</v>
      </c>
      <c r="G31" s="308">
        <v>674.74509416000001</v>
      </c>
      <c r="H31" s="308">
        <v>1030.1019999999999</v>
      </c>
      <c r="I31" s="308">
        <v>562.62900000000002</v>
      </c>
      <c r="J31" s="256">
        <v>-467.47299999999984</v>
      </c>
      <c r="K31" s="257">
        <v>-0.45381234091381234</v>
      </c>
    </row>
    <row r="32" spans="1:11" x14ac:dyDescent="0.3">
      <c r="A32" s="309"/>
      <c r="B32" s="309"/>
      <c r="C32" s="309" t="s">
        <v>316</v>
      </c>
      <c r="D32" s="172"/>
      <c r="E32" s="172"/>
      <c r="F32" s="310">
        <v>139.45917900000001</v>
      </c>
      <c r="G32" s="311">
        <v>143.88003200000003</v>
      </c>
      <c r="H32" s="311">
        <v>123.46300000000001</v>
      </c>
      <c r="I32" s="311">
        <v>144.29300000000001</v>
      </c>
      <c r="J32" s="793">
        <v>20.83</v>
      </c>
      <c r="K32" s="794">
        <v>0.16871451365996287</v>
      </c>
    </row>
    <row r="33" spans="1:11" x14ac:dyDescent="0.3">
      <c r="A33" s="309"/>
      <c r="B33" s="309"/>
      <c r="C33" s="309" t="s">
        <v>317</v>
      </c>
      <c r="D33" s="172"/>
      <c r="E33" s="172"/>
      <c r="F33" s="310">
        <v>52.863</v>
      </c>
      <c r="G33" s="311">
        <v>52.863</v>
      </c>
      <c r="H33" s="311">
        <v>52.863</v>
      </c>
      <c r="I33" s="311">
        <v>52.863</v>
      </c>
      <c r="J33" s="793">
        <v>0</v>
      </c>
      <c r="K33" s="794">
        <v>0</v>
      </c>
    </row>
    <row r="34" spans="1:11" x14ac:dyDescent="0.3">
      <c r="A34" s="309"/>
      <c r="B34" s="309"/>
      <c r="C34" s="309" t="s">
        <v>318</v>
      </c>
      <c r="D34" s="172"/>
      <c r="E34" s="172"/>
      <c r="F34" s="310">
        <v>60.503068000000006</v>
      </c>
      <c r="G34" s="311">
        <v>59.944819000000003</v>
      </c>
      <c r="H34" s="311">
        <v>60</v>
      </c>
      <c r="I34" s="311">
        <v>60</v>
      </c>
      <c r="J34" s="793">
        <v>0</v>
      </c>
      <c r="K34" s="794">
        <v>0</v>
      </c>
    </row>
    <row r="35" spans="1:11" x14ac:dyDescent="0.3">
      <c r="A35" s="309"/>
      <c r="B35" s="309"/>
      <c r="C35" s="309" t="s">
        <v>319</v>
      </c>
      <c r="D35" s="172"/>
      <c r="E35" s="172"/>
      <c r="F35" s="310">
        <v>2.59409</v>
      </c>
      <c r="G35" s="311">
        <v>2.6524220000000001</v>
      </c>
      <c r="H35" s="311">
        <v>2.8</v>
      </c>
      <c r="I35" s="311">
        <v>2.9</v>
      </c>
      <c r="J35" s="793">
        <v>0.10000000000000009</v>
      </c>
      <c r="K35" s="794">
        <v>3.5714285714285747E-2</v>
      </c>
    </row>
    <row r="36" spans="1:11" x14ac:dyDescent="0.3">
      <c r="A36" s="309"/>
      <c r="B36" s="309"/>
      <c r="C36" s="309" t="s">
        <v>320</v>
      </c>
      <c r="D36" s="172"/>
      <c r="E36" s="172"/>
      <c r="F36" s="310">
        <v>89.178379160000006</v>
      </c>
      <c r="G36" s="311">
        <v>83.989407999999997</v>
      </c>
      <c r="H36" s="311">
        <v>83.683999999999997</v>
      </c>
      <c r="I36" s="311">
        <v>93.174000000000007</v>
      </c>
      <c r="J36" s="793">
        <v>9.4900000000000091</v>
      </c>
      <c r="K36" s="794">
        <v>0.113402801013336</v>
      </c>
    </row>
    <row r="37" spans="1:11" x14ac:dyDescent="0.3">
      <c r="A37" s="309"/>
      <c r="B37" s="309"/>
      <c r="C37" s="309" t="s">
        <v>321</v>
      </c>
      <c r="D37" s="172"/>
      <c r="E37" s="172"/>
      <c r="F37" s="310">
        <v>4.8099999999999996</v>
      </c>
      <c r="G37" s="311">
        <v>4.8099999999999996</v>
      </c>
      <c r="H37" s="311">
        <v>4.8099999999999996</v>
      </c>
      <c r="I37" s="311">
        <v>4.8099999999999996</v>
      </c>
      <c r="J37" s="793">
        <v>0</v>
      </c>
      <c r="K37" s="794">
        <v>0</v>
      </c>
    </row>
    <row r="38" spans="1:11" x14ac:dyDescent="0.3">
      <c r="A38" s="309"/>
      <c r="B38" s="309"/>
      <c r="C38" s="309" t="s">
        <v>309</v>
      </c>
      <c r="D38" s="172"/>
      <c r="E38" s="172"/>
      <c r="F38" s="310">
        <v>10.5845954</v>
      </c>
      <c r="G38" s="311">
        <v>10.5845954</v>
      </c>
      <c r="H38" s="311">
        <v>10.585000000000001</v>
      </c>
      <c r="I38" s="311">
        <v>10.585000000000001</v>
      </c>
      <c r="J38" s="793">
        <v>0</v>
      </c>
      <c r="K38" s="794">
        <v>0</v>
      </c>
    </row>
    <row r="39" spans="1:11" x14ac:dyDescent="0.3">
      <c r="A39" s="309"/>
      <c r="B39" s="309"/>
      <c r="C39" s="309" t="s">
        <v>385</v>
      </c>
      <c r="D39" s="172"/>
      <c r="E39" s="172"/>
      <c r="F39" s="310">
        <v>4.8512099999999999E-3</v>
      </c>
      <c r="G39" s="311">
        <v>260.75775045999995</v>
      </c>
      <c r="H39" s="311">
        <v>600</v>
      </c>
      <c r="I39" s="311">
        <v>100</v>
      </c>
      <c r="J39" s="793">
        <v>-500</v>
      </c>
      <c r="K39" s="794">
        <v>-0.83333333333333337</v>
      </c>
    </row>
    <row r="40" spans="1:11" x14ac:dyDescent="0.3">
      <c r="A40" s="309"/>
      <c r="B40" s="309"/>
      <c r="C40" s="309" t="s">
        <v>310</v>
      </c>
      <c r="D40" s="172"/>
      <c r="E40" s="172"/>
      <c r="F40" s="310">
        <v>21.019182459999996</v>
      </c>
      <c r="G40" s="311">
        <v>19.532579740000003</v>
      </c>
      <c r="H40" s="311">
        <v>38.052999999999997</v>
      </c>
      <c r="I40" s="311">
        <v>47.723999999999997</v>
      </c>
      <c r="J40" s="793">
        <v>9.6709999999999994</v>
      </c>
      <c r="K40" s="794">
        <v>0.25414553386066802</v>
      </c>
    </row>
    <row r="41" spans="1:11" x14ac:dyDescent="0.3">
      <c r="A41" s="309"/>
      <c r="B41" s="309"/>
      <c r="C41" s="309" t="s">
        <v>322</v>
      </c>
      <c r="D41" s="172"/>
      <c r="E41" s="172"/>
      <c r="F41" s="310">
        <v>53.600116490000005</v>
      </c>
      <c r="G41" s="311">
        <v>35.730487560000029</v>
      </c>
      <c r="H41" s="311">
        <v>53.843999999999824</v>
      </c>
      <c r="I41" s="311">
        <v>46.279999999999973</v>
      </c>
      <c r="J41" s="793">
        <v>-7.5639999999998508</v>
      </c>
      <c r="K41" s="794">
        <v>-0.14047990491047982</v>
      </c>
    </row>
    <row r="42" spans="1:11" x14ac:dyDescent="0.3">
      <c r="A42" s="90"/>
      <c r="B42" s="317"/>
      <c r="C42" s="317"/>
      <c r="D42" s="4"/>
      <c r="E42" s="4"/>
      <c r="F42" s="185"/>
      <c r="G42" s="174"/>
      <c r="H42" s="174"/>
      <c r="I42" s="174"/>
      <c r="J42" s="254"/>
      <c r="K42" s="255"/>
    </row>
    <row r="43" spans="1:11" s="125" customFormat="1" x14ac:dyDescent="0.3">
      <c r="A43" s="123" t="s">
        <v>323</v>
      </c>
      <c r="B43" s="322"/>
      <c r="C43" s="322"/>
      <c r="D43" s="323"/>
      <c r="E43" s="323"/>
      <c r="F43" s="324">
        <v>27512.288383999999</v>
      </c>
      <c r="G43" s="252">
        <v>24825.355496999997</v>
      </c>
      <c r="H43" s="252">
        <v>25266.321</v>
      </c>
      <c r="I43" s="252">
        <v>29693.945000000003</v>
      </c>
      <c r="J43" s="796">
        <v>4427.6240000000034</v>
      </c>
      <c r="K43" s="797">
        <v>0.17523817575182407</v>
      </c>
    </row>
    <row r="44" spans="1:11" s="125" customFormat="1" x14ac:dyDescent="0.3">
      <c r="A44" s="124" t="s">
        <v>324</v>
      </c>
      <c r="B44" s="124"/>
      <c r="C44" s="124"/>
      <c r="D44" s="318"/>
      <c r="E44" s="318"/>
      <c r="F44" s="320">
        <v>10581.43849174</v>
      </c>
      <c r="G44" s="321">
        <v>11588.367912889998</v>
      </c>
      <c r="H44" s="321">
        <v>12344.421999999999</v>
      </c>
      <c r="I44" s="321">
        <v>12732.064000000002</v>
      </c>
      <c r="J44" s="795">
        <v>387.64200000000346</v>
      </c>
      <c r="K44" s="244">
        <v>3.140219930912954E-2</v>
      </c>
    </row>
    <row r="45" spans="1:11" s="95" customFormat="1" x14ac:dyDescent="0.3">
      <c r="A45" s="92" t="s">
        <v>85</v>
      </c>
      <c r="B45" s="92"/>
      <c r="C45" s="92"/>
      <c r="D45" s="19"/>
      <c r="E45" s="19"/>
      <c r="F45" s="325">
        <v>38093.726875740002</v>
      </c>
      <c r="G45" s="326">
        <v>36413.723409889993</v>
      </c>
      <c r="H45" s="326">
        <v>37610.743000000002</v>
      </c>
      <c r="I45" s="326">
        <v>42426.009000000005</v>
      </c>
      <c r="J45" s="260">
        <v>4815.2660000000033</v>
      </c>
      <c r="K45" s="261">
        <v>0.12802900490426375</v>
      </c>
    </row>
    <row r="46" spans="1:11" ht="25.55" customHeight="1" x14ac:dyDescent="0.3">
      <c r="A46" s="1047" t="s">
        <v>325</v>
      </c>
      <c r="B46" s="1047"/>
      <c r="C46" s="1047"/>
      <c r="D46" s="1047"/>
      <c r="E46" s="1047"/>
      <c r="F46" s="1047"/>
      <c r="G46" s="1047"/>
      <c r="H46" s="1047"/>
      <c r="I46" s="1047"/>
      <c r="J46" s="1047"/>
      <c r="K46" s="1047"/>
    </row>
    <row r="47" spans="1:11" x14ac:dyDescent="0.3">
      <c r="A47" s="1048" t="s">
        <v>326</v>
      </c>
      <c r="B47" s="1048"/>
      <c r="C47" s="1048"/>
      <c r="D47" s="1048"/>
      <c r="E47" s="1048"/>
      <c r="F47" s="1048"/>
      <c r="G47" s="1048"/>
      <c r="H47" s="1048"/>
      <c r="I47" s="1048"/>
      <c r="J47" s="1048"/>
      <c r="K47" s="1048"/>
    </row>
  </sheetData>
  <mergeCells count="5">
    <mergeCell ref="A2:D3"/>
    <mergeCell ref="F2:G2"/>
    <mergeCell ref="J2:K2"/>
    <mergeCell ref="A46:K46"/>
    <mergeCell ref="A47:K47"/>
  </mergeCells>
  <pageMargins left="0.7" right="0.7" top="0.78740157499999996" bottom="0.78740157499999996" header="0.3" footer="0.3"/>
  <pageSetup paperSize="9" scale="87"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R13"/>
  <sheetViews>
    <sheetView showGridLines="0" zoomScaleNormal="100" workbookViewId="0"/>
  </sheetViews>
  <sheetFormatPr baseColWidth="10" defaultRowHeight="15.05" x14ac:dyDescent="0.3"/>
  <cols>
    <col min="1" max="2" width="2.88671875" customWidth="1"/>
    <col min="3" max="3" width="25.6640625" customWidth="1"/>
    <col min="4" max="13" width="8.5546875" customWidth="1"/>
    <col min="14" max="14" width="15.6640625" customWidth="1"/>
    <col min="15" max="15" width="15.33203125" bestFit="1" customWidth="1"/>
    <col min="16" max="16" width="35.5546875" customWidth="1"/>
  </cols>
  <sheetData>
    <row r="1" spans="1:18" ht="15.05" customHeight="1" x14ac:dyDescent="0.3">
      <c r="A1" s="947" t="s">
        <v>665</v>
      </c>
    </row>
    <row r="2" spans="1:18" x14ac:dyDescent="0.3">
      <c r="A2" s="1030" t="s">
        <v>1</v>
      </c>
      <c r="B2" s="1030"/>
      <c r="C2" s="1030"/>
      <c r="D2" s="1030"/>
      <c r="E2" s="253"/>
      <c r="F2" s="1032"/>
      <c r="G2" s="1032"/>
      <c r="H2" s="374" t="s">
        <v>140</v>
      </c>
      <c r="I2" s="374" t="s">
        <v>432</v>
      </c>
      <c r="J2" s="1049" t="s">
        <v>438</v>
      </c>
      <c r="K2" s="1049"/>
    </row>
    <row r="3" spans="1:18" x14ac:dyDescent="0.3">
      <c r="A3" s="1031"/>
      <c r="B3" s="1031"/>
      <c r="C3" s="1031"/>
      <c r="D3" s="1031"/>
      <c r="E3" s="375"/>
      <c r="F3" s="375">
        <v>2019</v>
      </c>
      <c r="G3" s="375">
        <v>2020</v>
      </c>
      <c r="H3" s="375">
        <v>2021</v>
      </c>
      <c r="I3" s="375">
        <v>2022</v>
      </c>
      <c r="J3" s="722" t="s">
        <v>126</v>
      </c>
      <c r="K3" s="722" t="s">
        <v>125</v>
      </c>
    </row>
    <row r="4" spans="1:18" x14ac:dyDescent="0.3">
      <c r="A4" s="4" t="s">
        <v>248</v>
      </c>
      <c r="B4" s="93"/>
      <c r="C4" s="93"/>
      <c r="D4" s="93"/>
      <c r="E4" s="93"/>
      <c r="F4" s="99">
        <v>1220.2069999999999</v>
      </c>
      <c r="G4" s="129">
        <v>1690</v>
      </c>
      <c r="H4" s="129">
        <v>1598.41</v>
      </c>
      <c r="I4" s="129">
        <v>1422.15</v>
      </c>
      <c r="J4" s="254">
        <f t="shared" ref="J4:J10" si="0">I4-H4</f>
        <v>-176.26</v>
      </c>
      <c r="K4" s="255">
        <f t="shared" ref="K4:K10" si="1">I4/H4-1</f>
        <v>-0.11027208288236434</v>
      </c>
      <c r="O4" s="1"/>
      <c r="P4" s="1"/>
      <c r="Q4" s="1"/>
      <c r="R4" s="1"/>
    </row>
    <row r="5" spans="1:18" s="264" customFormat="1" x14ac:dyDescent="0.3">
      <c r="A5" s="4" t="s">
        <v>443</v>
      </c>
      <c r="B5" s="263"/>
      <c r="C5" s="263"/>
      <c r="D5" s="263"/>
      <c r="E5" s="263"/>
      <c r="F5" s="4">
        <v>68.7</v>
      </c>
      <c r="G5" s="129">
        <v>68.5</v>
      </c>
      <c r="H5" s="129">
        <v>72.900999999999996</v>
      </c>
      <c r="I5" s="129">
        <v>79.900000000000006</v>
      </c>
      <c r="J5" s="254">
        <f t="shared" si="0"/>
        <v>6.9990000000000094</v>
      </c>
      <c r="K5" s="255">
        <f t="shared" si="1"/>
        <v>9.6006913485411793E-2</v>
      </c>
    </row>
    <row r="6" spans="1:18" s="264" customFormat="1" x14ac:dyDescent="0.3">
      <c r="A6" s="4" t="s">
        <v>445</v>
      </c>
      <c r="B6" s="263"/>
      <c r="C6" s="263"/>
      <c r="D6" s="263"/>
      <c r="E6" s="263"/>
      <c r="F6" s="99">
        <v>8927.9</v>
      </c>
      <c r="G6" s="129">
        <v>9528.9220000000005</v>
      </c>
      <c r="H6" s="129">
        <v>11578.331</v>
      </c>
      <c r="I6" s="129">
        <v>11263.445</v>
      </c>
      <c r="J6" s="254">
        <f t="shared" si="0"/>
        <v>-314.88600000000042</v>
      </c>
      <c r="K6" s="255">
        <f t="shared" si="1"/>
        <v>-2.7196147700389695E-2</v>
      </c>
    </row>
    <row r="7" spans="1:18" s="264" customFormat="1" x14ac:dyDescent="0.3">
      <c r="A7" s="4" t="s">
        <v>247</v>
      </c>
      <c r="B7" s="263"/>
      <c r="C7" s="263"/>
      <c r="D7" s="263"/>
      <c r="E7" s="263"/>
      <c r="F7" s="10">
        <v>979</v>
      </c>
      <c r="G7" s="129">
        <v>1051.3920000000001</v>
      </c>
      <c r="H7" s="129">
        <v>1040.2139999999999</v>
      </c>
      <c r="I7" s="129">
        <v>1101.107</v>
      </c>
      <c r="J7" s="254">
        <f t="shared" si="0"/>
        <v>60.893000000000029</v>
      </c>
      <c r="K7" s="255">
        <f t="shared" si="1"/>
        <v>5.8538916030739907E-2</v>
      </c>
    </row>
    <row r="8" spans="1:18" s="264" customFormat="1" x14ac:dyDescent="0.3">
      <c r="A8" s="4" t="s">
        <v>444</v>
      </c>
      <c r="B8" s="263"/>
      <c r="C8" s="263"/>
      <c r="D8" s="263"/>
      <c r="E8" s="263"/>
      <c r="F8" s="10">
        <v>67.5</v>
      </c>
      <c r="G8" s="129">
        <v>75.786000000000001</v>
      </c>
      <c r="H8" s="129">
        <v>83.051000000000002</v>
      </c>
      <c r="I8" s="129">
        <v>104.258</v>
      </c>
      <c r="J8" s="254">
        <f t="shared" si="0"/>
        <v>21.206999999999994</v>
      </c>
      <c r="K8" s="255">
        <f t="shared" si="1"/>
        <v>0.25534912282814171</v>
      </c>
    </row>
    <row r="9" spans="1:18" s="264" customFormat="1" x14ac:dyDescent="0.3">
      <c r="A9" s="18" t="s">
        <v>246</v>
      </c>
      <c r="B9" s="265"/>
      <c r="C9" s="265"/>
      <c r="D9" s="265"/>
      <c r="E9" s="770"/>
      <c r="F9" s="100">
        <v>1033.828</v>
      </c>
      <c r="G9" s="754">
        <v>1162.7</v>
      </c>
      <c r="H9" s="173">
        <v>1397.6</v>
      </c>
      <c r="I9" s="173">
        <v>1242.5999999999999</v>
      </c>
      <c r="J9" s="256">
        <f t="shared" si="0"/>
        <v>-155</v>
      </c>
      <c r="K9" s="257">
        <f t="shared" si="1"/>
        <v>-0.11090440755580999</v>
      </c>
      <c r="N9" s="95"/>
      <c r="O9" s="95"/>
      <c r="P9" s="95"/>
      <c r="Q9" s="95"/>
      <c r="R9" s="95"/>
    </row>
    <row r="10" spans="1:18" s="95" customFormat="1" x14ac:dyDescent="0.3">
      <c r="A10" s="17" t="s">
        <v>85</v>
      </c>
      <c r="B10" s="96"/>
      <c r="C10" s="96"/>
      <c r="D10" s="96"/>
      <c r="E10" s="96"/>
      <c r="F10" s="11">
        <f t="shared" ref="F10:I10" si="2">SUM(F4:F9)</f>
        <v>12297.134999999998</v>
      </c>
      <c r="G10" s="11">
        <f t="shared" si="2"/>
        <v>13577.300000000001</v>
      </c>
      <c r="H10" s="11">
        <f t="shared" si="2"/>
        <v>15770.507</v>
      </c>
      <c r="I10" s="11">
        <f t="shared" si="2"/>
        <v>15213.46</v>
      </c>
      <c r="J10" s="258">
        <f t="shared" si="0"/>
        <v>-557.04700000000048</v>
      </c>
      <c r="K10" s="259">
        <f t="shared" si="1"/>
        <v>-3.5322073031640699E-2</v>
      </c>
      <c r="N10"/>
      <c r="O10"/>
      <c r="P10"/>
      <c r="Q10"/>
      <c r="R10"/>
    </row>
    <row r="11" spans="1:18" s="119" customFormat="1" ht="12.8" customHeight="1" x14ac:dyDescent="0.2">
      <c r="A11" s="266" t="s">
        <v>245</v>
      </c>
      <c r="B11" s="138"/>
      <c r="C11" s="138"/>
      <c r="D11" s="138"/>
      <c r="E11" s="138"/>
      <c r="F11" s="138"/>
      <c r="G11" s="138"/>
      <c r="H11" s="138"/>
      <c r="I11" s="138"/>
      <c r="J11" s="138"/>
      <c r="K11" s="138"/>
    </row>
    <row r="12" spans="1:18" s="119" customFormat="1" ht="12.8" customHeight="1" x14ac:dyDescent="0.2">
      <c r="A12" s="262" t="s">
        <v>244</v>
      </c>
      <c r="B12" s="127"/>
      <c r="C12" s="127"/>
      <c r="D12" s="127"/>
      <c r="E12" s="127"/>
      <c r="F12" s="127"/>
      <c r="G12" s="127"/>
      <c r="H12" s="127"/>
      <c r="I12" s="127"/>
      <c r="J12" s="127"/>
      <c r="K12" s="127"/>
    </row>
    <row r="13" spans="1:18" x14ac:dyDescent="0.3">
      <c r="A13" s="4"/>
      <c r="B13" s="4"/>
      <c r="C13" s="4"/>
      <c r="D13" s="4"/>
      <c r="E13" s="4"/>
      <c r="F13" s="4"/>
      <c r="G13" s="4"/>
      <c r="H13" s="4"/>
      <c r="I13" s="4"/>
      <c r="J13" s="4"/>
      <c r="K13" s="4"/>
    </row>
  </sheetData>
  <mergeCells count="3">
    <mergeCell ref="A2:D3"/>
    <mergeCell ref="F2:G2"/>
    <mergeCell ref="J2:K2"/>
  </mergeCells>
  <pageMargins left="0.7" right="0.7" top="0.78740157499999996" bottom="0.78740157499999996" header="0.3" footer="0.3"/>
  <pageSetup paperSize="9" scale="87"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O19"/>
  <sheetViews>
    <sheetView showGridLines="0" zoomScaleNormal="100" workbookViewId="0"/>
  </sheetViews>
  <sheetFormatPr baseColWidth="10" defaultRowHeight="15.05" x14ac:dyDescent="0.3"/>
  <cols>
    <col min="1" max="2" width="2.88671875" customWidth="1"/>
    <col min="3" max="3" width="25.6640625" customWidth="1"/>
    <col min="4" max="13" width="8.5546875" customWidth="1"/>
    <col min="14" max="14" width="15.6640625" customWidth="1"/>
    <col min="15" max="15" width="15.33203125" bestFit="1" customWidth="1"/>
    <col min="16" max="16" width="35.5546875" customWidth="1"/>
  </cols>
  <sheetData>
    <row r="1" spans="1:15" s="87" customFormat="1" ht="15.05" customHeight="1" x14ac:dyDescent="0.25">
      <c r="A1" s="947" t="s">
        <v>666</v>
      </c>
      <c r="B1" s="16"/>
      <c r="C1" s="16"/>
      <c r="D1" s="16"/>
      <c r="E1" s="16"/>
      <c r="F1" s="16"/>
      <c r="G1" s="16"/>
      <c r="H1" s="16"/>
      <c r="I1" s="16"/>
      <c r="J1" s="16"/>
      <c r="K1" s="16"/>
    </row>
    <row r="2" spans="1:15" x14ac:dyDescent="0.3">
      <c r="A2" s="1030" t="s">
        <v>1</v>
      </c>
      <c r="B2" s="1030"/>
      <c r="C2" s="1030"/>
      <c r="D2" s="1030"/>
      <c r="E2" s="253"/>
      <c r="F2" s="1032"/>
      <c r="G2" s="1032"/>
      <c r="H2" s="374" t="s">
        <v>140</v>
      </c>
      <c r="I2" s="374" t="s">
        <v>432</v>
      </c>
      <c r="J2" s="1049" t="s">
        <v>438</v>
      </c>
      <c r="K2" s="1049"/>
    </row>
    <row r="3" spans="1:15" x14ac:dyDescent="0.3">
      <c r="A3" s="1031"/>
      <c r="B3" s="1031"/>
      <c r="C3" s="1031"/>
      <c r="D3" s="1031"/>
      <c r="E3" s="375"/>
      <c r="F3" s="375">
        <v>2019</v>
      </c>
      <c r="G3" s="375">
        <v>2020</v>
      </c>
      <c r="H3" s="375">
        <v>2021</v>
      </c>
      <c r="I3" s="375">
        <v>2022</v>
      </c>
      <c r="J3" s="821" t="s">
        <v>126</v>
      </c>
      <c r="K3" s="821" t="s">
        <v>125</v>
      </c>
    </row>
    <row r="4" spans="1:15" x14ac:dyDescent="0.3">
      <c r="A4" s="94" t="s">
        <v>631</v>
      </c>
      <c r="B4" s="93"/>
      <c r="C4" s="93"/>
      <c r="D4" s="93"/>
      <c r="E4" s="93"/>
      <c r="F4" s="10">
        <v>980.9</v>
      </c>
      <c r="G4" s="10">
        <v>983.1</v>
      </c>
      <c r="H4" s="99">
        <v>1020</v>
      </c>
      <c r="I4" s="99">
        <v>1180</v>
      </c>
      <c r="J4" s="254">
        <f t="shared" ref="J4:J17" si="0">I4-H4</f>
        <v>160</v>
      </c>
      <c r="K4" s="255">
        <f t="shared" ref="K4:K11" si="1">I4/H4-1</f>
        <v>0.15686274509803932</v>
      </c>
      <c r="N4" s="97"/>
    </row>
    <row r="5" spans="1:15" x14ac:dyDescent="0.3">
      <c r="A5" s="58" t="s">
        <v>243</v>
      </c>
      <c r="B5" s="93"/>
      <c r="C5" s="93"/>
      <c r="D5" s="93"/>
      <c r="E5" s="93"/>
      <c r="F5" s="4">
        <v>273.2</v>
      </c>
      <c r="G5" s="199">
        <v>341.86</v>
      </c>
      <c r="H5" s="199">
        <v>352.22</v>
      </c>
      <c r="I5" s="199">
        <v>290.2</v>
      </c>
      <c r="J5" s="254">
        <f t="shared" si="0"/>
        <v>-62.020000000000039</v>
      </c>
      <c r="K5" s="255">
        <f t="shared" si="1"/>
        <v>-0.17608312986201813</v>
      </c>
      <c r="N5" s="98"/>
    </row>
    <row r="6" spans="1:15" x14ac:dyDescent="0.3">
      <c r="A6" s="58" t="s">
        <v>242</v>
      </c>
      <c r="B6" s="93"/>
      <c r="C6" s="93"/>
      <c r="D6" s="93"/>
      <c r="E6" s="93"/>
      <c r="F6" s="4">
        <v>189.6</v>
      </c>
      <c r="G6" s="199">
        <v>207.3</v>
      </c>
      <c r="H6" s="199">
        <v>200</v>
      </c>
      <c r="I6" s="199">
        <v>200</v>
      </c>
      <c r="J6" s="254">
        <f t="shared" si="0"/>
        <v>0</v>
      </c>
      <c r="K6" s="255">
        <f t="shared" si="1"/>
        <v>0</v>
      </c>
      <c r="N6" s="98"/>
    </row>
    <row r="7" spans="1:15" x14ac:dyDescent="0.3">
      <c r="A7" s="58" t="s">
        <v>241</v>
      </c>
      <c r="B7" s="93"/>
      <c r="C7" s="93"/>
      <c r="D7" s="93"/>
      <c r="E7" s="93"/>
      <c r="F7" s="10">
        <v>30</v>
      </c>
      <c r="G7" s="105">
        <v>30.4</v>
      </c>
      <c r="H7" s="199">
        <v>31</v>
      </c>
      <c r="I7" s="199">
        <v>32</v>
      </c>
      <c r="J7" s="254">
        <f t="shared" si="0"/>
        <v>1</v>
      </c>
      <c r="K7" s="255">
        <f t="shared" si="1"/>
        <v>3.2258064516129004E-2</v>
      </c>
      <c r="N7" s="98"/>
    </row>
    <row r="8" spans="1:15" x14ac:dyDescent="0.3">
      <c r="A8" s="58" t="s">
        <v>240</v>
      </c>
      <c r="B8" s="93"/>
      <c r="C8" s="93"/>
      <c r="D8" s="93"/>
      <c r="F8" s="10">
        <v>253</v>
      </c>
      <c r="G8" s="105">
        <v>260.3</v>
      </c>
      <c r="H8" s="105">
        <v>267.7</v>
      </c>
      <c r="I8" s="105">
        <v>272.10000000000002</v>
      </c>
      <c r="J8" s="254">
        <f t="shared" si="0"/>
        <v>4.4000000000000341</v>
      </c>
      <c r="K8" s="255">
        <f t="shared" si="1"/>
        <v>1.6436309301457008E-2</v>
      </c>
      <c r="N8" s="98"/>
    </row>
    <row r="9" spans="1:15" x14ac:dyDescent="0.3">
      <c r="A9" s="58" t="s">
        <v>239</v>
      </c>
      <c r="B9" s="93"/>
      <c r="C9" s="93"/>
      <c r="D9" s="93"/>
      <c r="E9" s="93"/>
      <c r="F9" s="10">
        <v>80</v>
      </c>
      <c r="G9" s="199">
        <v>80</v>
      </c>
      <c r="H9" s="199">
        <v>80</v>
      </c>
      <c r="I9" s="199">
        <v>80</v>
      </c>
      <c r="J9" s="254">
        <f t="shared" si="0"/>
        <v>0</v>
      </c>
      <c r="K9" s="255">
        <f t="shared" si="1"/>
        <v>0</v>
      </c>
      <c r="N9" s="98"/>
    </row>
    <row r="10" spans="1:15" x14ac:dyDescent="0.3">
      <c r="A10" s="58" t="s">
        <v>238</v>
      </c>
      <c r="B10" s="93"/>
      <c r="C10" s="93"/>
      <c r="D10" s="93"/>
      <c r="E10" s="93"/>
      <c r="F10" s="4">
        <v>55.7</v>
      </c>
      <c r="G10" s="105">
        <v>56.5</v>
      </c>
      <c r="H10" s="105">
        <v>56.5</v>
      </c>
      <c r="I10" s="199">
        <v>64.3</v>
      </c>
      <c r="J10" s="254">
        <f t="shared" si="0"/>
        <v>7.7999999999999972</v>
      </c>
      <c r="K10" s="255">
        <f t="shared" si="1"/>
        <v>0.1380530973451326</v>
      </c>
      <c r="O10" s="769"/>
    </row>
    <row r="11" spans="1:15" x14ac:dyDescent="0.3">
      <c r="A11" s="58" t="s">
        <v>383</v>
      </c>
      <c r="B11" s="93"/>
      <c r="C11" s="93"/>
      <c r="D11" s="93"/>
      <c r="E11" s="93"/>
      <c r="F11" s="4"/>
      <c r="G11" s="105"/>
      <c r="H11" s="199">
        <v>2.9359999999999999</v>
      </c>
      <c r="I11" s="199">
        <v>0.89700000000000002</v>
      </c>
      <c r="J11" s="254">
        <f t="shared" si="0"/>
        <v>-2.0389999999999997</v>
      </c>
      <c r="K11" s="255">
        <f t="shared" si="1"/>
        <v>-0.69448228882833785</v>
      </c>
      <c r="N11" s="98"/>
    </row>
    <row r="12" spans="1:15" x14ac:dyDescent="0.3">
      <c r="A12" s="58" t="s">
        <v>630</v>
      </c>
      <c r="B12" s="93"/>
      <c r="C12" s="93"/>
      <c r="D12" s="93"/>
      <c r="E12" s="93"/>
      <c r="F12" s="10"/>
      <c r="G12" s="199"/>
      <c r="H12" s="199"/>
      <c r="I12" s="199">
        <v>600</v>
      </c>
      <c r="J12" s="254">
        <f t="shared" si="0"/>
        <v>600</v>
      </c>
      <c r="K12" s="255"/>
      <c r="L12" s="15"/>
      <c r="N12" s="98"/>
    </row>
    <row r="13" spans="1:15" x14ac:dyDescent="0.3">
      <c r="A13" s="58" t="s">
        <v>237</v>
      </c>
      <c r="B13" s="93"/>
      <c r="C13" s="93"/>
      <c r="D13" s="93"/>
      <c r="E13" s="93"/>
      <c r="F13" s="10"/>
      <c r="G13" s="199">
        <v>100</v>
      </c>
      <c r="H13" s="199">
        <v>103</v>
      </c>
      <c r="I13" s="199">
        <v>109.21</v>
      </c>
      <c r="J13" s="254">
        <f t="shared" si="0"/>
        <v>6.2099999999999937</v>
      </c>
      <c r="K13" s="255">
        <f>I13/H13-1</f>
        <v>6.0291262135922175E-2</v>
      </c>
      <c r="N13" s="98"/>
    </row>
    <row r="14" spans="1:15" x14ac:dyDescent="0.3">
      <c r="A14" s="58" t="s">
        <v>236</v>
      </c>
      <c r="B14" s="93"/>
      <c r="C14" s="93"/>
      <c r="D14" s="93"/>
      <c r="F14" s="10">
        <v>357</v>
      </c>
      <c r="G14" s="199">
        <v>386.8</v>
      </c>
      <c r="H14" s="199">
        <v>387.6</v>
      </c>
      <c r="I14" s="199">
        <v>420.4</v>
      </c>
      <c r="J14" s="254">
        <f t="shared" si="0"/>
        <v>32.799999999999955</v>
      </c>
      <c r="K14" s="255">
        <f>I14/H14-1</f>
        <v>8.4623323013415686E-2</v>
      </c>
      <c r="N14" s="98"/>
    </row>
    <row r="15" spans="1:15" x14ac:dyDescent="0.3">
      <c r="A15" s="58" t="s">
        <v>235</v>
      </c>
      <c r="B15" s="93"/>
      <c r="C15" s="93"/>
      <c r="D15" s="93"/>
      <c r="F15" s="10">
        <v>21.1</v>
      </c>
      <c r="G15" s="199">
        <v>21.6</v>
      </c>
      <c r="H15" s="199">
        <v>22</v>
      </c>
      <c r="I15" s="199">
        <v>22</v>
      </c>
      <c r="J15" s="254">
        <f t="shared" si="0"/>
        <v>0</v>
      </c>
      <c r="K15" s="255">
        <f>I15/H15-1</f>
        <v>0</v>
      </c>
    </row>
    <row r="16" spans="1:15" x14ac:dyDescent="0.3">
      <c r="A16" s="58" t="s">
        <v>234</v>
      </c>
      <c r="B16" s="93"/>
      <c r="C16" s="93"/>
      <c r="D16" s="93"/>
      <c r="E16" s="93"/>
      <c r="F16" s="10">
        <v>83.861999999999995</v>
      </c>
      <c r="G16" s="199">
        <v>82.3</v>
      </c>
      <c r="H16" s="199">
        <v>84.1</v>
      </c>
      <c r="I16" s="199">
        <v>83.52</v>
      </c>
      <c r="J16" s="254">
        <f t="shared" si="0"/>
        <v>-0.57999999999999829</v>
      </c>
      <c r="K16" s="255">
        <f>I16/H16-1</f>
        <v>-6.8965517241379448E-3</v>
      </c>
    </row>
    <row r="17" spans="1:11" ht="15.05" customHeight="1" x14ac:dyDescent="0.3">
      <c r="A17" s="92" t="s">
        <v>85</v>
      </c>
      <c r="B17" s="91"/>
      <c r="C17" s="91"/>
      <c r="D17" s="91"/>
      <c r="E17" s="91"/>
      <c r="F17" s="13">
        <f t="shared" ref="F17:I17" si="2">SUM(F4:F16)</f>
        <v>2324.3619999999996</v>
      </c>
      <c r="G17" s="13">
        <f t="shared" si="2"/>
        <v>2550.1600000000003</v>
      </c>
      <c r="H17" s="13">
        <f t="shared" si="2"/>
        <v>2607.0559999999996</v>
      </c>
      <c r="I17" s="13">
        <f t="shared" si="2"/>
        <v>3354.6270000000004</v>
      </c>
      <c r="J17" s="260">
        <f t="shared" si="0"/>
        <v>747.57100000000082</v>
      </c>
      <c r="K17" s="261">
        <f>I17/H17-1</f>
        <v>0.28674911471023279</v>
      </c>
    </row>
    <row r="19" spans="1:11" x14ac:dyDescent="0.3">
      <c r="A19" s="4"/>
      <c r="B19" s="4"/>
      <c r="C19" s="4"/>
      <c r="D19" s="4"/>
      <c r="E19" s="4"/>
      <c r="F19" s="4"/>
      <c r="G19" s="4"/>
      <c r="H19" s="4"/>
      <c r="I19" s="4"/>
      <c r="J19" s="4"/>
      <c r="K19" s="4"/>
    </row>
  </sheetData>
  <mergeCells count="3">
    <mergeCell ref="A2:D3"/>
    <mergeCell ref="F2:G2"/>
    <mergeCell ref="J2:K2"/>
  </mergeCells>
  <pageMargins left="0.7" right="0.7" top="0.78740157499999996" bottom="0.78740157499999996" header="0.3" footer="0.3"/>
  <pageSetup paperSize="9" scale="87"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pageSetUpPr fitToPage="1"/>
  </sheetPr>
  <dimension ref="A1:R8"/>
  <sheetViews>
    <sheetView showGridLines="0" zoomScaleNormal="100" workbookViewId="0"/>
  </sheetViews>
  <sheetFormatPr baseColWidth="10" defaultRowHeight="15.05" x14ac:dyDescent="0.3"/>
  <cols>
    <col min="1" max="2" width="2.88671875" customWidth="1"/>
    <col min="3" max="3" width="25.6640625" customWidth="1"/>
    <col min="4" max="13" width="8.5546875" customWidth="1"/>
    <col min="14" max="14" width="15.6640625" customWidth="1"/>
    <col min="15" max="15" width="15.33203125" bestFit="1" customWidth="1"/>
    <col min="16" max="16" width="35.5546875" customWidth="1"/>
  </cols>
  <sheetData>
    <row r="1" spans="1:18" ht="15.05" customHeight="1" x14ac:dyDescent="0.3">
      <c r="A1" s="947" t="s">
        <v>732</v>
      </c>
      <c r="B1" s="93"/>
      <c r="C1" s="93"/>
      <c r="D1" s="93"/>
      <c r="E1" s="93"/>
      <c r="F1" s="93"/>
      <c r="G1" s="93"/>
      <c r="H1" s="93"/>
      <c r="I1" s="93"/>
      <c r="J1" s="93"/>
      <c r="K1" s="93"/>
      <c r="N1" s="2"/>
      <c r="O1" s="2"/>
      <c r="P1" s="2"/>
      <c r="Q1" s="2"/>
      <c r="R1" s="2"/>
    </row>
    <row r="2" spans="1:18" s="2" customFormat="1" ht="15.05" customHeight="1" x14ac:dyDescent="0.25">
      <c r="A2" s="1030" t="s">
        <v>1</v>
      </c>
      <c r="B2" s="1030"/>
      <c r="C2" s="1030"/>
      <c r="D2" s="1030"/>
      <c r="E2" s="253"/>
      <c r="F2" s="1032"/>
      <c r="G2" s="1032"/>
      <c r="H2" s="374" t="s">
        <v>140</v>
      </c>
      <c r="I2" s="374" t="s">
        <v>432</v>
      </c>
      <c r="J2" s="1049" t="s">
        <v>438</v>
      </c>
      <c r="K2" s="1049"/>
    </row>
    <row r="3" spans="1:18" s="2" customFormat="1" ht="15.05" customHeight="1" x14ac:dyDescent="0.25">
      <c r="A3" s="1031"/>
      <c r="B3" s="1031"/>
      <c r="C3" s="1031"/>
      <c r="D3" s="1031"/>
      <c r="E3" s="375"/>
      <c r="F3" s="375">
        <v>2019</v>
      </c>
      <c r="G3" s="375">
        <v>2020</v>
      </c>
      <c r="H3" s="375">
        <v>2021</v>
      </c>
      <c r="I3" s="375">
        <v>2022</v>
      </c>
      <c r="J3" s="821" t="s">
        <v>126</v>
      </c>
      <c r="K3" s="821" t="s">
        <v>125</v>
      </c>
    </row>
    <row r="4" spans="1:18" s="2" customFormat="1" ht="15.05" customHeight="1" x14ac:dyDescent="0.25">
      <c r="A4" s="58" t="s">
        <v>233</v>
      </c>
      <c r="B4" s="4"/>
      <c r="C4" s="4"/>
      <c r="D4" s="4"/>
      <c r="E4" s="4"/>
      <c r="F4" s="4">
        <v>8.1999999999999993</v>
      </c>
      <c r="G4" s="199">
        <v>8.06</v>
      </c>
      <c r="H4" s="199">
        <v>9</v>
      </c>
      <c r="I4" s="199">
        <v>9</v>
      </c>
      <c r="J4" s="254">
        <f>I4-H4</f>
        <v>0</v>
      </c>
      <c r="K4" s="255">
        <f>I4/H4-1</f>
        <v>0</v>
      </c>
    </row>
    <row r="5" spans="1:18" s="2" customFormat="1" ht="15.05" customHeight="1" x14ac:dyDescent="0.3">
      <c r="A5" s="58" t="s">
        <v>232</v>
      </c>
      <c r="B5" s="4"/>
      <c r="C5" s="4"/>
      <c r="D5" s="4"/>
      <c r="E5" s="4"/>
      <c r="F5" s="4">
        <v>4.4000000000000004</v>
      </c>
      <c r="G5" s="105">
        <v>4.4000000000000004</v>
      </c>
      <c r="H5" s="105">
        <v>4.4000000000000004</v>
      </c>
      <c r="I5" s="105">
        <v>4.4000000000000004</v>
      </c>
      <c r="J5" s="254">
        <f>I5-H5</f>
        <v>0</v>
      </c>
      <c r="K5" s="255">
        <f>I5/H5-1</f>
        <v>0</v>
      </c>
      <c r="N5"/>
      <c r="O5"/>
      <c r="P5"/>
      <c r="Q5"/>
      <c r="R5"/>
    </row>
    <row r="6" spans="1:18" x14ac:dyDescent="0.3">
      <c r="A6" s="89" t="s">
        <v>85</v>
      </c>
      <c r="B6" s="91"/>
      <c r="C6" s="91"/>
      <c r="D6" s="91"/>
      <c r="E6" s="91"/>
      <c r="F6" s="13">
        <f t="shared" ref="F6:I6" si="0">F5+F4</f>
        <v>12.6</v>
      </c>
      <c r="G6" s="13">
        <f t="shared" si="0"/>
        <v>12.46</v>
      </c>
      <c r="H6" s="13">
        <f t="shared" si="0"/>
        <v>13.4</v>
      </c>
      <c r="I6" s="13">
        <f t="shared" si="0"/>
        <v>13.4</v>
      </c>
      <c r="J6" s="260">
        <f>I6-H6</f>
        <v>0</v>
      </c>
      <c r="K6" s="261">
        <f>I6/H6-1</f>
        <v>0</v>
      </c>
    </row>
    <row r="8" spans="1:18" x14ac:dyDescent="0.3">
      <c r="A8" s="4"/>
      <c r="B8" s="4"/>
      <c r="C8" s="4"/>
      <c r="D8" s="4"/>
      <c r="E8" s="4"/>
      <c r="F8" s="4"/>
      <c r="G8" s="4"/>
      <c r="H8" s="4"/>
      <c r="I8" s="4"/>
      <c r="J8" s="4"/>
      <c r="K8" s="4"/>
    </row>
  </sheetData>
  <mergeCells count="3">
    <mergeCell ref="A2:D3"/>
    <mergeCell ref="F2:G2"/>
    <mergeCell ref="J2:K2"/>
  </mergeCells>
  <pageMargins left="0.7" right="0.7" top="0.78740157499999996" bottom="0.78740157499999996" header="0.3" footer="0.3"/>
  <pageSetup paperSize="9" scale="87"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K21"/>
  <sheetViews>
    <sheetView showGridLines="0" workbookViewId="0"/>
  </sheetViews>
  <sheetFormatPr baseColWidth="10" defaultColWidth="11.44140625" defaultRowHeight="13.1" x14ac:dyDescent="0.25"/>
  <cols>
    <col min="1" max="2" width="2.88671875" style="2" customWidth="1"/>
    <col min="3" max="3" width="5.6640625" style="2" customWidth="1"/>
    <col min="4" max="4" width="21.44140625" style="2" customWidth="1"/>
    <col min="5" max="5" width="15.6640625" style="2" customWidth="1"/>
    <col min="6" max="11" width="8.5546875" style="2" customWidth="1"/>
    <col min="12" max="16384" width="11.44140625" style="2"/>
  </cols>
  <sheetData>
    <row r="1" spans="1:11" ht="15.05" customHeight="1" x14ac:dyDescent="0.25">
      <c r="A1" s="947" t="s">
        <v>733</v>
      </c>
    </row>
    <row r="2" spans="1:11" ht="15.05" customHeight="1" x14ac:dyDescent="0.25">
      <c r="A2" s="1030" t="s">
        <v>1</v>
      </c>
      <c r="B2" s="1030"/>
      <c r="C2" s="1030"/>
      <c r="D2" s="1030"/>
      <c r="E2" s="253"/>
      <c r="F2" s="1032"/>
      <c r="G2" s="1032"/>
      <c r="H2" s="374" t="s">
        <v>140</v>
      </c>
      <c r="I2" s="374" t="s">
        <v>432</v>
      </c>
      <c r="J2" s="1049" t="s">
        <v>438</v>
      </c>
      <c r="K2" s="1049"/>
    </row>
    <row r="3" spans="1:11" ht="15.05" customHeight="1" x14ac:dyDescent="0.25">
      <c r="A3" s="1031"/>
      <c r="B3" s="1031"/>
      <c r="C3" s="1031"/>
      <c r="D3" s="1031"/>
      <c r="E3" s="375"/>
      <c r="F3" s="375">
        <v>2019</v>
      </c>
      <c r="G3" s="375">
        <v>2020</v>
      </c>
      <c r="H3" s="375">
        <v>2021</v>
      </c>
      <c r="I3" s="375">
        <v>2022</v>
      </c>
      <c r="J3" s="382" t="s">
        <v>126</v>
      </c>
      <c r="K3" s="382" t="s">
        <v>125</v>
      </c>
    </row>
    <row r="4" spans="1:11" ht="15.05" customHeight="1" x14ac:dyDescent="0.25">
      <c r="A4" s="165" t="s">
        <v>464</v>
      </c>
      <c r="B4" s="165"/>
      <c r="C4" s="16"/>
      <c r="D4" s="16"/>
      <c r="E4" s="16"/>
      <c r="F4" s="166">
        <v>3149.17</v>
      </c>
      <c r="G4" s="166">
        <v>3477.6</v>
      </c>
      <c r="H4" s="166">
        <v>3700</v>
      </c>
      <c r="I4" s="166">
        <v>3600</v>
      </c>
      <c r="J4" s="356">
        <f>I4-H4</f>
        <v>-100</v>
      </c>
      <c r="K4" s="357">
        <f>IFERROR(I4/H4-1,"")</f>
        <v>-2.7027027027026973E-2</v>
      </c>
    </row>
    <row r="5" spans="1:11" ht="15.05" customHeight="1" x14ac:dyDescent="0.25">
      <c r="A5" s="165"/>
      <c r="B5" s="165"/>
      <c r="C5" s="4"/>
      <c r="D5" s="4"/>
      <c r="E5" s="4"/>
      <c r="F5" s="99"/>
      <c r="G5" s="99"/>
      <c r="H5" s="99"/>
      <c r="I5" s="99"/>
      <c r="J5" s="240"/>
      <c r="K5" s="358" t="str">
        <f>IFERROR(H5/G5-1,"")</f>
        <v/>
      </c>
    </row>
    <row r="6" spans="1:11" ht="15.05" customHeight="1" x14ac:dyDescent="0.25">
      <c r="A6" s="167" t="s">
        <v>250</v>
      </c>
      <c r="B6" s="167"/>
      <c r="C6" s="3"/>
      <c r="D6" s="3"/>
      <c r="E6" s="3"/>
      <c r="F6" s="168">
        <f>SUM(F7:F17)</f>
        <v>1430.482</v>
      </c>
      <c r="G6" s="168">
        <f>SUM(G7:G17)</f>
        <v>1390.6389999999999</v>
      </c>
      <c r="H6" s="168">
        <f>SUM(H7:H17)</f>
        <v>1668.4380000000001</v>
      </c>
      <c r="I6" s="168">
        <f>SUM(I7:I17)</f>
        <v>2292.35</v>
      </c>
      <c r="J6" s="359">
        <f t="shared" ref="J6:J19" si="0">I6-H6</f>
        <v>623.91199999999981</v>
      </c>
      <c r="K6" s="360">
        <f t="shared" ref="K6:K19" si="1">IFERROR(I6/H6-1,"")</f>
        <v>0.37394976618849474</v>
      </c>
    </row>
    <row r="7" spans="1:11" s="4" customFormat="1" ht="15.05" customHeight="1" x14ac:dyDescent="0.3">
      <c r="A7" s="169"/>
      <c r="B7" s="170" t="s">
        <v>369</v>
      </c>
      <c r="F7" s="99">
        <v>703.404</v>
      </c>
      <c r="G7" s="99">
        <v>712.14200000000005</v>
      </c>
      <c r="H7" s="99">
        <v>690</v>
      </c>
      <c r="I7" s="99">
        <v>702</v>
      </c>
      <c r="J7" s="254">
        <f t="shared" si="0"/>
        <v>12</v>
      </c>
      <c r="K7" s="358">
        <f t="shared" si="1"/>
        <v>1.7391304347825987E-2</v>
      </c>
    </row>
    <row r="8" spans="1:11" s="4" customFormat="1" ht="15.05" customHeight="1" x14ac:dyDescent="0.3">
      <c r="A8" s="169"/>
      <c r="B8" s="170" t="s">
        <v>370</v>
      </c>
      <c r="F8" s="99">
        <v>536.35699999999997</v>
      </c>
      <c r="G8" s="99">
        <v>572.54300000000001</v>
      </c>
      <c r="H8" s="99">
        <v>586</v>
      </c>
      <c r="I8" s="99">
        <v>586</v>
      </c>
      <c r="J8" s="254">
        <f t="shared" si="0"/>
        <v>0</v>
      </c>
      <c r="K8" s="358">
        <f t="shared" si="1"/>
        <v>0</v>
      </c>
    </row>
    <row r="9" spans="1:11" s="4" customFormat="1" ht="15.05" customHeight="1" x14ac:dyDescent="0.3">
      <c r="A9" s="169"/>
      <c r="B9" s="170" t="s">
        <v>371</v>
      </c>
      <c r="F9" s="99">
        <v>1.488</v>
      </c>
      <c r="G9" s="99">
        <v>1.046</v>
      </c>
      <c r="H9" s="99">
        <v>2.2000000000000002</v>
      </c>
      <c r="I9" s="99">
        <v>1.35</v>
      </c>
      <c r="J9" s="254">
        <f t="shared" si="0"/>
        <v>-0.85000000000000009</v>
      </c>
      <c r="K9" s="358">
        <f t="shared" si="1"/>
        <v>-0.38636363636363635</v>
      </c>
    </row>
    <row r="10" spans="1:11" s="4" customFormat="1" ht="15.05" customHeight="1" x14ac:dyDescent="0.3">
      <c r="A10" s="169"/>
      <c r="B10" s="170" t="s">
        <v>372</v>
      </c>
      <c r="F10" s="99">
        <v>109.741</v>
      </c>
      <c r="G10" s="99">
        <v>15.122</v>
      </c>
      <c r="H10" s="99">
        <v>95.113</v>
      </c>
      <c r="I10" s="99">
        <v>189.9</v>
      </c>
      <c r="J10" s="254">
        <f t="shared" si="0"/>
        <v>94.787000000000006</v>
      </c>
      <c r="K10" s="358">
        <f t="shared" si="1"/>
        <v>0.99657249797609171</v>
      </c>
    </row>
    <row r="11" spans="1:11" s="4" customFormat="1" ht="15.05" customHeight="1" x14ac:dyDescent="0.3">
      <c r="A11" s="169"/>
      <c r="B11" s="170" t="s">
        <v>373</v>
      </c>
      <c r="F11" s="99">
        <v>68.185000000000002</v>
      </c>
      <c r="G11" s="99">
        <v>83.471000000000004</v>
      </c>
      <c r="H11" s="99">
        <v>74.625</v>
      </c>
      <c r="I11" s="99">
        <v>106</v>
      </c>
      <c r="J11" s="254">
        <f t="shared" si="0"/>
        <v>31.375</v>
      </c>
      <c r="K11" s="358">
        <f t="shared" si="1"/>
        <v>0.4204355108877722</v>
      </c>
    </row>
    <row r="12" spans="1:11" s="4" customFormat="1" ht="15.05" customHeight="1" x14ac:dyDescent="0.3">
      <c r="A12" s="169"/>
      <c r="B12" s="170" t="s">
        <v>374</v>
      </c>
      <c r="F12" s="99">
        <v>8.1549999999999994</v>
      </c>
      <c r="G12" s="99">
        <v>2.3290000000000002</v>
      </c>
      <c r="H12" s="99">
        <v>0</v>
      </c>
      <c r="I12" s="99">
        <v>0</v>
      </c>
      <c r="J12" s="254">
        <f t="shared" si="0"/>
        <v>0</v>
      </c>
      <c r="K12" s="358" t="str">
        <f t="shared" si="1"/>
        <v/>
      </c>
    </row>
    <row r="13" spans="1:11" s="4" customFormat="1" ht="15.05" customHeight="1" x14ac:dyDescent="0.3">
      <c r="A13" s="169"/>
      <c r="B13" s="170" t="s">
        <v>375</v>
      </c>
      <c r="F13" s="99">
        <v>0</v>
      </c>
      <c r="G13" s="99">
        <v>0</v>
      </c>
      <c r="H13" s="99">
        <v>0</v>
      </c>
      <c r="I13" s="99">
        <v>0</v>
      </c>
      <c r="J13" s="254">
        <f t="shared" si="0"/>
        <v>0</v>
      </c>
      <c r="K13" s="358" t="str">
        <f t="shared" si="1"/>
        <v/>
      </c>
    </row>
    <row r="14" spans="1:11" s="4" customFormat="1" ht="15.05" customHeight="1" x14ac:dyDescent="0.3">
      <c r="A14" s="169"/>
      <c r="B14" s="170" t="s">
        <v>376</v>
      </c>
      <c r="F14" s="99">
        <v>2.7389999999999999</v>
      </c>
      <c r="G14" s="99">
        <v>3.4910000000000001</v>
      </c>
      <c r="H14" s="99">
        <v>0</v>
      </c>
      <c r="I14" s="99">
        <v>0</v>
      </c>
      <c r="J14" s="254">
        <f t="shared" si="0"/>
        <v>0</v>
      </c>
      <c r="K14" s="358" t="str">
        <f t="shared" si="1"/>
        <v/>
      </c>
    </row>
    <row r="15" spans="1:11" s="4" customFormat="1" ht="15.05" customHeight="1" x14ac:dyDescent="0.3">
      <c r="A15" s="169"/>
      <c r="B15" s="4" t="s">
        <v>377</v>
      </c>
      <c r="C15"/>
      <c r="F15" s="99">
        <v>0</v>
      </c>
      <c r="G15" s="99">
        <v>0</v>
      </c>
      <c r="H15" s="99">
        <v>220</v>
      </c>
      <c r="I15" s="99">
        <v>700</v>
      </c>
      <c r="J15" s="254">
        <f t="shared" si="0"/>
        <v>480</v>
      </c>
      <c r="K15" s="358">
        <f t="shared" si="1"/>
        <v>2.1818181818181817</v>
      </c>
    </row>
    <row r="16" spans="1:11" s="4" customFormat="1" ht="15.05" customHeight="1" x14ac:dyDescent="0.3">
      <c r="A16" s="169"/>
      <c r="B16" s="4" t="s">
        <v>546</v>
      </c>
      <c r="C16"/>
      <c r="F16" s="99">
        <v>0</v>
      </c>
      <c r="G16" s="99">
        <v>0</v>
      </c>
      <c r="H16" s="99">
        <v>0</v>
      </c>
      <c r="I16" s="99">
        <v>6.6</v>
      </c>
      <c r="J16" s="254">
        <f t="shared" si="0"/>
        <v>6.6</v>
      </c>
      <c r="K16" s="358" t="str">
        <f t="shared" si="1"/>
        <v/>
      </c>
    </row>
    <row r="17" spans="1:11" s="4" customFormat="1" ht="15.05" customHeight="1" x14ac:dyDescent="0.3">
      <c r="A17" s="169"/>
      <c r="B17" s="170" t="s">
        <v>378</v>
      </c>
      <c r="F17" s="99">
        <v>0.41299999999999998</v>
      </c>
      <c r="G17" s="99">
        <v>0.495</v>
      </c>
      <c r="H17" s="99">
        <v>0.5</v>
      </c>
      <c r="I17" s="99">
        <v>0.5</v>
      </c>
      <c r="J17" s="254">
        <f t="shared" si="0"/>
        <v>0</v>
      </c>
      <c r="K17" s="358">
        <f t="shared" si="1"/>
        <v>0</v>
      </c>
    </row>
    <row r="18" spans="1:11" s="4" customFormat="1" ht="15.05" customHeight="1" x14ac:dyDescent="0.3">
      <c r="A18" s="165" t="s">
        <v>465</v>
      </c>
      <c r="B18" s="165"/>
      <c r="C18" s="3"/>
      <c r="D18" s="3"/>
      <c r="E18" s="3"/>
      <c r="F18" s="168">
        <v>40.268999999999998</v>
      </c>
      <c r="G18" s="168">
        <v>29.3</v>
      </c>
      <c r="H18" s="168">
        <v>40</v>
      </c>
      <c r="I18" s="168">
        <v>40</v>
      </c>
      <c r="J18" s="359">
        <f t="shared" si="0"/>
        <v>0</v>
      </c>
      <c r="K18" s="360">
        <f t="shared" si="1"/>
        <v>0</v>
      </c>
    </row>
    <row r="19" spans="1:11" s="4" customFormat="1" ht="15.05" customHeight="1" x14ac:dyDescent="0.3">
      <c r="A19" s="171" t="s">
        <v>249</v>
      </c>
      <c r="B19" s="171"/>
      <c r="C19" s="19"/>
      <c r="D19" s="19"/>
      <c r="E19" s="19"/>
      <c r="F19" s="13">
        <f>F18+F6</f>
        <v>1470.751</v>
      </c>
      <c r="G19" s="13">
        <f>G18+G6</f>
        <v>1419.9389999999999</v>
      </c>
      <c r="H19" s="13">
        <f>H18+H6</f>
        <v>1708.4380000000001</v>
      </c>
      <c r="I19" s="13">
        <f>I18+I6</f>
        <v>2332.35</v>
      </c>
      <c r="J19" s="260">
        <f t="shared" si="0"/>
        <v>623.91199999999981</v>
      </c>
      <c r="K19" s="361">
        <f t="shared" si="1"/>
        <v>0.36519440565007311</v>
      </c>
    </row>
    <row r="20" spans="1:11" x14ac:dyDescent="0.25">
      <c r="A20" s="1050" t="s">
        <v>466</v>
      </c>
      <c r="B20" s="1050"/>
      <c r="C20" s="1050"/>
      <c r="D20" s="1050"/>
      <c r="E20" s="1050"/>
      <c r="F20" s="1050"/>
      <c r="G20" s="1050"/>
      <c r="H20" s="1050"/>
      <c r="I20" s="1050"/>
      <c r="J20" s="1050"/>
      <c r="K20" s="1050"/>
    </row>
    <row r="21" spans="1:11" x14ac:dyDescent="0.25">
      <c r="A21" s="1051" t="s">
        <v>545</v>
      </c>
      <c r="B21" s="1051"/>
      <c r="C21" s="1051"/>
      <c r="D21" s="1051"/>
      <c r="E21" s="1051"/>
      <c r="F21" s="1051"/>
      <c r="G21" s="1051"/>
      <c r="H21" s="1051"/>
      <c r="I21" s="1051"/>
      <c r="J21" s="1051"/>
      <c r="K21" s="1051"/>
    </row>
  </sheetData>
  <mergeCells count="5">
    <mergeCell ref="A2:D3"/>
    <mergeCell ref="F2:G2"/>
    <mergeCell ref="J2:K2"/>
    <mergeCell ref="A20:K20"/>
    <mergeCell ref="A21:K21"/>
  </mergeCells>
  <pageMargins left="0.7" right="0.7" top="0.78740157499999996" bottom="0.78740157499999996" header="0.3" footer="0.3"/>
  <pageSetup paperSize="9" scale="87" fitToHeight="0" orientation="portrait" r:id="rId1"/>
  <ignoredErrors>
    <ignoredError sqref="F6:I6" formulaRange="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L36"/>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2" s="731" customFormat="1" ht="15.05" customHeight="1" x14ac:dyDescent="0.3">
      <c r="A1" s="944" t="s">
        <v>87</v>
      </c>
    </row>
    <row r="2" spans="1:12" x14ac:dyDescent="0.3">
      <c r="A2" s="1026" t="s">
        <v>518</v>
      </c>
      <c r="B2" s="1026"/>
      <c r="C2" s="1026"/>
      <c r="D2" s="1026"/>
      <c r="E2" s="1026"/>
      <c r="F2" s="815"/>
      <c r="G2" s="817" t="s">
        <v>0</v>
      </c>
      <c r="H2" s="817" t="s">
        <v>0</v>
      </c>
      <c r="I2" s="374" t="s">
        <v>140</v>
      </c>
      <c r="J2" s="374" t="s">
        <v>432</v>
      </c>
      <c r="K2" s="1019" t="s">
        <v>438</v>
      </c>
      <c r="L2" s="1019"/>
    </row>
    <row r="3" spans="1:12" x14ac:dyDescent="0.3">
      <c r="A3" s="1027"/>
      <c r="B3" s="1027"/>
      <c r="C3" s="1027"/>
      <c r="D3" s="1027"/>
      <c r="E3" s="1027"/>
      <c r="F3" s="816"/>
      <c r="G3" s="494">
        <v>2019</v>
      </c>
      <c r="H3" s="494">
        <v>2020</v>
      </c>
      <c r="I3" s="375">
        <v>2021</v>
      </c>
      <c r="J3" s="375">
        <v>2022</v>
      </c>
      <c r="K3" s="821" t="s">
        <v>126</v>
      </c>
      <c r="L3" s="821" t="s">
        <v>125</v>
      </c>
    </row>
    <row r="4" spans="1:12" s="388" customFormat="1" x14ac:dyDescent="0.3">
      <c r="A4" s="459" t="s">
        <v>87</v>
      </c>
      <c r="B4" s="459"/>
      <c r="C4" s="459"/>
      <c r="D4" s="459"/>
      <c r="E4" s="459"/>
      <c r="F4" s="459"/>
      <c r="G4" s="493">
        <v>90893.295072329987</v>
      </c>
      <c r="H4" s="493">
        <v>81807.46366501</v>
      </c>
      <c r="I4" s="493">
        <v>82050</v>
      </c>
      <c r="J4" s="493">
        <v>98300</v>
      </c>
      <c r="K4" s="465">
        <v>16250</v>
      </c>
      <c r="L4" s="244">
        <v>0.19804996953077392</v>
      </c>
    </row>
    <row r="5" spans="1:12" s="388" customFormat="1" x14ac:dyDescent="0.3">
      <c r="A5" s="448"/>
      <c r="B5" s="432" t="s">
        <v>402</v>
      </c>
      <c r="C5" s="432"/>
      <c r="D5" s="432"/>
      <c r="E5" s="432"/>
      <c r="F5" s="432"/>
      <c r="G5" s="493">
        <v>46089.903268910006</v>
      </c>
      <c r="H5" s="493">
        <v>39460.347181379999</v>
      </c>
      <c r="I5" s="493">
        <v>39350.1</v>
      </c>
      <c r="J5" s="493">
        <v>49794.1</v>
      </c>
      <c r="K5" s="492">
        <v>10444</v>
      </c>
      <c r="L5" s="350">
        <v>0.26541228611871381</v>
      </c>
    </row>
    <row r="6" spans="1:12" s="388" customFormat="1" x14ac:dyDescent="0.3">
      <c r="A6" s="389"/>
      <c r="B6" s="389" t="s">
        <v>89</v>
      </c>
      <c r="C6" s="389"/>
      <c r="D6" s="389"/>
      <c r="E6" s="389"/>
      <c r="F6" s="6"/>
      <c r="G6" s="129">
        <v>4925.4815380700002</v>
      </c>
      <c r="H6" s="129">
        <v>2981.5099136600002</v>
      </c>
      <c r="I6" s="213">
        <v>2500</v>
      </c>
      <c r="J6" s="401">
        <v>4400</v>
      </c>
      <c r="K6" s="464">
        <v>1900</v>
      </c>
      <c r="L6" s="242">
        <v>0.76</v>
      </c>
    </row>
    <row r="7" spans="1:12" s="388" customFormat="1" x14ac:dyDescent="0.3">
      <c r="A7" s="389"/>
      <c r="B7" s="389" t="s">
        <v>90</v>
      </c>
      <c r="C7" s="389"/>
      <c r="D7" s="389"/>
      <c r="E7" s="389"/>
      <c r="F7" s="6"/>
      <c r="G7" s="129">
        <v>28480.828864790001</v>
      </c>
      <c r="H7" s="129">
        <v>27253.521329750001</v>
      </c>
      <c r="I7" s="213">
        <v>28100</v>
      </c>
      <c r="J7" s="401">
        <v>31400</v>
      </c>
      <c r="K7" s="464">
        <v>3300</v>
      </c>
      <c r="L7" s="242">
        <v>0.11743772241992882</v>
      </c>
    </row>
    <row r="8" spans="1:12" s="388" customFormat="1" x14ac:dyDescent="0.3">
      <c r="A8" s="389"/>
      <c r="B8" s="389" t="s">
        <v>421</v>
      </c>
      <c r="C8" s="389"/>
      <c r="D8" s="389"/>
      <c r="E8" s="389"/>
      <c r="F8" s="6"/>
      <c r="G8" s="129">
        <v>2989.6978763500001</v>
      </c>
      <c r="H8" s="129">
        <v>2579.6907681799998</v>
      </c>
      <c r="I8" s="213">
        <v>2550</v>
      </c>
      <c r="J8" s="401">
        <v>3800</v>
      </c>
      <c r="K8" s="464">
        <v>1250</v>
      </c>
      <c r="L8" s="242">
        <v>0.49019607843137253</v>
      </c>
    </row>
    <row r="9" spans="1:12" s="388" customFormat="1" x14ac:dyDescent="0.3">
      <c r="A9" s="389"/>
      <c r="B9" s="389" t="s">
        <v>91</v>
      </c>
      <c r="C9" s="389"/>
      <c r="D9" s="389"/>
      <c r="E9" s="389"/>
      <c r="F9" s="6"/>
      <c r="G9" s="129">
        <v>9384.6629214599998</v>
      </c>
      <c r="H9" s="129">
        <v>6333.94599139</v>
      </c>
      <c r="I9" s="213">
        <v>6000</v>
      </c>
      <c r="J9" s="401">
        <v>10000</v>
      </c>
      <c r="K9" s="464">
        <v>4000</v>
      </c>
      <c r="L9" s="242">
        <v>0.66666666666666663</v>
      </c>
    </row>
    <row r="10" spans="1:12" s="388" customFormat="1" x14ac:dyDescent="0.3">
      <c r="A10" s="389"/>
      <c r="B10" s="389" t="s">
        <v>99</v>
      </c>
      <c r="C10" s="389"/>
      <c r="D10" s="389"/>
      <c r="E10" s="389"/>
      <c r="F10" s="6"/>
      <c r="G10" s="175">
        <v>309.23206824000954</v>
      </c>
      <c r="H10" s="175">
        <v>311.67917840000155</v>
      </c>
      <c r="I10" s="175">
        <v>200.09999999999854</v>
      </c>
      <c r="J10" s="175">
        <v>194.09999999999854</v>
      </c>
      <c r="K10" s="240">
        <v>-6</v>
      </c>
      <c r="L10" s="351">
        <v>-2.9985007496252093E-2</v>
      </c>
    </row>
    <row r="11" spans="1:12" s="488" customFormat="1" ht="19.5" customHeight="1" x14ac:dyDescent="0.3">
      <c r="A11" s="739"/>
      <c r="B11" s="491" t="s">
        <v>413</v>
      </c>
      <c r="C11" s="491"/>
      <c r="D11" s="491"/>
      <c r="E11" s="491"/>
      <c r="F11" s="239"/>
      <c r="G11" s="490">
        <v>44146.5270026</v>
      </c>
      <c r="H11" s="490">
        <v>40951.1274615</v>
      </c>
      <c r="I11" s="490">
        <v>42182.35</v>
      </c>
      <c r="J11" s="490">
        <v>47886.299999999996</v>
      </c>
      <c r="K11" s="489">
        <v>5703.9499999999971</v>
      </c>
      <c r="L11" s="352">
        <v>0.13522124774935482</v>
      </c>
    </row>
    <row r="12" spans="1:12" s="388" customFormat="1" x14ac:dyDescent="0.3">
      <c r="A12" s="389"/>
      <c r="B12" s="389" t="s">
        <v>92</v>
      </c>
      <c r="C12" s="389"/>
      <c r="D12" s="389"/>
      <c r="E12" s="389"/>
      <c r="F12" s="6"/>
      <c r="G12" s="129">
        <v>30046.23275114</v>
      </c>
      <c r="H12" s="129">
        <v>27562.757356980001</v>
      </c>
      <c r="I12" s="213">
        <v>28000</v>
      </c>
      <c r="J12" s="401">
        <v>33200</v>
      </c>
      <c r="K12" s="464">
        <v>5200</v>
      </c>
      <c r="L12" s="242">
        <v>0.18571428571428572</v>
      </c>
    </row>
    <row r="13" spans="1:12" s="388" customFormat="1" x14ac:dyDescent="0.3">
      <c r="A13" s="389"/>
      <c r="B13" s="389" t="s">
        <v>93</v>
      </c>
      <c r="C13" s="389"/>
      <c r="D13" s="389"/>
      <c r="E13" s="389"/>
      <c r="F13" s="6"/>
      <c r="G13" s="129">
        <v>1894.16213905</v>
      </c>
      <c r="H13" s="129">
        <v>1989.3289273</v>
      </c>
      <c r="I13" s="213">
        <v>1990</v>
      </c>
      <c r="J13" s="401">
        <v>2050</v>
      </c>
      <c r="K13" s="464">
        <v>60</v>
      </c>
      <c r="L13" s="242">
        <v>3.015075376884422E-2</v>
      </c>
    </row>
    <row r="14" spans="1:12" s="388" customFormat="1" x14ac:dyDescent="0.3">
      <c r="A14" s="389"/>
      <c r="B14" s="389" t="s">
        <v>94</v>
      </c>
      <c r="C14" s="389"/>
      <c r="D14" s="389"/>
      <c r="E14" s="389"/>
      <c r="F14" s="6"/>
      <c r="G14" s="129">
        <v>4465.8084419699999</v>
      </c>
      <c r="H14" s="129">
        <v>3777.5664398499998</v>
      </c>
      <c r="I14" s="213">
        <v>4150</v>
      </c>
      <c r="J14" s="401">
        <v>3600</v>
      </c>
      <c r="K14" s="464">
        <v>-550</v>
      </c>
      <c r="L14" s="242">
        <v>-0.13253012048192772</v>
      </c>
    </row>
    <row r="15" spans="1:12" s="388" customFormat="1" x14ac:dyDescent="0.3">
      <c r="A15" s="389"/>
      <c r="B15" s="389" t="s">
        <v>422</v>
      </c>
      <c r="C15" s="389"/>
      <c r="D15" s="389"/>
      <c r="E15" s="389"/>
      <c r="F15" s="6"/>
      <c r="G15" s="129">
        <v>865.64789900000005</v>
      </c>
      <c r="H15" s="129">
        <v>836.29764034000004</v>
      </c>
      <c r="I15" s="213">
        <v>900</v>
      </c>
      <c r="J15" s="401">
        <v>870</v>
      </c>
      <c r="K15" s="464">
        <v>-30</v>
      </c>
      <c r="L15" s="242">
        <v>-3.3333333333333333E-2</v>
      </c>
    </row>
    <row r="16" spans="1:12" s="388" customFormat="1" x14ac:dyDescent="0.3">
      <c r="A16" s="389"/>
      <c r="B16" s="389" t="s">
        <v>423</v>
      </c>
      <c r="C16" s="389"/>
      <c r="D16" s="389"/>
      <c r="E16" s="389"/>
      <c r="F16" s="6"/>
      <c r="G16" s="129">
        <v>553.62716332000002</v>
      </c>
      <c r="H16" s="129">
        <v>443.96162714000002</v>
      </c>
      <c r="I16" s="213">
        <v>520</v>
      </c>
      <c r="J16" s="401">
        <v>580</v>
      </c>
      <c r="K16" s="464">
        <v>60</v>
      </c>
      <c r="L16" s="242">
        <v>0.11538461538461539</v>
      </c>
    </row>
    <row r="17" spans="1:12" s="388" customFormat="1" x14ac:dyDescent="0.3">
      <c r="A17" s="389"/>
      <c r="B17" s="389" t="s">
        <v>97</v>
      </c>
      <c r="C17" s="389"/>
      <c r="D17" s="389"/>
      <c r="E17" s="389"/>
      <c r="F17" s="6"/>
      <c r="G17" s="129">
        <v>2532.5541188299999</v>
      </c>
      <c r="H17" s="129">
        <v>2611.2450912600002</v>
      </c>
      <c r="I17" s="213">
        <v>2650</v>
      </c>
      <c r="J17" s="401">
        <v>2700</v>
      </c>
      <c r="K17" s="464">
        <v>50</v>
      </c>
      <c r="L17" s="242">
        <v>1.8867924528301886E-2</v>
      </c>
    </row>
    <row r="18" spans="1:12" s="388" customFormat="1" x14ac:dyDescent="0.3">
      <c r="A18" s="389"/>
      <c r="B18" s="389" t="s">
        <v>96</v>
      </c>
      <c r="C18" s="389"/>
      <c r="D18" s="389"/>
      <c r="E18" s="389"/>
      <c r="F18" s="6"/>
      <c r="G18" s="129">
        <v>1215.17868355</v>
      </c>
      <c r="H18" s="129">
        <v>1240.43953483</v>
      </c>
      <c r="I18" s="213">
        <v>1250</v>
      </c>
      <c r="J18" s="401">
        <v>1275</v>
      </c>
      <c r="K18" s="464">
        <v>25</v>
      </c>
      <c r="L18" s="242">
        <v>0.02</v>
      </c>
    </row>
    <row r="19" spans="1:12" s="388" customFormat="1" x14ac:dyDescent="0.3">
      <c r="A19" s="389"/>
      <c r="B19" s="389" t="s">
        <v>414</v>
      </c>
      <c r="C19" s="389"/>
      <c r="D19" s="389"/>
      <c r="E19" s="389"/>
      <c r="F19" s="6"/>
      <c r="G19" s="129">
        <v>72.438036859999997</v>
      </c>
      <c r="H19" s="129">
        <v>23.129277170000002</v>
      </c>
      <c r="I19" s="213">
        <v>30</v>
      </c>
      <c r="J19" s="401">
        <v>100</v>
      </c>
      <c r="K19" s="464">
        <v>70</v>
      </c>
      <c r="L19" s="242">
        <v>2.3333333333333335</v>
      </c>
    </row>
    <row r="20" spans="1:12" s="388" customFormat="1" x14ac:dyDescent="0.3">
      <c r="A20" s="389"/>
      <c r="B20" s="389" t="s">
        <v>95</v>
      </c>
      <c r="C20" s="389"/>
      <c r="D20" s="389"/>
      <c r="E20" s="389"/>
      <c r="F20" s="6"/>
      <c r="G20" s="129">
        <v>1316.5080542600001</v>
      </c>
      <c r="H20" s="129">
        <v>1319.1036522500001</v>
      </c>
      <c r="I20" s="213">
        <v>1450</v>
      </c>
      <c r="J20" s="401">
        <v>1775</v>
      </c>
      <c r="K20" s="464">
        <v>325</v>
      </c>
      <c r="L20" s="242">
        <v>0.22413793103448276</v>
      </c>
    </row>
    <row r="21" spans="1:12" s="388" customFormat="1" x14ac:dyDescent="0.3">
      <c r="A21" s="389"/>
      <c r="B21" s="389" t="s">
        <v>415</v>
      </c>
      <c r="C21" s="389"/>
      <c r="D21" s="389"/>
      <c r="E21" s="389"/>
      <c r="F21" s="6"/>
      <c r="G21" s="129">
        <v>0</v>
      </c>
      <c r="H21" s="129">
        <v>43.058643000000004</v>
      </c>
      <c r="I21" s="213">
        <v>70</v>
      </c>
      <c r="J21" s="401">
        <v>80</v>
      </c>
      <c r="K21" s="464">
        <v>10</v>
      </c>
      <c r="L21" s="242">
        <v>0.14285714285714285</v>
      </c>
    </row>
    <row r="22" spans="1:12" s="388" customFormat="1" x14ac:dyDescent="0.3">
      <c r="A22" s="389"/>
      <c r="B22" s="389" t="s">
        <v>613</v>
      </c>
      <c r="C22" s="389"/>
      <c r="D22" s="389"/>
      <c r="E22" s="389"/>
      <c r="F22" s="6"/>
      <c r="G22" s="129"/>
      <c r="H22" s="129"/>
      <c r="I22" s="213"/>
      <c r="J22" s="401">
        <v>500</v>
      </c>
      <c r="K22" s="464">
        <v>500</v>
      </c>
      <c r="L22" s="242"/>
    </row>
    <row r="23" spans="1:12" s="388" customFormat="1" x14ac:dyDescent="0.3">
      <c r="A23" s="389"/>
      <c r="B23" s="389" t="s">
        <v>99</v>
      </c>
      <c r="C23" s="389"/>
      <c r="D23" s="389"/>
      <c r="E23" s="389"/>
      <c r="F23" s="6"/>
      <c r="G23" s="213">
        <v>1184.369714619992</v>
      </c>
      <c r="H23" s="213">
        <v>1104.2392713799927</v>
      </c>
      <c r="I23" s="213">
        <v>1172.3499999999985</v>
      </c>
      <c r="J23" s="213">
        <v>1156.2999999999956</v>
      </c>
      <c r="K23" s="238">
        <v>-16.05000000000291</v>
      </c>
      <c r="L23" s="242">
        <v>-1.3690450803943302E-2</v>
      </c>
    </row>
    <row r="24" spans="1:12" s="488" customFormat="1" ht="18.850000000000001" customHeight="1" x14ac:dyDescent="0.3">
      <c r="A24" s="739"/>
      <c r="B24" s="491" t="s">
        <v>615</v>
      </c>
      <c r="C24" s="491"/>
      <c r="D24" s="491"/>
      <c r="E24" s="491"/>
      <c r="F24" s="239"/>
      <c r="G24" s="490">
        <v>656.86480082000003</v>
      </c>
      <c r="H24" s="490">
        <v>1395.98902213</v>
      </c>
      <c r="I24" s="490">
        <v>517.54999999999995</v>
      </c>
      <c r="J24" s="490">
        <v>619.59999999999991</v>
      </c>
      <c r="K24" s="489">
        <v>102.04999999999995</v>
      </c>
      <c r="L24" s="352">
        <v>0.19717901652014291</v>
      </c>
    </row>
    <row r="25" spans="1:12" s="388" customFormat="1" ht="15.05" customHeight="1" x14ac:dyDescent="0.3">
      <c r="A25" s="389"/>
      <c r="B25" s="781" t="s">
        <v>112</v>
      </c>
      <c r="C25" s="448"/>
      <c r="D25" s="448"/>
      <c r="E25" s="448"/>
      <c r="F25" s="349"/>
      <c r="G25" s="129">
        <v>8.4411737000000002</v>
      </c>
      <c r="H25" s="129">
        <v>887.31474277999996</v>
      </c>
      <c r="I25" s="213">
        <v>0</v>
      </c>
      <c r="J25" s="401">
        <v>0</v>
      </c>
      <c r="K25" s="471"/>
      <c r="L25" s="243"/>
    </row>
    <row r="26" spans="1:12" s="388" customFormat="1" ht="4.5999999999999996" customHeight="1" x14ac:dyDescent="0.25">
      <c r="A26" s="781"/>
      <c r="B26" s="448"/>
      <c r="C26" s="448"/>
      <c r="D26" s="448"/>
      <c r="E26" s="448"/>
      <c r="F26" s="349"/>
      <c r="G26" s="487"/>
      <c r="H26" s="487"/>
      <c r="I26" s="487"/>
      <c r="J26" s="487"/>
      <c r="K26" s="486"/>
      <c r="L26" s="353"/>
    </row>
    <row r="27" spans="1:12" s="388" customFormat="1" ht="14.25" customHeight="1" x14ac:dyDescent="0.3">
      <c r="A27" s="736" t="s">
        <v>88</v>
      </c>
      <c r="B27" s="520"/>
      <c r="C27" s="736"/>
      <c r="D27" s="782"/>
      <c r="E27" s="782"/>
      <c r="F27" s="737"/>
      <c r="G27" s="738">
        <v>-35878.547691529995</v>
      </c>
      <c r="H27" s="738">
        <v>-33522.680095799995</v>
      </c>
      <c r="I27" s="474">
        <v>-34342.095000000008</v>
      </c>
      <c r="J27" s="474">
        <v>-39365.186000000002</v>
      </c>
      <c r="K27" s="485">
        <v>-5023.0909999999931</v>
      </c>
      <c r="L27" s="354">
        <v>0.14626629505276226</v>
      </c>
    </row>
    <row r="28" spans="1:12" s="473" customFormat="1" ht="20.95" customHeight="1" x14ac:dyDescent="0.25">
      <c r="A28" s="813" t="s">
        <v>429</v>
      </c>
      <c r="B28" s="491"/>
      <c r="C28" s="813"/>
      <c r="D28" s="491"/>
      <c r="E28" s="491"/>
      <c r="F28" s="814"/>
      <c r="G28" s="812">
        <v>-29052.599153769999</v>
      </c>
      <c r="H28" s="812">
        <v>-26344.258083600002</v>
      </c>
      <c r="I28" s="466">
        <v>-26764.29</v>
      </c>
      <c r="J28" s="466">
        <v>-31329.731</v>
      </c>
      <c r="K28" s="484">
        <v>-4565.4409999999989</v>
      </c>
      <c r="L28" s="284">
        <v>0.17057956702755794</v>
      </c>
    </row>
    <row r="29" spans="1:12" s="388" customFormat="1" x14ac:dyDescent="0.3">
      <c r="A29" s="389"/>
      <c r="B29" s="206" t="s">
        <v>314</v>
      </c>
      <c r="C29" s="389"/>
      <c r="D29" s="389"/>
      <c r="E29" s="389"/>
      <c r="F29" s="410"/>
      <c r="G29" s="129">
        <v>-11049.843687000001</v>
      </c>
      <c r="H29" s="129">
        <v>-10078.306854999999</v>
      </c>
      <c r="I29" s="129">
        <v>-11336.798000000001</v>
      </c>
      <c r="J29" s="129">
        <v>-12129.768493519945</v>
      </c>
      <c r="K29" s="254">
        <v>-792.97049351994428</v>
      </c>
      <c r="L29" s="255">
        <v>6.9946601634777672E-2</v>
      </c>
    </row>
    <row r="30" spans="1:12" s="388" customFormat="1" x14ac:dyDescent="0.3">
      <c r="A30" s="389"/>
      <c r="B30" s="206" t="s">
        <v>294</v>
      </c>
      <c r="C30" s="389"/>
      <c r="D30" s="389"/>
      <c r="E30" s="389"/>
      <c r="F30" s="410"/>
      <c r="G30" s="129">
        <v>-16462.444696999999</v>
      </c>
      <c r="H30" s="129">
        <v>-14747.048642000002</v>
      </c>
      <c r="I30" s="129">
        <v>-13929.523000000001</v>
      </c>
      <c r="J30" s="129">
        <v>-17564.175801341629</v>
      </c>
      <c r="K30" s="254">
        <v>-3634.6528013416282</v>
      </c>
      <c r="L30" s="255">
        <v>0.26093160557914497</v>
      </c>
    </row>
    <row r="31" spans="1:12" s="473" customFormat="1" x14ac:dyDescent="0.3">
      <c r="A31" s="241" t="s">
        <v>430</v>
      </c>
      <c r="B31" s="731"/>
      <c r="C31" s="241"/>
      <c r="D31" s="731"/>
      <c r="E31" s="731"/>
      <c r="F31" s="483"/>
      <c r="G31" s="472">
        <v>-3676.7786323400005</v>
      </c>
      <c r="H31" s="472">
        <v>-3700.7857816000001</v>
      </c>
      <c r="I31" s="472">
        <v>-3877.8050000000003</v>
      </c>
      <c r="J31" s="472">
        <v>-4435.4549999999999</v>
      </c>
      <c r="K31" s="482">
        <v>-557.64999999999964</v>
      </c>
      <c r="L31" s="355">
        <v>0.14380558073446179</v>
      </c>
    </row>
    <row r="32" spans="1:12" s="473" customFormat="1" x14ac:dyDescent="0.3">
      <c r="A32" s="241"/>
      <c r="B32" s="206" t="s">
        <v>614</v>
      </c>
      <c r="C32" s="389"/>
      <c r="D32" s="389"/>
      <c r="E32" s="389"/>
      <c r="F32" s="410"/>
      <c r="G32" s="129"/>
      <c r="H32" s="129"/>
      <c r="I32" s="213"/>
      <c r="J32" s="401">
        <v>-180</v>
      </c>
      <c r="K32" s="254">
        <v>-180</v>
      </c>
      <c r="L32" s="255"/>
    </row>
    <row r="33" spans="1:12" s="473" customFormat="1" x14ac:dyDescent="0.3">
      <c r="A33" s="241" t="s">
        <v>431</v>
      </c>
      <c r="B33" s="731"/>
      <c r="C33" s="241"/>
      <c r="D33" s="731"/>
      <c r="E33" s="731"/>
      <c r="F33" s="483"/>
      <c r="G33" s="472">
        <v>-3149.1699054200003</v>
      </c>
      <c r="H33" s="472">
        <v>-3477.6362306000001</v>
      </c>
      <c r="I33" s="472">
        <v>-3700</v>
      </c>
      <c r="J33" s="472">
        <v>-3600</v>
      </c>
      <c r="K33" s="482">
        <v>100</v>
      </c>
      <c r="L33" s="355">
        <v>-2.7027027027027029E-2</v>
      </c>
    </row>
    <row r="34" spans="1:12" s="388" customFormat="1" ht="15.05" customHeight="1" x14ac:dyDescent="0.3">
      <c r="A34" s="216" t="s">
        <v>98</v>
      </c>
      <c r="B34" s="216"/>
      <c r="C34" s="216"/>
      <c r="D34" s="392"/>
      <c r="E34" s="392"/>
      <c r="F34" s="408"/>
      <c r="G34" s="481">
        <v>55014.747380799992</v>
      </c>
      <c r="H34" s="470">
        <v>48284.783569210005</v>
      </c>
      <c r="I34" s="470">
        <v>47707.904999999992</v>
      </c>
      <c r="J34" s="481">
        <v>58934.813999999998</v>
      </c>
      <c r="K34" s="469">
        <v>11226.909000000007</v>
      </c>
      <c r="L34" s="261">
        <v>0.2353259695641636</v>
      </c>
    </row>
    <row r="35" spans="1:12" s="388" customFormat="1" ht="7.55" customHeight="1" x14ac:dyDescent="0.3">
      <c r="A35" s="389"/>
      <c r="B35" s="389"/>
      <c r="C35" s="389"/>
      <c r="D35" s="389"/>
      <c r="E35" s="389"/>
      <c r="F35" s="389"/>
      <c r="G35" s="389"/>
      <c r="H35" s="389"/>
      <c r="I35" s="389"/>
      <c r="J35" s="389"/>
      <c r="K35" s="389"/>
      <c r="L35" s="389"/>
    </row>
    <row r="36" spans="1:12" s="388" customFormat="1" ht="16.55" customHeight="1" x14ac:dyDescent="0.3">
      <c r="A36" s="783" t="s">
        <v>122</v>
      </c>
      <c r="B36" s="784"/>
      <c r="C36" s="784"/>
      <c r="D36" s="785"/>
      <c r="E36" s="785"/>
      <c r="F36" s="785"/>
      <c r="G36" s="785">
        <v>917.84541897999998</v>
      </c>
      <c r="H36" s="785">
        <v>513.85643267</v>
      </c>
      <c r="I36" s="785">
        <v>950</v>
      </c>
      <c r="J36" s="785">
        <v>950</v>
      </c>
      <c r="K36" s="786">
        <v>0</v>
      </c>
      <c r="L36" s="787">
        <v>0</v>
      </c>
    </row>
  </sheetData>
  <mergeCells count="2">
    <mergeCell ref="A2:E3"/>
    <mergeCell ref="K2:L2"/>
  </mergeCells>
  <pageMargins left="0.7" right="0.7" top="0.75" bottom="0.75" header="0.3" footer="0.3"/>
  <pageSetup paperSize="9" scale="9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O23"/>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5" s="461" customFormat="1" ht="15.05" customHeight="1" x14ac:dyDescent="0.3">
      <c r="A1" s="950" t="s">
        <v>647</v>
      </c>
      <c r="B1" s="476"/>
      <c r="C1" s="476"/>
      <c r="D1" s="476"/>
      <c r="E1" s="476"/>
      <c r="F1" s="832"/>
      <c r="G1" s="499"/>
      <c r="H1" s="499"/>
      <c r="I1" s="499"/>
      <c r="J1" s="499"/>
      <c r="K1" s="499"/>
      <c r="L1" s="499"/>
      <c r="M1" s="499"/>
      <c r="N1" s="499"/>
      <c r="O1" s="499"/>
    </row>
    <row r="2" spans="1:15" ht="15.05" customHeight="1" x14ac:dyDescent="0.3">
      <c r="A2" s="999" t="s">
        <v>1</v>
      </c>
      <c r="B2" s="999"/>
      <c r="C2" s="999"/>
      <c r="D2" s="999"/>
      <c r="E2" s="468"/>
      <c r="F2" s="467"/>
      <c r="G2" s="1001" t="s">
        <v>0</v>
      </c>
      <c r="H2" s="1001"/>
      <c r="I2" s="1002" t="s">
        <v>23</v>
      </c>
      <c r="J2" s="1002"/>
      <c r="K2" s="1002"/>
      <c r="L2" s="1002"/>
      <c r="M2" s="1002"/>
      <c r="N2" s="607"/>
      <c r="O2" s="1003" t="s">
        <v>567</v>
      </c>
    </row>
    <row r="3" spans="1:15" x14ac:dyDescent="0.3">
      <c r="A3" s="1000"/>
      <c r="B3" s="1000"/>
      <c r="C3" s="1000"/>
      <c r="D3" s="1000"/>
      <c r="E3" s="369"/>
      <c r="F3" s="369"/>
      <c r="G3" s="370">
        <v>2019</v>
      </c>
      <c r="H3" s="370">
        <v>2020</v>
      </c>
      <c r="I3" s="370" t="s">
        <v>13</v>
      </c>
      <c r="J3" s="370" t="s">
        <v>14</v>
      </c>
      <c r="K3" s="370" t="s">
        <v>15</v>
      </c>
      <c r="L3" s="370" t="s">
        <v>356</v>
      </c>
      <c r="M3" s="370">
        <v>2025</v>
      </c>
      <c r="N3" s="687"/>
      <c r="O3" s="1004"/>
    </row>
    <row r="4" spans="1:15" s="693" customFormat="1" ht="15.05" customHeight="1" x14ac:dyDescent="0.3">
      <c r="A4" s="692" t="s">
        <v>474</v>
      </c>
      <c r="B4" s="695"/>
      <c r="C4" s="696"/>
      <c r="D4" s="696"/>
      <c r="E4" s="696"/>
      <c r="F4" s="696"/>
      <c r="G4" s="697"/>
      <c r="H4" s="697"/>
      <c r="I4" s="697"/>
      <c r="J4" s="700">
        <v>2645</v>
      </c>
      <c r="K4" s="700">
        <v>4293</v>
      </c>
      <c r="L4" s="700">
        <v>5570</v>
      </c>
      <c r="M4" s="700">
        <v>6127</v>
      </c>
      <c r="N4" s="701"/>
      <c r="O4" s="724">
        <v>18635</v>
      </c>
    </row>
    <row r="5" spans="1:15" s="693" customFormat="1" ht="15.05" customHeight="1" x14ac:dyDescent="0.3">
      <c r="A5" s="744"/>
      <c r="B5" s="126" t="s">
        <v>645</v>
      </c>
      <c r="C5" s="476"/>
      <c r="D5" s="476"/>
      <c r="E5" s="476"/>
      <c r="F5" s="476"/>
      <c r="G5" s="765"/>
      <c r="H5" s="765"/>
      <c r="I5" s="765"/>
      <c r="J5" s="766">
        <v>-500</v>
      </c>
      <c r="K5" s="766">
        <v>-1000</v>
      </c>
      <c r="L5" s="766">
        <v>-1400</v>
      </c>
      <c r="M5" s="766">
        <v>-1700</v>
      </c>
      <c r="N5" s="765"/>
      <c r="O5" s="767">
        <v>-4600</v>
      </c>
    </row>
    <row r="6" spans="1:15" s="387" customFormat="1" ht="15.05" customHeight="1" x14ac:dyDescent="0.25">
      <c r="A6" s="4"/>
      <c r="B6" s="126" t="s">
        <v>621</v>
      </c>
      <c r="C6" s="389"/>
      <c r="D6" s="389"/>
      <c r="E6" s="389"/>
      <c r="F6" s="389"/>
      <c r="G6" s="766">
        <v>0</v>
      </c>
      <c r="H6" s="766">
        <v>0</v>
      </c>
      <c r="I6" s="766">
        <v>0</v>
      </c>
      <c r="J6" s="766">
        <v>2725</v>
      </c>
      <c r="K6" s="766">
        <v>4803</v>
      </c>
      <c r="L6" s="766">
        <v>5775</v>
      </c>
      <c r="M6" s="766">
        <v>6247</v>
      </c>
      <c r="N6" s="766"/>
      <c r="O6" s="768">
        <v>19550</v>
      </c>
    </row>
    <row r="7" spans="1:15" s="387" customFormat="1" ht="15.05" customHeight="1" x14ac:dyDescent="0.25">
      <c r="A7" s="4"/>
      <c r="B7" s="126" t="s">
        <v>622</v>
      </c>
      <c r="C7" s="389"/>
      <c r="D7" s="389"/>
      <c r="E7" s="389"/>
      <c r="F7" s="389"/>
      <c r="G7" s="766"/>
      <c r="H7" s="766"/>
      <c r="I7" s="766"/>
      <c r="J7" s="766">
        <v>175</v>
      </c>
      <c r="K7" s="766">
        <v>300</v>
      </c>
      <c r="L7" s="766">
        <v>1130</v>
      </c>
      <c r="M7" s="766">
        <v>1510</v>
      </c>
      <c r="N7" s="766"/>
      <c r="O7" s="767">
        <v>3115</v>
      </c>
    </row>
    <row r="8" spans="1:15" s="387" customFormat="1" ht="15.05" customHeight="1" x14ac:dyDescent="0.25">
      <c r="A8" s="4"/>
      <c r="B8" s="126" t="s">
        <v>623</v>
      </c>
      <c r="C8" s="389"/>
      <c r="D8" s="389"/>
      <c r="E8" s="389"/>
      <c r="F8" s="389"/>
      <c r="G8" s="766"/>
      <c r="H8" s="766"/>
      <c r="I8" s="766"/>
      <c r="J8" s="766">
        <v>55</v>
      </c>
      <c r="K8" s="766">
        <v>60</v>
      </c>
      <c r="L8" s="766">
        <v>65</v>
      </c>
      <c r="M8" s="766">
        <v>70</v>
      </c>
      <c r="N8" s="766"/>
      <c r="O8" s="767">
        <v>250</v>
      </c>
    </row>
    <row r="9" spans="1:15" s="387" customFormat="1" ht="15.05" customHeight="1" x14ac:dyDescent="0.25">
      <c r="A9" s="4"/>
      <c r="B9" s="126" t="s">
        <v>624</v>
      </c>
      <c r="C9" s="389"/>
      <c r="D9" s="389"/>
      <c r="E9" s="389"/>
      <c r="F9" s="389"/>
      <c r="G9" s="766"/>
      <c r="H9" s="766"/>
      <c r="I9" s="766"/>
      <c r="J9" s="766">
        <v>190</v>
      </c>
      <c r="K9" s="766">
        <v>130</v>
      </c>
      <c r="L9" s="766">
        <v>0</v>
      </c>
      <c r="M9" s="766">
        <v>0</v>
      </c>
      <c r="N9" s="766"/>
      <c r="O9" s="767">
        <v>320</v>
      </c>
    </row>
    <row r="10" spans="1:15" s="693" customFormat="1" ht="15.05" customHeight="1" x14ac:dyDescent="0.3">
      <c r="A10" s="692" t="s">
        <v>578</v>
      </c>
      <c r="B10" s="698"/>
      <c r="C10" s="699"/>
      <c r="D10" s="699"/>
      <c r="E10" s="699"/>
      <c r="F10" s="699"/>
      <c r="G10" s="700">
        <v>117.5</v>
      </c>
      <c r="H10" s="700">
        <v>310.65317675</v>
      </c>
      <c r="I10" s="700">
        <v>1640.134</v>
      </c>
      <c r="J10" s="700">
        <v>2212.6400000000003</v>
      </c>
      <c r="K10" s="700">
        <v>2224.404</v>
      </c>
      <c r="L10" s="700">
        <v>2241.86</v>
      </c>
      <c r="M10" s="700">
        <v>2187.8000000000002</v>
      </c>
      <c r="N10" s="701"/>
      <c r="O10" s="726">
        <v>8866.7039999999997</v>
      </c>
    </row>
    <row r="11" spans="1:15" ht="15.05" customHeight="1" x14ac:dyDescent="0.3">
      <c r="A11" s="2"/>
      <c r="B11" s="126" t="s">
        <v>433</v>
      </c>
      <c r="C11" s="387"/>
      <c r="D11" s="387"/>
      <c r="E11" s="387"/>
      <c r="F11" s="387"/>
      <c r="G11" s="694">
        <v>117.5</v>
      </c>
      <c r="H11" s="694">
        <v>148.4</v>
      </c>
      <c r="I11" s="694">
        <v>588.6</v>
      </c>
      <c r="J11" s="694">
        <v>801</v>
      </c>
      <c r="K11" s="694">
        <v>817.16399999999999</v>
      </c>
      <c r="L11" s="694">
        <v>737.45</v>
      </c>
      <c r="M11" s="694">
        <v>617.35</v>
      </c>
      <c r="N11" s="694"/>
      <c r="O11" s="725">
        <v>2972.9639999999999</v>
      </c>
    </row>
    <row r="12" spans="1:15" ht="15.05" customHeight="1" x14ac:dyDescent="0.3">
      <c r="A12" s="2"/>
      <c r="B12" s="126" t="s">
        <v>135</v>
      </c>
      <c r="C12" s="387"/>
      <c r="D12" s="387"/>
      <c r="E12" s="387"/>
      <c r="F12" s="387"/>
      <c r="G12" s="694">
        <v>0</v>
      </c>
      <c r="H12" s="694">
        <v>58.934176980000004</v>
      </c>
      <c r="I12" s="694">
        <v>335.53</v>
      </c>
      <c r="J12" s="694">
        <v>602.73</v>
      </c>
      <c r="K12" s="694">
        <v>684.73</v>
      </c>
      <c r="L12" s="694">
        <v>733.8</v>
      </c>
      <c r="M12" s="694">
        <v>745.9</v>
      </c>
      <c r="N12" s="694"/>
      <c r="O12" s="725">
        <v>2767.16</v>
      </c>
    </row>
    <row r="13" spans="1:15" ht="15.05" customHeight="1" x14ac:dyDescent="0.3">
      <c r="A13" s="2"/>
      <c r="B13" s="126" t="s">
        <v>424</v>
      </c>
      <c r="C13" s="387"/>
      <c r="D13" s="387"/>
      <c r="E13" s="387"/>
      <c r="F13" s="387"/>
      <c r="G13" s="694">
        <v>0</v>
      </c>
      <c r="H13" s="694">
        <v>3.31899977</v>
      </c>
      <c r="I13" s="694">
        <v>576.50400000000002</v>
      </c>
      <c r="J13" s="694">
        <v>403.95</v>
      </c>
      <c r="K13" s="694">
        <v>332.35</v>
      </c>
      <c r="L13" s="694">
        <v>419.95</v>
      </c>
      <c r="M13" s="694">
        <v>485.55</v>
      </c>
      <c r="N13" s="694"/>
      <c r="O13" s="725">
        <v>1641.8</v>
      </c>
    </row>
    <row r="14" spans="1:15" ht="15.05" customHeight="1" x14ac:dyDescent="0.3">
      <c r="A14" s="2"/>
      <c r="B14" s="126" t="s">
        <v>467</v>
      </c>
      <c r="C14" s="387"/>
      <c r="D14" s="387"/>
      <c r="E14" s="387"/>
      <c r="F14" s="387"/>
      <c r="G14" s="694">
        <v>0</v>
      </c>
      <c r="H14" s="694">
        <v>100</v>
      </c>
      <c r="I14" s="694">
        <v>139.5</v>
      </c>
      <c r="J14" s="694">
        <v>404.96000000000004</v>
      </c>
      <c r="K14" s="694">
        <v>390.16</v>
      </c>
      <c r="L14" s="694">
        <v>350.66</v>
      </c>
      <c r="M14" s="694">
        <v>339</v>
      </c>
      <c r="N14" s="694"/>
      <c r="O14" s="725">
        <v>1484.7800000000002</v>
      </c>
    </row>
    <row r="15" spans="1:15" s="693" customFormat="1" ht="15.05" customHeight="1" x14ac:dyDescent="0.3">
      <c r="A15" s="692" t="s">
        <v>579</v>
      </c>
      <c r="B15" s="698"/>
      <c r="C15" s="699"/>
      <c r="D15" s="699"/>
      <c r="E15" s="699"/>
      <c r="F15" s="699"/>
      <c r="G15" s="700">
        <v>0</v>
      </c>
      <c r="H15" s="700">
        <v>0</v>
      </c>
      <c r="I15" s="700">
        <v>1843</v>
      </c>
      <c r="J15" s="700">
        <v>1970.373</v>
      </c>
      <c r="K15" s="700">
        <v>2076.4920000000002</v>
      </c>
      <c r="L15" s="700">
        <v>649.83900000000006</v>
      </c>
      <c r="M15" s="700">
        <v>383.00700000000006</v>
      </c>
      <c r="N15" s="701"/>
      <c r="O15" s="726">
        <v>5079.7109999999993</v>
      </c>
    </row>
    <row r="16" spans="1:15" ht="15.05" customHeight="1" x14ac:dyDescent="0.3">
      <c r="A16" s="2"/>
      <c r="B16" s="126" t="s">
        <v>420</v>
      </c>
      <c r="C16" s="387"/>
      <c r="D16" s="387"/>
      <c r="E16" s="387"/>
      <c r="F16" s="387"/>
      <c r="G16" s="694">
        <v>0</v>
      </c>
      <c r="H16" s="694">
        <v>0</v>
      </c>
      <c r="I16" s="694">
        <v>1491</v>
      </c>
      <c r="J16" s="694">
        <v>1522.473</v>
      </c>
      <c r="K16" s="694">
        <v>2018.492</v>
      </c>
      <c r="L16" s="694">
        <v>649.83900000000006</v>
      </c>
      <c r="M16" s="694">
        <v>383.00700000000006</v>
      </c>
      <c r="N16" s="694"/>
      <c r="O16" s="725">
        <v>4573.8109999999997</v>
      </c>
    </row>
    <row r="17" spans="1:15" ht="15.05" customHeight="1" x14ac:dyDescent="0.3">
      <c r="A17" s="2"/>
      <c r="B17" s="126" t="s">
        <v>563</v>
      </c>
      <c r="C17" s="387"/>
      <c r="D17" s="387"/>
      <c r="E17" s="387"/>
      <c r="F17" s="387"/>
      <c r="G17" s="694"/>
      <c r="H17" s="694"/>
      <c r="I17" s="694"/>
      <c r="J17" s="694">
        <v>8</v>
      </c>
      <c r="K17" s="694">
        <v>8</v>
      </c>
      <c r="L17" s="694"/>
      <c r="M17" s="694"/>
      <c r="N17" s="694"/>
      <c r="O17" s="725">
        <v>16</v>
      </c>
    </row>
    <row r="18" spans="1:15" ht="15.05" customHeight="1" x14ac:dyDescent="0.3">
      <c r="A18" s="2"/>
      <c r="B18" s="126" t="s">
        <v>434</v>
      </c>
      <c r="C18" s="387"/>
      <c r="D18" s="387"/>
      <c r="E18" s="387"/>
      <c r="F18" s="387"/>
      <c r="G18" s="694">
        <v>0</v>
      </c>
      <c r="H18" s="694">
        <v>0</v>
      </c>
      <c r="I18" s="694">
        <v>352</v>
      </c>
      <c r="J18" s="694">
        <v>439.9</v>
      </c>
      <c r="K18" s="694">
        <v>50</v>
      </c>
      <c r="L18" s="694">
        <v>0</v>
      </c>
      <c r="M18" s="694">
        <v>0</v>
      </c>
      <c r="N18" s="694"/>
      <c r="O18" s="725">
        <v>489.9</v>
      </c>
    </row>
    <row r="19" spans="1:15" s="693" customFormat="1" ht="15.05" customHeight="1" x14ac:dyDescent="0.3">
      <c r="A19" s="692" t="s">
        <v>611</v>
      </c>
      <c r="B19" s="698"/>
      <c r="C19" s="699"/>
      <c r="D19" s="699"/>
      <c r="E19" s="699"/>
      <c r="F19" s="699"/>
      <c r="G19" s="700">
        <v>0</v>
      </c>
      <c r="H19" s="700">
        <v>0</v>
      </c>
      <c r="I19" s="700">
        <v>24.34</v>
      </c>
      <c r="J19" s="700">
        <v>224.95</v>
      </c>
      <c r="K19" s="700">
        <v>169.38</v>
      </c>
      <c r="L19" s="700">
        <v>164.38</v>
      </c>
      <c r="M19" s="700">
        <v>57.5</v>
      </c>
      <c r="N19" s="701"/>
      <c r="O19" s="726">
        <v>616.20999999999992</v>
      </c>
    </row>
    <row r="20" spans="1:15" ht="15.05" customHeight="1" x14ac:dyDescent="0.3">
      <c r="A20" s="2"/>
      <c r="B20" s="126" t="s">
        <v>562</v>
      </c>
      <c r="C20" s="387"/>
      <c r="D20" s="387"/>
      <c r="E20" s="387"/>
      <c r="F20" s="387"/>
      <c r="G20" s="694">
        <v>0</v>
      </c>
      <c r="H20" s="694">
        <v>0</v>
      </c>
      <c r="I20" s="694">
        <v>9.34</v>
      </c>
      <c r="J20" s="694">
        <v>93.25</v>
      </c>
      <c r="K20" s="694">
        <v>90.78</v>
      </c>
      <c r="L20" s="694">
        <v>85.78</v>
      </c>
      <c r="M20" s="694">
        <v>20</v>
      </c>
      <c r="N20" s="694"/>
      <c r="O20" s="725">
        <v>289.81</v>
      </c>
    </row>
    <row r="21" spans="1:15" ht="15.05" customHeight="1" x14ac:dyDescent="0.3">
      <c r="A21" s="2"/>
      <c r="B21" s="126" t="s">
        <v>70</v>
      </c>
      <c r="C21" s="387"/>
      <c r="D21" s="387"/>
      <c r="E21" s="387"/>
      <c r="F21" s="387"/>
      <c r="G21" s="694">
        <v>0</v>
      </c>
      <c r="H21" s="694">
        <v>0</v>
      </c>
      <c r="I21" s="694">
        <v>15</v>
      </c>
      <c r="J21" s="694">
        <v>35</v>
      </c>
      <c r="K21" s="694">
        <v>12.4</v>
      </c>
      <c r="L21" s="694">
        <v>12.4</v>
      </c>
      <c r="M21" s="694">
        <v>12.4</v>
      </c>
      <c r="N21" s="694"/>
      <c r="O21" s="725">
        <v>72.2</v>
      </c>
    </row>
    <row r="22" spans="1:15" ht="15.05" customHeight="1" x14ac:dyDescent="0.3">
      <c r="A22" s="2"/>
      <c r="B22" s="126" t="s">
        <v>455</v>
      </c>
      <c r="C22" s="387"/>
      <c r="D22" s="387"/>
      <c r="E22" s="387"/>
      <c r="F22" s="387"/>
      <c r="G22" s="694">
        <v>0</v>
      </c>
      <c r="H22" s="694">
        <v>0</v>
      </c>
      <c r="I22" s="694">
        <v>0</v>
      </c>
      <c r="J22" s="694">
        <v>96.699999999999989</v>
      </c>
      <c r="K22" s="694">
        <v>66.2</v>
      </c>
      <c r="L22" s="694">
        <v>66.2</v>
      </c>
      <c r="M22" s="694">
        <v>25.1</v>
      </c>
      <c r="N22" s="694"/>
      <c r="O22" s="725">
        <v>254.19999999999996</v>
      </c>
    </row>
    <row r="23" spans="1:15" s="388" customFormat="1" ht="15.05" customHeight="1" x14ac:dyDescent="0.3">
      <c r="A23" s="19" t="s">
        <v>612</v>
      </c>
      <c r="B23" s="376"/>
      <c r="C23" s="392"/>
      <c r="D23" s="392"/>
      <c r="E23" s="392"/>
      <c r="F23" s="392"/>
      <c r="G23" s="702"/>
      <c r="H23" s="702">
        <v>310.65317675</v>
      </c>
      <c r="I23" s="702">
        <v>3507.4740000000002</v>
      </c>
      <c r="J23" s="702">
        <v>7052.9630000000006</v>
      </c>
      <c r="K23" s="702">
        <v>8763.2759999999998</v>
      </c>
      <c r="L23" s="702">
        <v>8626.0789999999997</v>
      </c>
      <c r="M23" s="702">
        <v>8755.3069999999989</v>
      </c>
      <c r="N23" s="702"/>
      <c r="O23" s="727">
        <v>33197.625</v>
      </c>
    </row>
  </sheetData>
  <mergeCells count="4">
    <mergeCell ref="A2:D3"/>
    <mergeCell ref="G2:H2"/>
    <mergeCell ref="I2:M2"/>
    <mergeCell ref="O2:O3"/>
  </mergeCells>
  <pageMargins left="0.7" right="0.7" top="0.75" bottom="0.75" header="0.3" footer="0.3"/>
  <pageSetup paperSize="9" scale="76"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P28"/>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6" s="388" customFormat="1" ht="15.05" customHeight="1" x14ac:dyDescent="0.3">
      <c r="A1" s="946" t="s">
        <v>652</v>
      </c>
      <c r="B1" s="771"/>
      <c r="C1" s="781"/>
      <c r="D1" s="781"/>
      <c r="E1" s="781"/>
      <c r="F1" s="781"/>
      <c r="G1" s="781"/>
      <c r="H1" s="789"/>
      <c r="I1" s="789"/>
      <c r="J1" s="789"/>
      <c r="K1" s="789"/>
      <c r="L1" s="789"/>
      <c r="M1" s="789"/>
      <c r="N1" s="404"/>
      <c r="O1" s="404"/>
      <c r="P1" s="404"/>
    </row>
    <row r="2" spans="1:16" ht="14.25" customHeight="1" x14ac:dyDescent="0.3">
      <c r="A2" s="986" t="s">
        <v>513</v>
      </c>
      <c r="B2" s="986"/>
      <c r="C2" s="986"/>
      <c r="D2" s="986"/>
      <c r="E2" s="986"/>
      <c r="F2" s="447"/>
      <c r="G2" s="446"/>
      <c r="H2" s="445"/>
      <c r="I2" s="988" t="s">
        <v>384</v>
      </c>
      <c r="J2" s="988"/>
      <c r="K2" s="988"/>
      <c r="L2" s="988"/>
      <c r="M2" s="988"/>
      <c r="N2" s="413"/>
      <c r="O2" s="413"/>
      <c r="P2" s="413"/>
    </row>
    <row r="3" spans="1:16" ht="14.25" customHeight="1" x14ac:dyDescent="0.3">
      <c r="A3" s="987"/>
      <c r="B3" s="987"/>
      <c r="C3" s="987"/>
      <c r="D3" s="987"/>
      <c r="E3" s="987"/>
      <c r="F3" s="444"/>
      <c r="G3" s="443">
        <v>2019</v>
      </c>
      <c r="H3" s="442">
        <v>2020</v>
      </c>
      <c r="I3" s="397">
        <v>2021</v>
      </c>
      <c r="J3" s="397">
        <v>2022</v>
      </c>
      <c r="K3" s="397">
        <v>2023</v>
      </c>
      <c r="L3" s="397">
        <v>2024</v>
      </c>
      <c r="M3" s="397">
        <v>2025</v>
      </c>
    </row>
    <row r="4" spans="1:16" ht="14.25" customHeight="1" x14ac:dyDescent="0.3">
      <c r="A4" s="389" t="s">
        <v>100</v>
      </c>
      <c r="B4" s="389"/>
      <c r="C4" s="389"/>
      <c r="D4" s="389"/>
      <c r="E4" s="389"/>
      <c r="F4" s="417"/>
      <c r="G4" s="417">
        <v>193.05853850135787</v>
      </c>
      <c r="H4" s="417">
        <v>216.43845970760435</v>
      </c>
      <c r="I4" s="417">
        <v>221.77173510295589</v>
      </c>
      <c r="J4" s="417">
        <v>219.74108938752187</v>
      </c>
      <c r="K4" s="417">
        <v>224.0084614854288</v>
      </c>
      <c r="L4" s="417">
        <v>228.82843743696364</v>
      </c>
      <c r="M4" s="417">
        <v>235.3261497406186</v>
      </c>
      <c r="N4" s="433"/>
    </row>
    <row r="5" spans="1:16" ht="14.25" customHeight="1" x14ac:dyDescent="0.3">
      <c r="A5" s="389" t="s">
        <v>101</v>
      </c>
      <c r="B5" s="389"/>
      <c r="C5" s="389"/>
      <c r="D5" s="389"/>
      <c r="E5" s="389"/>
      <c r="F5" s="417"/>
      <c r="G5" s="417">
        <v>195.48299979348837</v>
      </c>
      <c r="H5" s="417">
        <v>184.91454109702059</v>
      </c>
      <c r="I5" s="417">
        <v>197.58768449447152</v>
      </c>
      <c r="J5" s="417">
        <v>209.93146918963052</v>
      </c>
      <c r="K5" s="417">
        <v>217.76587499893353</v>
      </c>
      <c r="L5" s="417">
        <v>225.41682872161778</v>
      </c>
      <c r="M5" s="417">
        <v>233.60864115391252</v>
      </c>
      <c r="N5" s="433"/>
    </row>
    <row r="6" spans="1:16" ht="14.25" customHeight="1" x14ac:dyDescent="0.3">
      <c r="A6" s="437" t="s">
        <v>102</v>
      </c>
      <c r="B6" s="437"/>
      <c r="C6" s="437"/>
      <c r="D6" s="437"/>
      <c r="E6" s="437"/>
      <c r="F6" s="441"/>
      <c r="G6" s="441">
        <v>169.45644267555269</v>
      </c>
      <c r="H6" s="441">
        <v>159.55421602808224</v>
      </c>
      <c r="I6" s="441">
        <v>171.74454631196878</v>
      </c>
      <c r="J6" s="441">
        <v>182.42368640695014</v>
      </c>
      <c r="K6" s="441">
        <v>189.42524071397546</v>
      </c>
      <c r="L6" s="441">
        <v>196.5562440862586</v>
      </c>
      <c r="M6" s="441">
        <v>203.95829069848529</v>
      </c>
      <c r="N6" s="440"/>
      <c r="O6" s="434"/>
    </row>
    <row r="7" spans="1:16" x14ac:dyDescent="0.3">
      <c r="A7" s="432" t="s">
        <v>7</v>
      </c>
      <c r="B7" s="432"/>
      <c r="C7" s="432"/>
      <c r="D7" s="432"/>
      <c r="E7" s="432"/>
      <c r="F7" s="431"/>
      <c r="G7" s="431">
        <v>2.424461292130502</v>
      </c>
      <c r="H7" s="431">
        <v>-31.523918610583763</v>
      </c>
      <c r="I7" s="431">
        <v>-24.18405060848437</v>
      </c>
      <c r="J7" s="431">
        <v>-9.8096201978913484</v>
      </c>
      <c r="K7" s="431">
        <v>-6.24258648649527</v>
      </c>
      <c r="L7" s="431">
        <v>-3.4116087153458636</v>
      </c>
      <c r="M7" s="431">
        <v>-1.7175085867060886</v>
      </c>
      <c r="N7" s="438"/>
      <c r="O7" s="399"/>
    </row>
    <row r="8" spans="1:16" x14ac:dyDescent="0.3">
      <c r="A8" s="427" t="s">
        <v>619</v>
      </c>
      <c r="B8" s="427"/>
      <c r="C8" s="427"/>
      <c r="D8" s="427"/>
      <c r="E8" s="427"/>
      <c r="F8" s="426"/>
      <c r="G8" s="426">
        <v>280.499741813404</v>
      </c>
      <c r="H8" s="426">
        <v>315.64438475413681</v>
      </c>
      <c r="I8" s="426">
        <v>335.04510202928782</v>
      </c>
      <c r="J8" s="426">
        <v>343.63805556051244</v>
      </c>
      <c r="K8" s="426">
        <v>349.68064204700767</v>
      </c>
      <c r="L8" s="426">
        <v>353.09225076235356</v>
      </c>
      <c r="M8" s="426">
        <v>353.8097593490595</v>
      </c>
      <c r="N8" s="438"/>
      <c r="O8" s="399"/>
    </row>
    <row r="9" spans="1:16" ht="14.25" customHeight="1" x14ac:dyDescent="0.3">
      <c r="A9" s="986" t="s">
        <v>514</v>
      </c>
      <c r="B9" s="986"/>
      <c r="C9" s="986"/>
      <c r="D9" s="986"/>
      <c r="E9" s="986"/>
      <c r="F9" s="447"/>
      <c r="G9" s="446"/>
      <c r="H9" s="445"/>
      <c r="I9" s="988" t="s">
        <v>384</v>
      </c>
      <c r="J9" s="988"/>
      <c r="K9" s="988"/>
      <c r="L9" s="988"/>
      <c r="M9" s="988"/>
      <c r="N9" s="413"/>
    </row>
    <row r="10" spans="1:16" ht="14.25" customHeight="1" x14ac:dyDescent="0.3">
      <c r="A10" s="987"/>
      <c r="B10" s="987"/>
      <c r="C10" s="987"/>
      <c r="D10" s="987"/>
      <c r="E10" s="987"/>
      <c r="F10" s="444"/>
      <c r="G10" s="443">
        <v>2019</v>
      </c>
      <c r="H10" s="442">
        <v>2020</v>
      </c>
      <c r="I10" s="397">
        <v>2021</v>
      </c>
      <c r="J10" s="397">
        <v>2022</v>
      </c>
      <c r="K10" s="397">
        <v>2023</v>
      </c>
      <c r="L10" s="397">
        <v>2024</v>
      </c>
      <c r="M10" s="397">
        <v>2025</v>
      </c>
      <c r="N10" s="413"/>
    </row>
    <row r="11" spans="1:16" x14ac:dyDescent="0.3">
      <c r="A11" s="389" t="s">
        <v>100</v>
      </c>
      <c r="B11" s="389"/>
      <c r="C11" s="389"/>
      <c r="D11" s="389"/>
      <c r="E11" s="389"/>
      <c r="F11" s="417"/>
      <c r="G11" s="417">
        <v>48.565921209524952</v>
      </c>
      <c r="H11" s="417">
        <v>57.059511803843257</v>
      </c>
      <c r="I11" s="417">
        <v>54.825837856995506</v>
      </c>
      <c r="J11" s="417">
        <v>50.564137885728108</v>
      </c>
      <c r="K11" s="417">
        <v>49.436655605359611</v>
      </c>
      <c r="L11" s="417">
        <v>48.561540482190047</v>
      </c>
      <c r="M11" s="417">
        <v>48.217977127306234</v>
      </c>
      <c r="N11" s="680"/>
    </row>
    <row r="12" spans="1:16" x14ac:dyDescent="0.3">
      <c r="A12" s="389" t="s">
        <v>101</v>
      </c>
      <c r="B12" s="389"/>
      <c r="C12" s="389"/>
      <c r="D12" s="389"/>
      <c r="E12" s="389"/>
      <c r="F12" s="417"/>
      <c r="G12" s="417">
        <v>49.175820139679359</v>
      </c>
      <c r="H12" s="417">
        <v>48.748884346532805</v>
      </c>
      <c r="I12" s="417">
        <v>48.847119077658753</v>
      </c>
      <c r="J12" s="417">
        <v>48.306867797210167</v>
      </c>
      <c r="K12" s="417">
        <v>48.058972833141596</v>
      </c>
      <c r="L12" s="417">
        <v>47.83753529911354</v>
      </c>
      <c r="M12" s="417">
        <v>47.866062179303107</v>
      </c>
      <c r="N12" s="680"/>
    </row>
    <row r="13" spans="1:16" s="434" customFormat="1" x14ac:dyDescent="0.3">
      <c r="A13" s="437" t="s">
        <v>102</v>
      </c>
      <c r="B13" s="437"/>
      <c r="C13" s="437"/>
      <c r="D13" s="437"/>
      <c r="E13" s="437"/>
      <c r="F13" s="441"/>
      <c r="G13" s="441">
        <v>42.628563892134657</v>
      </c>
      <c r="H13" s="441">
        <v>42.063160517342439</v>
      </c>
      <c r="I13" s="441">
        <v>42.458244936181472</v>
      </c>
      <c r="J13" s="441">
        <v>41.977112513703815</v>
      </c>
      <c r="K13" s="441">
        <v>41.804449376785215</v>
      </c>
      <c r="L13" s="441">
        <v>41.712796325201055</v>
      </c>
      <c r="M13" s="441">
        <v>41.790749590148749</v>
      </c>
      <c r="N13" s="440"/>
    </row>
    <row r="14" spans="1:16" s="399" customFormat="1" x14ac:dyDescent="0.3">
      <c r="A14" s="432" t="s">
        <v>7</v>
      </c>
      <c r="B14" s="432"/>
      <c r="C14" s="432"/>
      <c r="D14" s="432"/>
      <c r="E14" s="432"/>
      <c r="F14" s="431"/>
      <c r="G14" s="431">
        <v>0.60989893015440799</v>
      </c>
      <c r="H14" s="430">
        <v>-8.3106274573104528</v>
      </c>
      <c r="I14" s="430">
        <v>-5.9787187793367522</v>
      </c>
      <c r="J14" s="430">
        <v>-2.2572700885179415</v>
      </c>
      <c r="K14" s="430">
        <v>-1.3776827722180158</v>
      </c>
      <c r="L14" s="430">
        <v>-0.72400518307650685</v>
      </c>
      <c r="M14" s="430">
        <v>-0.35191494800312739</v>
      </c>
      <c r="N14" s="438"/>
    </row>
    <row r="15" spans="1:16" s="434" customFormat="1" x14ac:dyDescent="0.3">
      <c r="A15" s="437"/>
      <c r="B15" s="437" t="s">
        <v>617</v>
      </c>
      <c r="C15" s="437"/>
      <c r="D15" s="437"/>
      <c r="E15" s="437"/>
      <c r="F15" s="441"/>
      <c r="G15" s="439"/>
      <c r="H15" s="439">
        <v>-8.9205263874648608</v>
      </c>
      <c r="I15" s="439">
        <v>2.3319086779737006</v>
      </c>
      <c r="J15" s="439">
        <v>3.7214486908188107</v>
      </c>
      <c r="K15" s="439">
        <v>0.8795873162999257</v>
      </c>
      <c r="L15" s="439">
        <v>0.65367758914150897</v>
      </c>
      <c r="M15" s="439">
        <v>0.37209023507337946</v>
      </c>
      <c r="N15" s="440"/>
    </row>
    <row r="16" spans="1:16" ht="18.850000000000001" customHeight="1" x14ac:dyDescent="0.3">
      <c r="A16" s="739"/>
      <c r="B16" s="739" t="s">
        <v>103</v>
      </c>
      <c r="C16" s="739"/>
      <c r="D16" s="739"/>
      <c r="E16" s="739"/>
      <c r="F16" s="740"/>
      <c r="G16" s="741">
        <v>0.44712866032891407</v>
      </c>
      <c r="H16" s="741">
        <v>-7.513957433968117</v>
      </c>
      <c r="I16" s="741">
        <v>-5.7858488244628274</v>
      </c>
      <c r="J16" s="741">
        <v>-2.2387389774263902</v>
      </c>
      <c r="K16" s="741">
        <v>-1.4280476629935406</v>
      </c>
      <c r="L16" s="741">
        <v>-0.77584888093420157</v>
      </c>
      <c r="M16" s="741">
        <v>-0.40341910097404721</v>
      </c>
      <c r="N16" s="680"/>
    </row>
    <row r="17" spans="1:14" x14ac:dyDescent="0.3">
      <c r="A17" s="389"/>
      <c r="B17" s="389" t="s">
        <v>108</v>
      </c>
      <c r="C17" s="389"/>
      <c r="D17" s="389"/>
      <c r="E17" s="389"/>
      <c r="F17" s="417"/>
      <c r="G17" s="433">
        <v>0.13654015225319618</v>
      </c>
      <c r="H17" s="433">
        <v>-0.52553145864460715</v>
      </c>
      <c r="I17" s="433">
        <v>-0.14891867225706829</v>
      </c>
      <c r="J17" s="433">
        <v>8.7624138466433441E-3</v>
      </c>
      <c r="K17" s="433">
        <v>4.3318950969205634E-2</v>
      </c>
      <c r="L17" s="433">
        <v>4.2225182800595083E-2</v>
      </c>
      <c r="M17" s="433">
        <v>4.0997864061357386E-2</v>
      </c>
      <c r="N17" s="680"/>
    </row>
    <row r="18" spans="1:14" x14ac:dyDescent="0.3">
      <c r="A18" s="389"/>
      <c r="B18" s="389" t="s">
        <v>107</v>
      </c>
      <c r="C18" s="389"/>
      <c r="D18" s="389"/>
      <c r="E18" s="389"/>
      <c r="F18" s="417"/>
      <c r="G18" s="433">
        <v>-2.3446637771032439E-2</v>
      </c>
      <c r="H18" s="433">
        <v>-0.24427983478777429</v>
      </c>
      <c r="I18" s="433">
        <v>-4.8995985986971621E-2</v>
      </c>
      <c r="J18" s="433">
        <v>-4.6002493924405446E-2</v>
      </c>
      <c r="K18" s="433">
        <v>-4.38643131476327E-2</v>
      </c>
      <c r="L18" s="433">
        <v>-4.175034276000935E-2</v>
      </c>
      <c r="M18" s="433">
        <v>-4.140709088485961E-2</v>
      </c>
      <c r="N18" s="680"/>
    </row>
    <row r="19" spans="1:14" x14ac:dyDescent="0.3">
      <c r="A19" s="389"/>
      <c r="B19" s="389" t="s">
        <v>387</v>
      </c>
      <c r="C19" s="389"/>
      <c r="D19" s="389"/>
      <c r="E19" s="389"/>
      <c r="F19" s="417"/>
      <c r="G19" s="433">
        <v>4.9676755343338437E-2</v>
      </c>
      <c r="H19" s="433">
        <v>-2.6858729909952042E-2</v>
      </c>
      <c r="I19" s="433">
        <v>5.0447033701191864E-3</v>
      </c>
      <c r="J19" s="433">
        <v>1.8708968986210103E-2</v>
      </c>
      <c r="K19" s="433">
        <v>5.0910252953947063E-2</v>
      </c>
      <c r="L19" s="433">
        <v>5.1368857817104464E-2</v>
      </c>
      <c r="M19" s="433">
        <v>5.1913379794422371E-2</v>
      </c>
      <c r="N19" s="680"/>
    </row>
    <row r="20" spans="1:14" ht="7.55" customHeight="1" x14ac:dyDescent="0.3">
      <c r="A20" s="389"/>
      <c r="B20" s="389"/>
      <c r="C20" s="389"/>
      <c r="D20" s="389"/>
      <c r="E20" s="389"/>
      <c r="F20" s="417"/>
      <c r="G20" s="417"/>
      <c r="H20" s="433"/>
      <c r="I20" s="433"/>
      <c r="J20" s="433"/>
      <c r="K20" s="433"/>
      <c r="L20" s="433"/>
      <c r="M20" s="433"/>
      <c r="N20" s="680"/>
    </row>
    <row r="21" spans="1:14" s="434" customFormat="1" x14ac:dyDescent="0.3">
      <c r="A21" s="437"/>
      <c r="B21" s="437" t="s">
        <v>8</v>
      </c>
      <c r="C21" s="437"/>
      <c r="D21" s="437"/>
      <c r="E21" s="437"/>
      <c r="F21" s="436"/>
      <c r="G21" s="436">
        <v>2.1066419657523872</v>
      </c>
      <c r="H21" s="435">
        <v>-5.6982004594275493</v>
      </c>
      <c r="I21" s="435">
        <v>-2.7951838996730038</v>
      </c>
      <c r="J21" s="435">
        <v>0.45168628082721263</v>
      </c>
      <c r="K21" s="435">
        <v>0.30112418721814171</v>
      </c>
      <c r="L21" s="435">
        <v>0.15056209360907091</v>
      </c>
      <c r="M21" s="435">
        <v>0</v>
      </c>
      <c r="N21" s="681"/>
    </row>
    <row r="22" spans="1:14" x14ac:dyDescent="0.3">
      <c r="A22" s="389" t="s">
        <v>104</v>
      </c>
      <c r="B22" s="389" t="s">
        <v>105</v>
      </c>
      <c r="C22" s="389"/>
      <c r="D22" s="389"/>
      <c r="E22" s="389"/>
      <c r="F22" s="417"/>
      <c r="G22" s="417">
        <v>-1.202892562444613</v>
      </c>
      <c r="H22" s="433">
        <v>3.2536724623331303</v>
      </c>
      <c r="I22" s="433">
        <v>1.596050006713285</v>
      </c>
      <c r="J22" s="433">
        <v>-0.2579128663523384</v>
      </c>
      <c r="K22" s="433">
        <v>-0.17194191090155891</v>
      </c>
      <c r="L22" s="433">
        <v>-8.5970955450779485E-2</v>
      </c>
      <c r="M22" s="433">
        <v>0</v>
      </c>
      <c r="N22" s="680"/>
    </row>
    <row r="23" spans="1:14" x14ac:dyDescent="0.3">
      <c r="A23" s="389"/>
      <c r="B23" s="389" t="s">
        <v>9</v>
      </c>
      <c r="C23" s="389"/>
      <c r="D23" s="389"/>
      <c r="E23" s="389"/>
      <c r="F23" s="417"/>
      <c r="G23" s="417">
        <v>0</v>
      </c>
      <c r="H23" s="433">
        <v>0</v>
      </c>
      <c r="I23" s="433">
        <v>0</v>
      </c>
      <c r="J23" s="433">
        <v>0</v>
      </c>
      <c r="K23" s="433">
        <v>0</v>
      </c>
      <c r="L23" s="433">
        <v>0</v>
      </c>
      <c r="M23" s="433">
        <v>0</v>
      </c>
      <c r="N23" s="680"/>
    </row>
    <row r="24" spans="1:14" x14ac:dyDescent="0.3">
      <c r="A24" s="432" t="s">
        <v>109</v>
      </c>
      <c r="B24" s="432"/>
      <c r="C24" s="432"/>
      <c r="D24" s="432"/>
      <c r="E24" s="432"/>
      <c r="F24" s="431"/>
      <c r="G24" s="431">
        <v>-0.59299363229020496</v>
      </c>
      <c r="H24" s="430">
        <v>-5.0569549949773229</v>
      </c>
      <c r="I24" s="430">
        <v>-4.3826687726234672</v>
      </c>
      <c r="J24" s="430">
        <v>-2.51518295487028</v>
      </c>
      <c r="K24" s="430">
        <v>-1.5496246831195748</v>
      </c>
      <c r="L24" s="430">
        <v>-0.80997613852728634</v>
      </c>
      <c r="M24" s="430">
        <v>-0.35191494800312739</v>
      </c>
      <c r="N24" s="438"/>
    </row>
    <row r="25" spans="1:14" ht="7.55" customHeight="1" x14ac:dyDescent="0.3">
      <c r="A25" s="387"/>
      <c r="B25" s="387"/>
      <c r="C25" s="387"/>
      <c r="D25" s="387"/>
      <c r="E25" s="387"/>
      <c r="F25" s="429"/>
      <c r="G25" s="429"/>
      <c r="H25" s="428"/>
      <c r="I25" s="428"/>
      <c r="J25" s="428"/>
      <c r="K25" s="428"/>
      <c r="L25" s="428"/>
      <c r="M25" s="428"/>
      <c r="N25" s="411"/>
    </row>
    <row r="26" spans="1:14" x14ac:dyDescent="0.3">
      <c r="A26" s="427" t="s">
        <v>618</v>
      </c>
      <c r="B26" s="427"/>
      <c r="C26" s="427"/>
      <c r="D26" s="427"/>
      <c r="E26" s="427"/>
      <c r="F26" s="426"/>
      <c r="G26" s="426">
        <v>70.562682520804714</v>
      </c>
      <c r="H26" s="426">
        <v>83.213096794472946</v>
      </c>
      <c r="I26" s="426">
        <v>82.828988239238498</v>
      </c>
      <c r="J26" s="426">
        <v>79.0737957683573</v>
      </c>
      <c r="K26" s="426">
        <v>77.171377179711712</v>
      </c>
      <c r="L26" s="426">
        <v>74.932573160043134</v>
      </c>
      <c r="M26" s="426">
        <v>72.495092035094927</v>
      </c>
      <c r="N26" s="682"/>
    </row>
    <row r="27" spans="1:14" s="386" customFormat="1" ht="12.8" customHeight="1" x14ac:dyDescent="0.2">
      <c r="A27" s="211"/>
      <c r="B27" s="437" t="s">
        <v>617</v>
      </c>
      <c r="C27" s="437"/>
      <c r="D27" s="437"/>
      <c r="E27" s="437"/>
      <c r="F27" s="441"/>
      <c r="H27" s="439">
        <v>12.650414273668233</v>
      </c>
      <c r="I27" s="439">
        <v>-0.38410855523444809</v>
      </c>
      <c r="J27" s="439">
        <v>-3.7551924708811981</v>
      </c>
      <c r="K27" s="439">
        <v>-1.9024185886455882</v>
      </c>
      <c r="L27" s="439">
        <v>-2.2388040196685779</v>
      </c>
      <c r="M27" s="439">
        <v>-2.4374811249482065</v>
      </c>
      <c r="N27" s="449"/>
    </row>
    <row r="28" spans="1:14" x14ac:dyDescent="0.3">
      <c r="N28" s="413"/>
    </row>
  </sheetData>
  <mergeCells count="4">
    <mergeCell ref="A9:E10"/>
    <mergeCell ref="I9:M9"/>
    <mergeCell ref="A2:E3"/>
    <mergeCell ref="I2:M2"/>
  </mergeCells>
  <pageMargins left="0.7" right="0.7" top="0.75" bottom="0.75" header="0.3" footer="0.3"/>
  <pageSetup paperSize="9" scale="83" fitToHeight="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pageSetUpPr fitToPage="1"/>
  </sheetPr>
  <dimension ref="A1:O29"/>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5" s="388" customFormat="1" ht="15.05" customHeight="1" x14ac:dyDescent="0.3">
      <c r="A1" s="944" t="s">
        <v>653</v>
      </c>
      <c r="N1" s="404"/>
    </row>
    <row r="2" spans="1:15" ht="18.850000000000001" customHeight="1" x14ac:dyDescent="0.3">
      <c r="A2" s="1052" t="s">
        <v>1</v>
      </c>
      <c r="B2" s="1052"/>
      <c r="C2" s="1052"/>
      <c r="D2" s="1052"/>
      <c r="E2" s="830"/>
      <c r="F2" s="830"/>
      <c r="G2" s="831">
        <v>2019</v>
      </c>
      <c r="H2" s="831">
        <v>2020</v>
      </c>
      <c r="I2" s="831">
        <v>2021</v>
      </c>
      <c r="J2" s="831">
        <v>2022</v>
      </c>
      <c r="K2" s="831">
        <v>2023</v>
      </c>
      <c r="L2" s="831">
        <v>2024</v>
      </c>
      <c r="M2" s="831">
        <v>2025</v>
      </c>
      <c r="N2" s="413"/>
    </row>
    <row r="3" spans="1:15" x14ac:dyDescent="0.3">
      <c r="A3" s="425" t="s">
        <v>391</v>
      </c>
      <c r="B3" s="424"/>
      <c r="C3" s="424"/>
      <c r="D3" s="424"/>
      <c r="E3" s="424"/>
      <c r="F3" s="424"/>
      <c r="G3" s="424"/>
      <c r="H3" s="423"/>
      <c r="I3" s="423" t="s">
        <v>140</v>
      </c>
      <c r="J3" s="423" t="s">
        <v>432</v>
      </c>
      <c r="K3" s="423" t="s">
        <v>127</v>
      </c>
      <c r="L3" s="423" t="s">
        <v>127</v>
      </c>
      <c r="M3" s="423" t="s">
        <v>127</v>
      </c>
      <c r="N3" s="413"/>
    </row>
    <row r="4" spans="1:15" x14ac:dyDescent="0.3">
      <c r="A4" s="422"/>
      <c r="B4" s="387" t="s">
        <v>2</v>
      </c>
      <c r="C4" s="387"/>
      <c r="D4" s="387"/>
      <c r="E4" s="387"/>
      <c r="F4" s="387"/>
      <c r="G4" s="402">
        <v>78869.782889149981</v>
      </c>
      <c r="H4" s="402">
        <v>96110.04605176</v>
      </c>
      <c r="I4" s="402">
        <v>103249.49700000028</v>
      </c>
      <c r="J4" s="402">
        <v>99081.137000000002</v>
      </c>
      <c r="K4" s="402">
        <v>95350.727999999988</v>
      </c>
      <c r="L4" s="402">
        <v>95359.424999999988</v>
      </c>
      <c r="M4" s="402">
        <v>97218.221999999994</v>
      </c>
      <c r="N4" s="413"/>
    </row>
    <row r="5" spans="1:15" x14ac:dyDescent="0.3">
      <c r="A5" s="422"/>
      <c r="B5" s="387" t="s">
        <v>3</v>
      </c>
      <c r="C5" s="387"/>
      <c r="D5" s="387"/>
      <c r="E5" s="387"/>
      <c r="F5" s="387"/>
      <c r="G5" s="402">
        <v>80356.550610539998</v>
      </c>
      <c r="H5" s="402">
        <v>73630.311002289993</v>
      </c>
      <c r="I5" s="402">
        <v>72521.254999999976</v>
      </c>
      <c r="J5" s="402">
        <v>86438.56299999998</v>
      </c>
      <c r="K5" s="402">
        <v>88684.625999999989</v>
      </c>
      <c r="L5" s="402">
        <v>91900.440999999992</v>
      </c>
      <c r="M5" s="402">
        <v>95030.707000000009</v>
      </c>
      <c r="N5" s="413"/>
    </row>
    <row r="6" spans="1:15" x14ac:dyDescent="0.3">
      <c r="A6" s="420" t="s">
        <v>12</v>
      </c>
      <c r="B6" s="420"/>
      <c r="C6" s="420"/>
      <c r="D6" s="420"/>
      <c r="E6" s="420"/>
      <c r="F6" s="420"/>
      <c r="G6" s="419">
        <v>1486.767721390017</v>
      </c>
      <c r="H6" s="419">
        <v>-22479.735049470008</v>
      </c>
      <c r="I6" s="419">
        <v>-30728.242000000304</v>
      </c>
      <c r="J6" s="419">
        <v>-12642.574000000022</v>
      </c>
      <c r="K6" s="419">
        <v>-6666.101999999999</v>
      </c>
      <c r="L6" s="419">
        <v>-3458.9839999999967</v>
      </c>
      <c r="M6" s="419">
        <v>-2187.5149999999849</v>
      </c>
      <c r="N6" s="421"/>
    </row>
    <row r="7" spans="1:15" ht="15.05" customHeight="1" x14ac:dyDescent="0.3">
      <c r="A7" s="418"/>
      <c r="B7" s="394" t="s">
        <v>253</v>
      </c>
      <c r="C7" s="394"/>
      <c r="D7" s="394"/>
      <c r="E7" s="394"/>
      <c r="F7" s="394"/>
      <c r="G7" s="416"/>
      <c r="H7" s="417"/>
      <c r="I7" s="417"/>
      <c r="J7" s="417"/>
      <c r="K7" s="417">
        <v>-335.20499999998719</v>
      </c>
      <c r="L7" s="417">
        <v>-184.012000000017</v>
      </c>
      <c r="M7" s="417">
        <v>-149.21999999998661</v>
      </c>
      <c r="N7" s="413"/>
    </row>
    <row r="8" spans="1:15" ht="15.05" customHeight="1" x14ac:dyDescent="0.3">
      <c r="A8" s="425"/>
      <c r="B8" s="424" t="s">
        <v>252</v>
      </c>
      <c r="C8" s="424"/>
      <c r="D8" s="424"/>
      <c r="E8" s="424"/>
      <c r="F8" s="424"/>
      <c r="G8" s="773"/>
      <c r="H8" s="774"/>
      <c r="I8" s="774"/>
      <c r="J8" s="774"/>
      <c r="K8" s="774">
        <v>50</v>
      </c>
      <c r="L8" s="774">
        <v>50</v>
      </c>
      <c r="M8" s="774">
        <v>50</v>
      </c>
      <c r="N8" s="413"/>
    </row>
    <row r="9" spans="1:15" x14ac:dyDescent="0.3">
      <c r="A9" s="418" t="s">
        <v>400</v>
      </c>
      <c r="B9" s="418"/>
      <c r="C9" s="418"/>
      <c r="D9" s="418"/>
      <c r="E9" s="418"/>
      <c r="F9" s="418"/>
      <c r="G9" s="772">
        <v>1486.767721390017</v>
      </c>
      <c r="H9" s="772">
        <v>-22479.735049470008</v>
      </c>
      <c r="I9" s="772">
        <v>-30728.242000000304</v>
      </c>
      <c r="J9" s="772">
        <v>-12642.574000000022</v>
      </c>
      <c r="K9" s="772">
        <v>-6951.3069999999861</v>
      </c>
      <c r="L9" s="772">
        <v>-3592.9960000000137</v>
      </c>
      <c r="M9" s="772">
        <v>-2286.7349999999715</v>
      </c>
      <c r="N9" s="421"/>
    </row>
    <row r="10" spans="1:15" x14ac:dyDescent="0.3">
      <c r="A10" s="387"/>
      <c r="B10" s="387"/>
      <c r="C10" s="387"/>
      <c r="D10" s="387"/>
      <c r="E10" s="387"/>
      <c r="F10" s="387"/>
      <c r="G10" s="387"/>
      <c r="H10" s="387"/>
      <c r="I10" s="387"/>
      <c r="J10" s="387"/>
      <c r="K10" s="387"/>
      <c r="L10" s="387"/>
      <c r="M10" s="387"/>
      <c r="N10" s="413"/>
      <c r="O10" s="387"/>
    </row>
    <row r="11" spans="1:15" s="399" customFormat="1" x14ac:dyDescent="0.3">
      <c r="A11" s="414" t="s">
        <v>351</v>
      </c>
      <c r="B11" s="414"/>
      <c r="C11" s="414"/>
      <c r="D11" s="414"/>
      <c r="E11" s="414"/>
      <c r="F11" s="414"/>
      <c r="G11" s="414">
        <v>290.6515787146086</v>
      </c>
      <c r="H11" s="414">
        <v>-6022.2503672194871</v>
      </c>
      <c r="I11" s="414">
        <v>7324.3546541948454</v>
      </c>
      <c r="J11" s="414">
        <v>2913.5025668049229</v>
      </c>
      <c r="K11" s="414">
        <v>480.50601239506921</v>
      </c>
      <c r="L11" s="414">
        <v>-62.907114863108234</v>
      </c>
      <c r="M11" s="414">
        <v>317.86219736466813</v>
      </c>
      <c r="N11" s="415"/>
    </row>
    <row r="12" spans="1:15" x14ac:dyDescent="0.3">
      <c r="A12" s="409"/>
      <c r="B12" s="219" t="s">
        <v>406</v>
      </c>
      <c r="C12" s="206"/>
      <c r="D12" s="409"/>
      <c r="E12" s="409"/>
      <c r="F12" s="409"/>
      <c r="G12" s="409"/>
      <c r="H12" s="410"/>
      <c r="I12" s="410"/>
      <c r="J12" s="409">
        <v>200</v>
      </c>
      <c r="K12" s="409"/>
      <c r="L12" s="409"/>
      <c r="M12" s="409"/>
      <c r="N12" s="406"/>
    </row>
    <row r="13" spans="1:15" ht="15.05" customHeight="1" x14ac:dyDescent="0.3">
      <c r="A13" s="409"/>
      <c r="B13" s="219" t="s">
        <v>410</v>
      </c>
      <c r="C13" s="206"/>
      <c r="D13" s="409"/>
      <c r="E13" s="409"/>
      <c r="F13" s="409"/>
      <c r="G13" s="409"/>
      <c r="H13" s="410"/>
      <c r="I13" s="410"/>
      <c r="J13" s="775">
        <v>-400</v>
      </c>
      <c r="K13" s="775"/>
      <c r="L13" s="775"/>
      <c r="M13" s="775"/>
      <c r="N13" s="406"/>
    </row>
    <row r="14" spans="1:15" ht="15.05" customHeight="1" x14ac:dyDescent="0.3">
      <c r="A14" s="409"/>
      <c r="B14" s="219" t="s">
        <v>412</v>
      </c>
      <c r="C14" s="206"/>
      <c r="D14" s="409"/>
      <c r="E14" s="409"/>
      <c r="F14" s="409"/>
      <c r="G14" s="409"/>
      <c r="H14" s="410"/>
      <c r="I14" s="410"/>
      <c r="J14" s="775">
        <v>357.89380053420319</v>
      </c>
      <c r="K14" s="775">
        <v>380</v>
      </c>
      <c r="L14" s="775">
        <v>400</v>
      </c>
      <c r="M14" s="775">
        <v>420</v>
      </c>
      <c r="N14" s="406"/>
    </row>
    <row r="15" spans="1:15" ht="15.05" customHeight="1" x14ac:dyDescent="0.3">
      <c r="A15" s="409"/>
      <c r="B15" s="219" t="s">
        <v>409</v>
      </c>
      <c r="C15" s="206"/>
      <c r="D15" s="409"/>
      <c r="E15" s="409"/>
      <c r="F15" s="409"/>
      <c r="G15" s="409"/>
      <c r="H15" s="410"/>
      <c r="I15" s="410"/>
      <c r="J15" s="775">
        <v>130</v>
      </c>
      <c r="K15" s="775">
        <v>130</v>
      </c>
      <c r="L15" s="775">
        <v>130</v>
      </c>
      <c r="M15" s="775">
        <v>130</v>
      </c>
      <c r="N15" s="406"/>
    </row>
    <row r="16" spans="1:15" ht="15.05" customHeight="1" x14ac:dyDescent="0.3">
      <c r="A16" s="409"/>
      <c r="B16" s="219" t="s">
        <v>408</v>
      </c>
      <c r="C16" s="206"/>
      <c r="D16" s="409"/>
      <c r="E16" s="409"/>
      <c r="F16" s="409"/>
      <c r="G16" s="409"/>
      <c r="H16" s="410"/>
      <c r="I16" s="410"/>
      <c r="J16" s="775">
        <v>1132</v>
      </c>
      <c r="K16" s="775"/>
      <c r="L16" s="775"/>
      <c r="M16" s="775"/>
      <c r="N16" s="406"/>
    </row>
    <row r="17" spans="1:15" ht="15.05" customHeight="1" x14ac:dyDescent="0.3">
      <c r="A17" s="409"/>
      <c r="B17" s="219" t="s">
        <v>113</v>
      </c>
      <c r="C17" s="206"/>
      <c r="D17" s="409"/>
      <c r="E17" s="409"/>
      <c r="F17" s="409"/>
      <c r="G17" s="409"/>
      <c r="H17" s="410"/>
      <c r="I17" s="410"/>
      <c r="J17" s="775">
        <v>1000</v>
      </c>
      <c r="K17" s="775"/>
      <c r="L17" s="775"/>
      <c r="M17" s="775"/>
      <c r="N17" s="406"/>
    </row>
    <row r="18" spans="1:15" ht="15.05" customHeight="1" x14ac:dyDescent="0.3">
      <c r="A18" s="409"/>
      <c r="B18" s="219" t="s">
        <v>350</v>
      </c>
      <c r="C18" s="206"/>
      <c r="D18" s="409"/>
      <c r="E18" s="409"/>
      <c r="F18" s="409"/>
      <c r="G18" s="409"/>
      <c r="H18" s="410"/>
      <c r="I18" s="410"/>
      <c r="J18" s="775"/>
      <c r="K18" s="775">
        <v>-100</v>
      </c>
      <c r="L18" s="775"/>
      <c r="M18" s="775"/>
      <c r="N18" s="406"/>
    </row>
    <row r="19" spans="1:15" ht="15.05" customHeight="1" x14ac:dyDescent="0.3">
      <c r="A19" s="409"/>
      <c r="B19" s="219" t="s">
        <v>411</v>
      </c>
      <c r="C19" s="206"/>
      <c r="D19" s="409"/>
      <c r="E19" s="409"/>
      <c r="F19" s="409"/>
      <c r="G19" s="409"/>
      <c r="H19" s="410"/>
      <c r="I19" s="410"/>
      <c r="J19" s="775">
        <v>1214.29665212037</v>
      </c>
      <c r="K19" s="775">
        <v>831.74425580607306</v>
      </c>
      <c r="L19" s="775">
        <v>982.7150671121401</v>
      </c>
      <c r="M19" s="776">
        <v>928.97079226881203</v>
      </c>
      <c r="N19" s="406"/>
    </row>
    <row r="20" spans="1:15" ht="15.05" customHeight="1" x14ac:dyDescent="0.3">
      <c r="A20" s="409"/>
      <c r="B20" s="219" t="s">
        <v>407</v>
      </c>
      <c r="C20" s="206"/>
      <c r="D20" s="409"/>
      <c r="E20" s="409"/>
      <c r="F20" s="409"/>
      <c r="G20" s="409"/>
      <c r="H20" s="410"/>
      <c r="I20" s="410"/>
      <c r="J20" s="65">
        <v>59.742700000000006</v>
      </c>
      <c r="K20" s="65">
        <v>57.003999999999998</v>
      </c>
      <c r="L20" s="65">
        <v>-9.5999999999999979</v>
      </c>
      <c r="M20" s="65">
        <v>15.000000000000014</v>
      </c>
      <c r="N20" s="406"/>
    </row>
    <row r="21" spans="1:15" ht="15.05" customHeight="1" x14ac:dyDescent="0.3">
      <c r="A21" s="409"/>
      <c r="B21" s="219" t="s">
        <v>114</v>
      </c>
      <c r="C21" s="206"/>
      <c r="D21" s="409"/>
      <c r="E21" s="409"/>
      <c r="F21" s="409"/>
      <c r="G21" s="409"/>
      <c r="H21" s="410"/>
      <c r="I21" s="410"/>
      <c r="J21" s="775">
        <v>-1846.93058584965</v>
      </c>
      <c r="K21" s="775">
        <v>-1752.0954302426326</v>
      </c>
      <c r="L21" s="775">
        <v>-1969.5603959688301</v>
      </c>
      <c r="M21" s="776">
        <v>-1700.013561904675</v>
      </c>
      <c r="N21" s="406"/>
    </row>
    <row r="22" spans="1:15" ht="15.05" customHeight="1" x14ac:dyDescent="0.3">
      <c r="A22" s="409"/>
      <c r="B22" s="219" t="s">
        <v>115</v>
      </c>
      <c r="C22" s="206"/>
      <c r="D22" s="409"/>
      <c r="E22" s="409"/>
      <c r="F22" s="409"/>
      <c r="G22" s="409"/>
      <c r="H22" s="410"/>
      <c r="I22" s="410"/>
      <c r="J22" s="775">
        <v>193</v>
      </c>
      <c r="K22" s="775">
        <v>138</v>
      </c>
      <c r="L22" s="775"/>
      <c r="M22" s="775"/>
      <c r="N22" s="406"/>
    </row>
    <row r="23" spans="1:15" s="391" customFormat="1" ht="15.05" customHeight="1" x14ac:dyDescent="0.3">
      <c r="A23" s="410"/>
      <c r="B23" s="219" t="s">
        <v>251</v>
      </c>
      <c r="C23" s="206"/>
      <c r="D23" s="410"/>
      <c r="E23" s="410"/>
      <c r="F23" s="410"/>
      <c r="G23" s="410"/>
      <c r="H23" s="410"/>
      <c r="I23" s="410"/>
      <c r="J23" s="775">
        <v>200</v>
      </c>
      <c r="K23" s="775">
        <v>220</v>
      </c>
      <c r="L23" s="775">
        <v>110</v>
      </c>
      <c r="M23" s="775">
        <v>20</v>
      </c>
      <c r="N23" s="412"/>
    </row>
    <row r="24" spans="1:15" ht="15.05" customHeight="1" x14ac:dyDescent="0.3">
      <c r="A24" s="409"/>
      <c r="B24" s="219" t="s">
        <v>639</v>
      </c>
      <c r="C24" s="206"/>
      <c r="D24" s="409"/>
      <c r="E24" s="409"/>
      <c r="F24" s="409"/>
      <c r="G24" s="409"/>
      <c r="H24" s="410"/>
      <c r="I24" s="410"/>
      <c r="J24" s="775">
        <v>1090</v>
      </c>
      <c r="K24" s="775">
        <v>1133.6101499787119</v>
      </c>
      <c r="L24" s="775">
        <v>705.08341463495935</v>
      </c>
      <c r="M24" s="775">
        <v>561.81231176633446</v>
      </c>
      <c r="N24" s="406"/>
    </row>
    <row r="25" spans="1:15" s="388" customFormat="1" ht="15.05" customHeight="1" x14ac:dyDescent="0.3">
      <c r="A25" s="409"/>
      <c r="B25" s="219" t="s">
        <v>418</v>
      </c>
      <c r="C25" s="206"/>
      <c r="D25" s="409"/>
      <c r="E25" s="409"/>
      <c r="F25" s="409"/>
      <c r="G25" s="409"/>
      <c r="H25" s="410"/>
      <c r="I25" s="410"/>
      <c r="J25" s="775">
        <v>-700</v>
      </c>
      <c r="K25" s="775">
        <v>-750</v>
      </c>
      <c r="L25" s="775">
        <v>-700</v>
      </c>
      <c r="M25" s="775">
        <v>-400</v>
      </c>
      <c r="N25" s="406"/>
    </row>
    <row r="26" spans="1:15" s="399" customFormat="1" ht="15.05" customHeight="1" x14ac:dyDescent="0.3">
      <c r="A26" s="409"/>
      <c r="B26" s="219" t="s">
        <v>419</v>
      </c>
      <c r="C26" s="206"/>
      <c r="D26" s="409"/>
      <c r="E26" s="409"/>
      <c r="F26" s="409"/>
      <c r="G26" s="409"/>
      <c r="H26" s="410"/>
      <c r="I26" s="410"/>
      <c r="J26" s="775">
        <v>283.5</v>
      </c>
      <c r="K26" s="775">
        <v>192.24303685291707</v>
      </c>
      <c r="L26" s="775">
        <v>288.45479935862232</v>
      </c>
      <c r="M26" s="775">
        <v>342.09265523419657</v>
      </c>
      <c r="N26" s="406"/>
    </row>
    <row r="27" spans="1:15" x14ac:dyDescent="0.3">
      <c r="A27" s="408" t="s">
        <v>111</v>
      </c>
      <c r="B27" s="408"/>
      <c r="C27" s="408"/>
      <c r="D27" s="408"/>
      <c r="E27" s="408"/>
      <c r="F27" s="408"/>
      <c r="G27" s="408">
        <v>1777.4193001046256</v>
      </c>
      <c r="H27" s="408">
        <v>-28501.985416689495</v>
      </c>
      <c r="I27" s="408">
        <v>-23403.887345805459</v>
      </c>
      <c r="J27" s="408">
        <v>-9729.0714331950985</v>
      </c>
      <c r="K27" s="408">
        <v>-6470.8009876049173</v>
      </c>
      <c r="L27" s="408">
        <v>-3655.903114863122</v>
      </c>
      <c r="M27" s="408">
        <v>-1968.8728026353033</v>
      </c>
      <c r="N27" s="406"/>
    </row>
    <row r="28" spans="1:15" x14ac:dyDescent="0.3">
      <c r="A28" s="407" t="s">
        <v>392</v>
      </c>
      <c r="B28" s="405"/>
      <c r="C28" s="405"/>
      <c r="D28" s="405"/>
      <c r="E28" s="405"/>
      <c r="F28" s="405"/>
      <c r="G28" s="405"/>
      <c r="H28" s="405"/>
      <c r="I28" s="405"/>
      <c r="J28" s="405"/>
      <c r="K28" s="405"/>
      <c r="L28" s="405"/>
      <c r="M28" s="405"/>
      <c r="N28" s="406"/>
      <c r="O28" s="405"/>
    </row>
    <row r="29" spans="1:15" x14ac:dyDescent="0.3">
      <c r="A29" s="395" t="s">
        <v>616</v>
      </c>
      <c r="B29" s="389"/>
      <c r="C29" s="389"/>
      <c r="D29" s="389"/>
      <c r="E29" s="389"/>
      <c r="F29" s="389"/>
      <c r="G29" s="389"/>
      <c r="H29" s="389"/>
      <c r="I29" s="389"/>
      <c r="J29" s="389"/>
      <c r="K29" s="389"/>
      <c r="L29" s="389"/>
      <c r="M29" s="389"/>
      <c r="N29" s="388"/>
      <c r="O29" s="388"/>
    </row>
  </sheetData>
  <mergeCells count="1">
    <mergeCell ref="A2:D2"/>
  </mergeCells>
  <pageMargins left="0.7" right="0.7" top="0.75" bottom="0.75" header="0.3" footer="0.3"/>
  <pageSetup paperSize="9" scale="83"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pageSetUpPr fitToPage="1"/>
  </sheetPr>
  <dimension ref="A1:N14"/>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4" s="399" customFormat="1" ht="15.05" customHeight="1" x14ac:dyDescent="0.3">
      <c r="A1" s="945" t="s">
        <v>654</v>
      </c>
      <c r="B1" s="833"/>
      <c r="C1" s="833"/>
      <c r="D1" s="833"/>
      <c r="E1" s="833"/>
      <c r="F1" s="833"/>
      <c r="G1" s="833"/>
      <c r="H1" s="833"/>
      <c r="I1" s="833"/>
      <c r="J1" s="833"/>
      <c r="K1" s="834"/>
      <c r="L1" s="834"/>
      <c r="M1" s="834"/>
      <c r="N1" s="7"/>
    </row>
    <row r="2" spans="1:14" ht="18.850000000000001" customHeight="1" x14ac:dyDescent="0.3">
      <c r="A2" s="398" t="s">
        <v>293</v>
      </c>
      <c r="B2" s="398"/>
      <c r="C2" s="398"/>
      <c r="D2" s="398"/>
      <c r="E2" s="398"/>
      <c r="F2" s="398"/>
      <c r="G2" s="397">
        <v>2019</v>
      </c>
      <c r="H2" s="397">
        <v>2020</v>
      </c>
      <c r="I2" s="397">
        <v>2021</v>
      </c>
      <c r="J2" s="397">
        <v>2022</v>
      </c>
      <c r="K2" s="397">
        <v>2023</v>
      </c>
      <c r="L2" s="397">
        <v>2024</v>
      </c>
      <c r="M2" s="397">
        <v>2025</v>
      </c>
    </row>
    <row r="3" spans="1:14" ht="15.05" customHeight="1" x14ac:dyDescent="0.3">
      <c r="A3" s="74" t="s">
        <v>103</v>
      </c>
      <c r="B3" s="75"/>
      <c r="C3" s="75"/>
      <c r="D3" s="75"/>
      <c r="E3" s="75"/>
      <c r="F3" s="70"/>
      <c r="G3" s="327">
        <v>0.44712866032891407</v>
      </c>
      <c r="H3" s="327">
        <v>-7.513957433968117</v>
      </c>
      <c r="I3" s="327">
        <v>-5.7858488244628274</v>
      </c>
      <c r="J3" s="70">
        <v>-2.2387389774263902</v>
      </c>
      <c r="K3" s="70">
        <v>-1.4280476629935406</v>
      </c>
      <c r="L3" s="70">
        <v>-0.77584888093420157</v>
      </c>
      <c r="M3" s="70">
        <v>-0.40341910097404721</v>
      </c>
    </row>
    <row r="4" spans="1:14" ht="15.05" customHeight="1" x14ac:dyDescent="0.3">
      <c r="A4" s="76"/>
      <c r="B4" s="76" t="s">
        <v>119</v>
      </c>
      <c r="C4" s="77"/>
      <c r="D4" s="77"/>
      <c r="E4" s="77"/>
      <c r="F4" s="71"/>
      <c r="G4" s="328">
        <v>0.49242247026604397</v>
      </c>
      <c r="H4" s="328">
        <v>-6.5920388421502611</v>
      </c>
      <c r="I4" s="328">
        <v>-5.247002910920294</v>
      </c>
      <c r="J4" s="71">
        <v>-1.8137458499754919</v>
      </c>
      <c r="K4" s="71">
        <v>-1.0413759372995375</v>
      </c>
      <c r="L4" s="71">
        <v>-0.31245780178409477</v>
      </c>
      <c r="M4" s="71">
        <v>9.510174937621145E-2</v>
      </c>
    </row>
    <row r="5" spans="1:14" ht="15.05" customHeight="1" x14ac:dyDescent="0.3">
      <c r="A5" s="76"/>
      <c r="B5" s="76" t="s">
        <v>117</v>
      </c>
      <c r="C5" s="77"/>
      <c r="D5" s="77"/>
      <c r="E5" s="77"/>
      <c r="F5" s="71"/>
      <c r="G5" s="328">
        <v>-4.5293809938309039E-2</v>
      </c>
      <c r="H5" s="328">
        <v>-0.9219185918164593</v>
      </c>
      <c r="I5" s="328">
        <v>-0.53884591354253364</v>
      </c>
      <c r="J5" s="71">
        <v>-0.42499312745089823</v>
      </c>
      <c r="K5" s="71">
        <v>-0.38667172569400315</v>
      </c>
      <c r="L5" s="71">
        <v>-0.46339107915010674</v>
      </c>
      <c r="M5" s="71">
        <v>-0.49852085035025867</v>
      </c>
    </row>
    <row r="6" spans="1:14" ht="15.05" customHeight="1" x14ac:dyDescent="0.3">
      <c r="A6" s="78" t="s">
        <v>108</v>
      </c>
      <c r="B6" s="79"/>
      <c r="C6" s="79"/>
      <c r="D6" s="79"/>
      <c r="E6" s="79"/>
      <c r="F6" s="72"/>
      <c r="G6" s="329">
        <v>0.13654015225319618</v>
      </c>
      <c r="H6" s="329">
        <v>-0.52553145864460715</v>
      </c>
      <c r="I6" s="329">
        <v>-0.14891867225706829</v>
      </c>
      <c r="J6" s="72">
        <v>8.7624138466433441E-3</v>
      </c>
      <c r="K6" s="72">
        <v>4.3318950969205634E-2</v>
      </c>
      <c r="L6" s="72">
        <v>4.2225182800595083E-2</v>
      </c>
      <c r="M6" s="72">
        <v>4.0997864061357386E-2</v>
      </c>
    </row>
    <row r="7" spans="1:14" ht="15.05" customHeight="1" x14ac:dyDescent="0.3">
      <c r="A7" s="76"/>
      <c r="B7" s="76" t="s">
        <v>120</v>
      </c>
      <c r="C7" s="80"/>
      <c r="D7" s="80"/>
      <c r="E7" s="80"/>
      <c r="F7" s="71"/>
      <c r="G7" s="328">
        <v>2.9074341622263886E-2</v>
      </c>
      <c r="H7" s="328">
        <v>-0.61202213671948813</v>
      </c>
      <c r="I7" s="328">
        <v>-0.2305004233508639</v>
      </c>
      <c r="J7" s="71">
        <v>-6.7173159007751601E-2</v>
      </c>
      <c r="K7" s="71">
        <v>-2.9509085264728611E-2</v>
      </c>
      <c r="L7" s="71">
        <v>-2.780679634770146E-2</v>
      </c>
      <c r="M7" s="71">
        <v>-2.6618643791890211E-2</v>
      </c>
    </row>
    <row r="8" spans="1:14" ht="15.05" customHeight="1" x14ac:dyDescent="0.3">
      <c r="A8" s="76"/>
      <c r="B8" s="76" t="s">
        <v>116</v>
      </c>
      <c r="C8" s="80"/>
      <c r="D8" s="80"/>
      <c r="E8" s="80"/>
      <c r="F8" s="71"/>
      <c r="G8" s="328">
        <v>0.1074658307594212</v>
      </c>
      <c r="H8" s="328">
        <v>8.6490678078564989E-2</v>
      </c>
      <c r="I8" s="328">
        <v>8.1581751093795576E-2</v>
      </c>
      <c r="J8" s="71">
        <v>7.5935572854394937E-2</v>
      </c>
      <c r="K8" s="71">
        <v>7.2828036233934246E-2</v>
      </c>
      <c r="L8" s="71">
        <v>7.0031979148296536E-2</v>
      </c>
      <c r="M8" s="71">
        <v>6.761650785324759E-2</v>
      </c>
    </row>
    <row r="9" spans="1:14" x14ac:dyDescent="0.3">
      <c r="A9" s="78" t="s">
        <v>107</v>
      </c>
      <c r="B9" s="79"/>
      <c r="C9" s="79"/>
      <c r="D9" s="79"/>
      <c r="E9" s="79"/>
      <c r="F9" s="72"/>
      <c r="G9" s="329">
        <v>-2.3446637771032439E-2</v>
      </c>
      <c r="H9" s="329">
        <v>-0.24427983478777429</v>
      </c>
      <c r="I9" s="329">
        <v>-4.8995985986971621E-2</v>
      </c>
      <c r="J9" s="72">
        <v>-4.6002493924405446E-2</v>
      </c>
      <c r="K9" s="72">
        <v>-4.38643131476327E-2</v>
      </c>
      <c r="L9" s="72">
        <v>-4.175034276000935E-2</v>
      </c>
      <c r="M9" s="72">
        <v>-4.140709088485961E-2</v>
      </c>
    </row>
    <row r="10" spans="1:14" x14ac:dyDescent="0.3">
      <c r="A10" s="76"/>
      <c r="B10" s="76" t="s">
        <v>121</v>
      </c>
      <c r="C10" s="80"/>
      <c r="D10" s="80"/>
      <c r="E10" s="80"/>
      <c r="F10" s="71"/>
      <c r="G10" s="328">
        <v>-3.2817047518775351E-2</v>
      </c>
      <c r="H10" s="328">
        <v>-0.31748749083812394</v>
      </c>
      <c r="I10" s="328">
        <v>-6.6301205915958575E-2</v>
      </c>
      <c r="J10" s="71">
        <v>-6.2110039681398312E-2</v>
      </c>
      <c r="K10" s="71">
        <v>-5.9312684469982391E-2</v>
      </c>
      <c r="L10" s="71">
        <v>-5.6605611064193463E-2</v>
      </c>
      <c r="M10" s="71">
        <v>-5.5749986490093953E-2</v>
      </c>
    </row>
    <row r="11" spans="1:14" x14ac:dyDescent="0.3">
      <c r="A11" s="76"/>
      <c r="B11" s="76" t="s">
        <v>118</v>
      </c>
      <c r="C11" s="80"/>
      <c r="D11" s="80"/>
      <c r="E11" s="80"/>
      <c r="F11" s="71"/>
      <c r="G11" s="328">
        <v>9.3704097455808086E-3</v>
      </c>
      <c r="H11" s="328">
        <v>7.3207656050323339E-2</v>
      </c>
      <c r="I11" s="328">
        <v>1.7305219928986943E-2</v>
      </c>
      <c r="J11" s="71">
        <v>1.6107545756992865E-2</v>
      </c>
      <c r="K11" s="71">
        <v>1.5448371322349688E-2</v>
      </c>
      <c r="L11" s="71">
        <v>1.4855268304184115E-2</v>
      </c>
      <c r="M11" s="71">
        <v>1.4342895605234338E-2</v>
      </c>
    </row>
    <row r="12" spans="1:14" ht="18.850000000000001" customHeight="1" x14ac:dyDescent="0.3">
      <c r="A12" s="78" t="s">
        <v>387</v>
      </c>
      <c r="B12" s="81"/>
      <c r="C12" s="81"/>
      <c r="D12" s="81"/>
      <c r="E12" s="81"/>
      <c r="F12" s="72"/>
      <c r="G12" s="329">
        <v>4.9676755343338437E-2</v>
      </c>
      <c r="H12" s="329">
        <v>-2.6858729909952042E-2</v>
      </c>
      <c r="I12" s="329">
        <v>5.0447033701191864E-3</v>
      </c>
      <c r="J12" s="72">
        <v>1.8708968986210103E-2</v>
      </c>
      <c r="K12" s="72">
        <v>5.0910252953947063E-2</v>
      </c>
      <c r="L12" s="72">
        <v>5.1368857817104464E-2</v>
      </c>
      <c r="M12" s="72">
        <v>5.1913379794422371E-2</v>
      </c>
    </row>
    <row r="13" spans="1:14" x14ac:dyDescent="0.3">
      <c r="A13" s="82" t="s">
        <v>7</v>
      </c>
      <c r="B13" s="83"/>
      <c r="C13" s="83"/>
      <c r="D13" s="83"/>
      <c r="E13" s="84"/>
      <c r="F13" s="73"/>
      <c r="G13" s="330">
        <v>0.60989893015441632</v>
      </c>
      <c r="H13" s="330">
        <v>-8.310627457310451</v>
      </c>
      <c r="I13" s="330">
        <v>-5.9787187793367478</v>
      </c>
      <c r="J13" s="73">
        <v>-2.2572700885179424</v>
      </c>
      <c r="K13" s="73">
        <v>-1.3776827722180207</v>
      </c>
      <c r="L13" s="73">
        <v>-0.7240051830765114</v>
      </c>
      <c r="M13" s="73">
        <v>-0.35191494800312706</v>
      </c>
    </row>
    <row r="14" spans="1:14" x14ac:dyDescent="0.3">
      <c r="A14" s="395" t="s">
        <v>616</v>
      </c>
      <c r="B14" s="387"/>
      <c r="C14" s="387"/>
      <c r="D14" s="387"/>
      <c r="E14" s="387"/>
      <c r="F14" s="387"/>
      <c r="G14" s="71"/>
      <c r="H14" s="71"/>
      <c r="I14" s="71"/>
      <c r="J14" s="71"/>
      <c r="K14" s="71"/>
      <c r="L14" s="71"/>
      <c r="M14" s="71"/>
    </row>
  </sheetData>
  <pageMargins left="0.7" right="0.7" top="0.75" bottom="0.75" header="0.3" footer="0.3"/>
  <pageSetup paperSize="9" scale="83" fitToHeight="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pageSetUpPr fitToPage="1"/>
  </sheetPr>
  <dimension ref="A1:O14"/>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5" s="399" customFormat="1" ht="15.05" customHeight="1" x14ac:dyDescent="0.3">
      <c r="A1" s="945" t="s">
        <v>655</v>
      </c>
      <c r="B1" s="835"/>
      <c r="C1" s="835"/>
      <c r="D1" s="835"/>
      <c r="E1" s="835"/>
      <c r="F1" s="835"/>
      <c r="G1" s="835"/>
      <c r="H1" s="835"/>
      <c r="I1" s="835"/>
      <c r="J1" s="835"/>
      <c r="K1" s="836"/>
      <c r="L1" s="836"/>
      <c r="M1" s="836"/>
      <c r="O1" s="837"/>
    </row>
    <row r="2" spans="1:15" ht="18.850000000000001" customHeight="1" x14ac:dyDescent="0.3">
      <c r="A2" s="398" t="s">
        <v>293</v>
      </c>
      <c r="B2" s="398"/>
      <c r="C2" s="398"/>
      <c r="D2" s="398"/>
      <c r="E2" s="398"/>
      <c r="F2" s="397"/>
      <c r="G2" s="397">
        <v>2019</v>
      </c>
      <c r="H2" s="397">
        <v>2020</v>
      </c>
      <c r="I2" s="397">
        <v>2021</v>
      </c>
      <c r="J2" s="397">
        <v>2022</v>
      </c>
      <c r="K2" s="397">
        <v>2023</v>
      </c>
      <c r="L2" s="397">
        <v>2024</v>
      </c>
      <c r="M2" s="397">
        <v>2025</v>
      </c>
      <c r="O2" s="829"/>
    </row>
    <row r="3" spans="1:15" x14ac:dyDescent="0.3">
      <c r="A3" s="74" t="s">
        <v>103</v>
      </c>
      <c r="B3" s="75"/>
      <c r="C3" s="75"/>
      <c r="D3" s="75"/>
      <c r="E3" s="75"/>
      <c r="F3" s="70"/>
      <c r="G3" s="327">
        <v>60.854148444893006</v>
      </c>
      <c r="H3" s="327">
        <v>71.96724489554714</v>
      </c>
      <c r="I3" s="327">
        <v>72.0903596822059</v>
      </c>
      <c r="J3" s="327">
        <v>69.059844110196224</v>
      </c>
      <c r="K3" s="327">
        <v>67.617594675644597</v>
      </c>
      <c r="L3" s="327">
        <v>65.797428828139346</v>
      </c>
      <c r="M3" s="327">
        <v>63.7265318978544</v>
      </c>
      <c r="N3" s="391"/>
      <c r="O3" s="826"/>
    </row>
    <row r="4" spans="1:15" x14ac:dyDescent="0.3">
      <c r="A4" s="76"/>
      <c r="B4" s="76" t="s">
        <v>119</v>
      </c>
      <c r="C4" s="77"/>
      <c r="D4" s="77"/>
      <c r="E4" s="77"/>
      <c r="F4" s="71"/>
      <c r="G4" s="328">
        <v>53.108708503365754</v>
      </c>
      <c r="H4" s="328">
        <v>63.910160841268407</v>
      </c>
      <c r="I4" s="328">
        <v>63.996012720704975</v>
      </c>
      <c r="J4" s="328">
        <v>61.100704373203527</v>
      </c>
      <c r="K4" s="328">
        <v>59.597497726858961</v>
      </c>
      <c r="L4" s="328">
        <v>57.621853110637502</v>
      </c>
      <c r="M4" s="328">
        <v>55.334418913877705</v>
      </c>
      <c r="N4" s="391"/>
      <c r="O4" s="827"/>
    </row>
    <row r="5" spans="1:15" x14ac:dyDescent="0.3">
      <c r="A5" s="76"/>
      <c r="B5" s="76" t="s">
        <v>117</v>
      </c>
      <c r="C5" s="77"/>
      <c r="D5" s="77"/>
      <c r="E5" s="77"/>
      <c r="F5" s="71"/>
      <c r="G5" s="328">
        <v>7.7454400962712331</v>
      </c>
      <c r="H5" s="328">
        <v>8.0570823790832744</v>
      </c>
      <c r="I5" s="328">
        <v>8.094346961500916</v>
      </c>
      <c r="J5" s="328">
        <v>7.9591397369927002</v>
      </c>
      <c r="K5" s="328">
        <v>8.0200969487856302</v>
      </c>
      <c r="L5" s="328">
        <v>8.175575717501852</v>
      </c>
      <c r="M5" s="328">
        <v>8.3921129839766966</v>
      </c>
      <c r="N5" s="391"/>
      <c r="O5" s="827"/>
    </row>
    <row r="6" spans="1:15" x14ac:dyDescent="0.3">
      <c r="A6" s="78" t="s">
        <v>108</v>
      </c>
      <c r="B6" s="79"/>
      <c r="C6" s="79"/>
      <c r="D6" s="79"/>
      <c r="E6" s="79"/>
      <c r="F6" s="72"/>
      <c r="G6" s="329">
        <v>5.3006293253420242</v>
      </c>
      <c r="H6" s="329">
        <v>5.9340118256062899</v>
      </c>
      <c r="I6" s="329">
        <v>5.7135176744168268</v>
      </c>
      <c r="J6" s="329">
        <v>5.3093293383362505</v>
      </c>
      <c r="K6" s="329">
        <v>5.0487349428187747</v>
      </c>
      <c r="L6" s="329">
        <v>4.8126757389410395</v>
      </c>
      <c r="M6" s="329">
        <v>4.6056839926394808</v>
      </c>
      <c r="N6" s="391"/>
      <c r="O6" s="826"/>
    </row>
    <row r="7" spans="1:15" x14ac:dyDescent="0.3">
      <c r="A7" s="76"/>
      <c r="B7" s="76" t="s">
        <v>120</v>
      </c>
      <c r="C7" s="80"/>
      <c r="D7" s="80"/>
      <c r="E7" s="80"/>
      <c r="F7" s="71"/>
      <c r="G7" s="328">
        <v>2.7094510196864148</v>
      </c>
      <c r="H7" s="328">
        <v>3.2333549228125156</v>
      </c>
      <c r="I7" s="328">
        <v>3.2625677845028704</v>
      </c>
      <c r="J7" s="328">
        <v>3.1039424164815714</v>
      </c>
      <c r="K7" s="328">
        <v>3.0064278372838875</v>
      </c>
      <c r="L7" s="328">
        <v>2.9188100761178548</v>
      </c>
      <c r="M7" s="328">
        <v>2.8447561123338132</v>
      </c>
      <c r="N7" s="391"/>
      <c r="O7" s="827"/>
    </row>
    <row r="8" spans="1:15" x14ac:dyDescent="0.3">
      <c r="A8" s="76"/>
      <c r="B8" s="76" t="s">
        <v>116</v>
      </c>
      <c r="C8" s="80"/>
      <c r="D8" s="80"/>
      <c r="E8" s="80"/>
      <c r="F8" s="71"/>
      <c r="G8" s="328">
        <v>2.5911798049869548</v>
      </c>
      <c r="H8" s="328">
        <v>2.7006577233778204</v>
      </c>
      <c r="I8" s="328">
        <v>2.4509506594137984</v>
      </c>
      <c r="J8" s="328">
        <v>2.205387638098331</v>
      </c>
      <c r="K8" s="328">
        <v>2.0423077924674624</v>
      </c>
      <c r="L8" s="328">
        <v>1.8938663233826376</v>
      </c>
      <c r="M8" s="328">
        <v>1.7609285180817811</v>
      </c>
      <c r="N8" s="391"/>
      <c r="O8" s="827"/>
    </row>
    <row r="9" spans="1:15" x14ac:dyDescent="0.3">
      <c r="A9" s="78" t="s">
        <v>107</v>
      </c>
      <c r="B9" s="79"/>
      <c r="C9" s="79"/>
      <c r="D9" s="79"/>
      <c r="E9" s="79"/>
      <c r="F9" s="72"/>
      <c r="G9" s="329">
        <v>4.1480192043875395</v>
      </c>
      <c r="H9" s="329">
        <v>4.7869624822656558</v>
      </c>
      <c r="I9" s="329">
        <v>4.5379534459714845</v>
      </c>
      <c r="J9" s="329">
        <v>4.2698894525438433</v>
      </c>
      <c r="K9" s="329">
        <v>4.1390156641624118</v>
      </c>
      <c r="L9" s="329">
        <v>4.0218584669995696</v>
      </c>
      <c r="M9" s="329">
        <v>3.9245477349993214</v>
      </c>
      <c r="N9" s="391"/>
      <c r="O9" s="826"/>
    </row>
    <row r="10" spans="1:15" x14ac:dyDescent="0.3">
      <c r="A10" s="76"/>
      <c r="B10" s="76" t="s">
        <v>121</v>
      </c>
      <c r="C10" s="80"/>
      <c r="D10" s="80"/>
      <c r="E10" s="80"/>
      <c r="F10" s="71"/>
      <c r="G10" s="328">
        <v>3.2844154046804381</v>
      </c>
      <c r="H10" s="328">
        <v>3.9041833113396227</v>
      </c>
      <c r="I10" s="328">
        <v>3.7274355610551209</v>
      </c>
      <c r="J10" s="328">
        <v>3.5315741148168196</v>
      </c>
      <c r="K10" s="328">
        <v>3.4463630210740828</v>
      </c>
      <c r="L10" s="328">
        <v>3.3706538225805804</v>
      </c>
      <c r="M10" s="328">
        <v>3.3101466697893498</v>
      </c>
      <c r="N10" s="391"/>
      <c r="O10" s="827"/>
    </row>
    <row r="11" spans="1:15" x14ac:dyDescent="0.3">
      <c r="A11" s="76"/>
      <c r="B11" s="76" t="s">
        <v>118</v>
      </c>
      <c r="C11" s="80"/>
      <c r="D11" s="80"/>
      <c r="E11" s="80"/>
      <c r="F11" s="71"/>
      <c r="G11" s="328">
        <v>0.86360249843444403</v>
      </c>
      <c r="H11" s="328">
        <v>0.88277840779313421</v>
      </c>
      <c r="I11" s="328">
        <v>0.81051716929113482</v>
      </c>
      <c r="J11" s="328">
        <v>0.73831467162938624</v>
      </c>
      <c r="K11" s="328">
        <v>0.69265200424962636</v>
      </c>
      <c r="L11" s="328">
        <v>0.65120403010696015</v>
      </c>
      <c r="M11" s="328">
        <v>0.61440047208616411</v>
      </c>
      <c r="N11" s="391"/>
      <c r="O11" s="827"/>
    </row>
    <row r="12" spans="1:15" x14ac:dyDescent="0.3">
      <c r="A12" s="78" t="s">
        <v>387</v>
      </c>
      <c r="B12" s="81"/>
      <c r="C12" s="81"/>
      <c r="D12" s="81"/>
      <c r="E12" s="81"/>
      <c r="F12" s="72"/>
      <c r="G12" s="329">
        <v>0.2598855461821421</v>
      </c>
      <c r="H12" s="329">
        <v>0.5248775910538569</v>
      </c>
      <c r="I12" s="329">
        <v>0.487157436644304</v>
      </c>
      <c r="J12" s="329">
        <v>0.43473286728098393</v>
      </c>
      <c r="K12" s="329">
        <v>0.3660318970859362</v>
      </c>
      <c r="L12" s="329">
        <v>0.30061012596317721</v>
      </c>
      <c r="M12" s="329">
        <v>0.23832840960172005</v>
      </c>
      <c r="N12" s="391"/>
      <c r="O12" s="826"/>
    </row>
    <row r="13" spans="1:15" ht="15.05" customHeight="1" x14ac:dyDescent="0.3">
      <c r="A13" s="82" t="s">
        <v>11</v>
      </c>
      <c r="B13" s="83"/>
      <c r="C13" s="83"/>
      <c r="D13" s="83"/>
      <c r="E13" s="84"/>
      <c r="F13" s="73"/>
      <c r="G13" s="330">
        <v>70.562682520804714</v>
      </c>
      <c r="H13" s="330">
        <v>83.213096794472946</v>
      </c>
      <c r="I13" s="330">
        <v>82.828988239238498</v>
      </c>
      <c r="J13" s="330">
        <v>79.0737957683573</v>
      </c>
      <c r="K13" s="330">
        <v>77.171377179711712</v>
      </c>
      <c r="L13" s="330">
        <v>74.932573160043134</v>
      </c>
      <c r="M13" s="330">
        <v>72.495092035094927</v>
      </c>
      <c r="N13" s="391"/>
      <c r="O13" s="828"/>
    </row>
    <row r="14" spans="1:15" x14ac:dyDescent="0.3">
      <c r="A14" s="395" t="s">
        <v>616</v>
      </c>
      <c r="B14" s="387"/>
      <c r="C14" s="387"/>
      <c r="D14" s="387"/>
      <c r="E14" s="387"/>
      <c r="F14" s="387"/>
      <c r="G14" s="71"/>
      <c r="H14" s="200"/>
      <c r="I14" s="71"/>
      <c r="J14" s="71"/>
      <c r="K14" s="71"/>
      <c r="L14" s="71"/>
      <c r="M14" s="71"/>
    </row>
  </sheetData>
  <pageMargins left="0.7" right="0.7" top="0.75" bottom="0.75" header="0.3" footer="0.3"/>
  <pageSetup paperSize="9" scale="83" fitToHeight="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Q27"/>
  <sheetViews>
    <sheetView showGridLines="0" zoomScaleNormal="100" workbookViewId="0"/>
  </sheetViews>
  <sheetFormatPr baseColWidth="10" defaultColWidth="14.109375" defaultRowHeight="15.05" customHeight="1" x14ac:dyDescent="0.25"/>
  <cols>
    <col min="1" max="1" width="49" style="137" customWidth="1"/>
    <col min="2" max="8" width="8.5546875" style="135" customWidth="1"/>
    <col min="9" max="9" width="8.6640625" style="135" bestFit="1" customWidth="1"/>
    <col min="10" max="11" width="11.88671875" style="135" bestFit="1" customWidth="1"/>
    <col min="12" max="16384" width="14.109375" style="135"/>
  </cols>
  <sheetData>
    <row r="1" spans="1:17" s="838" customFormat="1" ht="15.05" customHeight="1" x14ac:dyDescent="0.3">
      <c r="A1" s="839" t="s">
        <v>656</v>
      </c>
    </row>
    <row r="2" spans="1:17" ht="18.850000000000001" customHeight="1" x14ac:dyDescent="0.25">
      <c r="A2" s="176"/>
      <c r="B2" s="139">
        <v>2019</v>
      </c>
      <c r="C2" s="139">
        <v>2020</v>
      </c>
      <c r="D2" s="139">
        <v>2021</v>
      </c>
      <c r="E2" s="139">
        <v>2022</v>
      </c>
      <c r="F2" s="139">
        <v>2023</v>
      </c>
      <c r="G2" s="139">
        <v>2024</v>
      </c>
      <c r="H2" s="139">
        <v>2025</v>
      </c>
    </row>
    <row r="3" spans="1:17" ht="18.850000000000001" customHeight="1" x14ac:dyDescent="0.25">
      <c r="A3" s="363" t="s">
        <v>333</v>
      </c>
      <c r="B3" s="364"/>
      <c r="C3" s="364"/>
      <c r="D3" s="364"/>
      <c r="E3" s="364"/>
      <c r="F3" s="364"/>
      <c r="G3" s="364"/>
      <c r="H3" s="364"/>
    </row>
    <row r="4" spans="1:17" ht="15.05" customHeight="1" x14ac:dyDescent="0.25">
      <c r="A4" s="177" t="s">
        <v>334</v>
      </c>
      <c r="B4" s="178">
        <v>3.1</v>
      </c>
      <c r="C4" s="178">
        <v>-4.5999999999999996</v>
      </c>
      <c r="D4" s="178">
        <v>6.6386244461708088</v>
      </c>
      <c r="E4" s="178">
        <v>7.4354850787798483</v>
      </c>
      <c r="F4" s="178">
        <v>4.2669509547700812</v>
      </c>
      <c r="G4" s="178">
        <v>3.9925432918537211</v>
      </c>
      <c r="H4" s="178">
        <v>3.5723100345427525</v>
      </c>
      <c r="O4" s="136"/>
      <c r="P4" s="136"/>
      <c r="Q4" s="136"/>
    </row>
    <row r="5" spans="1:17" ht="15.05" customHeight="1" x14ac:dyDescent="0.25">
      <c r="A5" s="177" t="s">
        <v>335</v>
      </c>
      <c r="B5" s="179">
        <v>3720.0405833333334</v>
      </c>
      <c r="C5" s="179">
        <v>3646.569</v>
      </c>
      <c r="D5" s="179">
        <v>3725.933</v>
      </c>
      <c r="E5" s="179">
        <v>3795.933</v>
      </c>
      <c r="F5" s="179">
        <v>3854.6109999999999</v>
      </c>
      <c r="G5" s="179">
        <v>3906.62</v>
      </c>
      <c r="H5" s="179">
        <v>3952.5770000000002</v>
      </c>
      <c r="O5" s="136"/>
      <c r="P5" s="136"/>
      <c r="Q5" s="136"/>
    </row>
    <row r="6" spans="1:17" ht="15.05" customHeight="1" x14ac:dyDescent="0.25">
      <c r="A6" s="177" t="s">
        <v>336</v>
      </c>
      <c r="B6" s="178">
        <v>301.32783333333333</v>
      </c>
      <c r="C6" s="178">
        <v>409.6394166666667</v>
      </c>
      <c r="D6" s="178">
        <v>337.63900000000001</v>
      </c>
      <c r="E6" s="178">
        <v>307.63900000000001</v>
      </c>
      <c r="F6" s="178">
        <v>288.30200000000002</v>
      </c>
      <c r="G6" s="178">
        <v>279.72199999999998</v>
      </c>
      <c r="H6" s="178">
        <v>277.03399999999999</v>
      </c>
      <c r="O6" s="136"/>
      <c r="P6" s="136"/>
      <c r="Q6" s="136"/>
    </row>
    <row r="7" spans="1:17" ht="15.05" customHeight="1" x14ac:dyDescent="0.25">
      <c r="A7" s="177" t="s">
        <v>337</v>
      </c>
      <c r="B7" s="178">
        <v>1.4999998382173771</v>
      </c>
      <c r="C7" s="178">
        <v>1.4000004331704758</v>
      </c>
      <c r="D7" s="178">
        <v>2.7999999999999972</v>
      </c>
      <c r="E7" s="178">
        <v>3</v>
      </c>
      <c r="F7" s="178">
        <v>2.0489446772717486</v>
      </c>
      <c r="G7" s="178">
        <v>2.0332299603622772</v>
      </c>
      <c r="H7" s="178">
        <v>1.8849426004575918</v>
      </c>
      <c r="O7" s="136"/>
      <c r="P7" s="136"/>
      <c r="Q7" s="136"/>
    </row>
    <row r="8" spans="1:17" ht="15.05" customHeight="1" x14ac:dyDescent="0.25">
      <c r="A8" s="177" t="s">
        <v>338</v>
      </c>
      <c r="B8" s="178">
        <v>0.84872500722997302</v>
      </c>
      <c r="C8" s="178">
        <v>-8.1889417753123155</v>
      </c>
      <c r="D8" s="178">
        <v>4.5000000054487685</v>
      </c>
      <c r="E8" s="178">
        <v>6.0000000000001421</v>
      </c>
      <c r="F8" s="178">
        <v>2.4851494068159496</v>
      </c>
      <c r="G8" s="178">
        <v>2.2228154655169021</v>
      </c>
      <c r="H8" s="178">
        <v>1.6667570031289216</v>
      </c>
      <c r="O8" s="136"/>
      <c r="P8" s="136"/>
      <c r="Q8" s="136"/>
    </row>
    <row r="9" spans="1:17" ht="15.05" customHeight="1" x14ac:dyDescent="0.25">
      <c r="A9" s="177" t="s">
        <v>339</v>
      </c>
      <c r="B9" s="178">
        <v>0.60989893015440799</v>
      </c>
      <c r="C9" s="178">
        <v>-8.3106274573104528</v>
      </c>
      <c r="D9" s="178">
        <v>-5.9787187793367522</v>
      </c>
      <c r="E9" s="178">
        <v>-2.2572700885179415</v>
      </c>
      <c r="F9" s="178">
        <v>-1.3776827722180158</v>
      </c>
      <c r="G9" s="178">
        <v>-0.72400518307650685</v>
      </c>
      <c r="H9" s="178">
        <v>-0.35191494800312739</v>
      </c>
      <c r="O9" s="136"/>
      <c r="P9" s="136"/>
      <c r="Q9" s="136"/>
    </row>
    <row r="10" spans="1:17" ht="15.05" customHeight="1" x14ac:dyDescent="0.25">
      <c r="A10" s="177" t="s">
        <v>340</v>
      </c>
      <c r="B10" s="178">
        <v>70.562682520804714</v>
      </c>
      <c r="C10" s="178">
        <v>83.213096794472946</v>
      </c>
      <c r="D10" s="178">
        <v>82.828988239238498</v>
      </c>
      <c r="E10" s="178">
        <v>79.0737957683573</v>
      </c>
      <c r="F10" s="178">
        <v>77.171377179711712</v>
      </c>
      <c r="G10" s="178">
        <v>74.932573160043134</v>
      </c>
      <c r="H10" s="178">
        <v>72.495092035094927</v>
      </c>
      <c r="O10" s="136"/>
      <c r="P10" s="136"/>
      <c r="Q10" s="136"/>
    </row>
    <row r="11" spans="1:17" ht="18.850000000000001" customHeight="1" x14ac:dyDescent="0.25">
      <c r="A11" s="365" t="s">
        <v>341</v>
      </c>
      <c r="B11" s="366"/>
      <c r="C11" s="366"/>
      <c r="D11" s="366"/>
      <c r="E11" s="366"/>
      <c r="F11" s="366"/>
      <c r="G11" s="366"/>
      <c r="H11" s="366"/>
      <c r="O11" s="136"/>
      <c r="P11" s="136"/>
      <c r="Q11" s="136"/>
    </row>
    <row r="12" spans="1:17" ht="15.05" customHeight="1" x14ac:dyDescent="0.25">
      <c r="A12" s="177" t="s">
        <v>334</v>
      </c>
      <c r="B12" s="178">
        <v>3.1</v>
      </c>
      <c r="C12" s="178">
        <v>-4.5999999999999996</v>
      </c>
      <c r="D12" s="178">
        <v>8.8043070604125528</v>
      </c>
      <c r="E12" s="178">
        <v>9.7338617164992378</v>
      </c>
      <c r="F12" s="178">
        <v>6.7498234877057861</v>
      </c>
      <c r="G12" s="178">
        <v>6.4095210444116812</v>
      </c>
      <c r="H12" s="178">
        <v>5.9396659699212373</v>
      </c>
      <c r="O12" s="136"/>
      <c r="P12" s="136"/>
      <c r="Q12" s="136"/>
    </row>
    <row r="13" spans="1:17" ht="15.05" customHeight="1" x14ac:dyDescent="0.25">
      <c r="A13" s="177" t="s">
        <v>335</v>
      </c>
      <c r="B13" s="179">
        <v>3720.0405833333334</v>
      </c>
      <c r="C13" s="179">
        <v>3646.569</v>
      </c>
      <c r="D13" s="179">
        <v>3768.65443187042</v>
      </c>
      <c r="E13" s="179">
        <v>3877.2719298930319</v>
      </c>
      <c r="F13" s="179">
        <v>4025.3928169699702</v>
      </c>
      <c r="G13" s="179">
        <v>4155.2600347474527</v>
      </c>
      <c r="H13" s="179">
        <v>4204.0778023505045</v>
      </c>
      <c r="O13" s="136"/>
      <c r="P13" s="136"/>
      <c r="Q13" s="136"/>
    </row>
    <row r="14" spans="1:17" ht="15.05" customHeight="1" x14ac:dyDescent="0.25">
      <c r="A14" s="177" t="s">
        <v>336</v>
      </c>
      <c r="B14" s="178">
        <v>301.32783333333333</v>
      </c>
      <c r="C14" s="178">
        <v>409.6394166666667</v>
      </c>
      <c r="D14" s="178">
        <v>299.7126744053885</v>
      </c>
      <c r="E14" s="178">
        <v>249.87843288894919</v>
      </c>
      <c r="F14" s="178">
        <v>184.33808953456355</v>
      </c>
      <c r="G14" s="178">
        <v>153.89129292014059</v>
      </c>
      <c r="H14" s="178">
        <v>151.68740149712266</v>
      </c>
      <c r="O14" s="136"/>
      <c r="P14" s="136"/>
      <c r="Q14" s="136"/>
    </row>
    <row r="15" spans="1:17" ht="15.05" customHeight="1" x14ac:dyDescent="0.25">
      <c r="A15" s="177" t="s">
        <v>337</v>
      </c>
      <c r="B15" s="178">
        <v>1.4999998382173771</v>
      </c>
      <c r="C15" s="178">
        <v>1.4000004331704758</v>
      </c>
      <c r="D15" s="178">
        <v>2.8</v>
      </c>
      <c r="E15" s="178">
        <v>2.99999999999996</v>
      </c>
      <c r="F15" s="178">
        <v>2.04894612284119</v>
      </c>
      <c r="G15" s="178">
        <v>2.03323902315404</v>
      </c>
      <c r="H15" s="178">
        <v>1.8849556932062801</v>
      </c>
      <c r="O15" s="136"/>
      <c r="P15" s="136"/>
      <c r="Q15" s="136"/>
    </row>
    <row r="16" spans="1:17" ht="15.05" customHeight="1" x14ac:dyDescent="0.25">
      <c r="A16" s="177" t="s">
        <v>338</v>
      </c>
      <c r="B16" s="178">
        <v>0.84872500722997302</v>
      </c>
      <c r="C16" s="178">
        <v>-8.1889417753123155</v>
      </c>
      <c r="D16" s="178">
        <v>6.8248107892363628</v>
      </c>
      <c r="E16" s="178">
        <v>9.0445336813320818</v>
      </c>
      <c r="F16" s="178">
        <v>5.2716051212138764</v>
      </c>
      <c r="G16" s="178">
        <v>5.0461331864244885</v>
      </c>
      <c r="H16" s="178">
        <v>1.6667570031289216</v>
      </c>
      <c r="O16" s="136"/>
      <c r="P16" s="136"/>
      <c r="Q16" s="136"/>
    </row>
    <row r="17" spans="1:17" ht="15.05" customHeight="1" x14ac:dyDescent="0.25">
      <c r="A17" s="177" t="s">
        <v>339</v>
      </c>
      <c r="B17" s="178">
        <v>0.60989893015440799</v>
      </c>
      <c r="C17" s="178">
        <v>-8.3106274573104528</v>
      </c>
      <c r="D17" s="178">
        <v>-5.2072971063319029</v>
      </c>
      <c r="E17" s="178">
        <v>-0.7057924105974539</v>
      </c>
      <c r="F17" s="178">
        <v>1.0639595935072377</v>
      </c>
      <c r="G17" s="178">
        <v>2.5484966780199794</v>
      </c>
      <c r="H17" s="178">
        <v>3.2429124203041955</v>
      </c>
      <c r="O17" s="136"/>
      <c r="P17" s="136"/>
      <c r="Q17" s="136"/>
    </row>
    <row r="18" spans="1:17" ht="15.05" customHeight="1" x14ac:dyDescent="0.25">
      <c r="A18" s="177" t="s">
        <v>340</v>
      </c>
      <c r="B18" s="178">
        <v>70.562682520804714</v>
      </c>
      <c r="C18" s="178">
        <v>83.213096794472946</v>
      </c>
      <c r="D18" s="178">
        <v>80.527747748658697</v>
      </c>
      <c r="E18" s="178">
        <v>73.79958653926289</v>
      </c>
      <c r="F18" s="178">
        <v>68.008031494427897</v>
      </c>
      <c r="G18" s="178">
        <v>61.343280012533086</v>
      </c>
      <c r="H18" s="178">
        <v>54.459598212349661</v>
      </c>
      <c r="O18" s="136"/>
      <c r="P18" s="136"/>
      <c r="Q18" s="136"/>
    </row>
    <row r="19" spans="1:17" ht="18.850000000000001" customHeight="1" x14ac:dyDescent="0.25">
      <c r="A19" s="365" t="s">
        <v>342</v>
      </c>
      <c r="B19" s="366"/>
      <c r="C19" s="366"/>
      <c r="D19" s="366"/>
      <c r="E19" s="366"/>
      <c r="F19" s="366"/>
      <c r="G19" s="366"/>
      <c r="H19" s="366"/>
      <c r="O19" s="136"/>
      <c r="P19" s="136"/>
      <c r="Q19" s="136"/>
    </row>
    <row r="20" spans="1:17" ht="15.05" customHeight="1" x14ac:dyDescent="0.25">
      <c r="A20" s="177" t="s">
        <v>334</v>
      </c>
      <c r="B20" s="178">
        <v>3.1</v>
      </c>
      <c r="C20" s="178">
        <v>-4.5999999999999996</v>
      </c>
      <c r="D20" s="178">
        <v>4.4632580368184627</v>
      </c>
      <c r="E20" s="178">
        <v>5.1475008455963867</v>
      </c>
      <c r="F20" s="178">
        <v>1.7996619316970497</v>
      </c>
      <c r="G20" s="178">
        <v>1.5826512066117626</v>
      </c>
      <c r="H20" s="178">
        <v>1.2044560883666566</v>
      </c>
      <c r="O20" s="136"/>
      <c r="P20" s="136"/>
      <c r="Q20" s="136"/>
    </row>
    <row r="21" spans="1:17" ht="15.05" customHeight="1" x14ac:dyDescent="0.25">
      <c r="A21" s="177" t="s">
        <v>335</v>
      </c>
      <c r="B21" s="179">
        <v>3720.0405833333334</v>
      </c>
      <c r="C21" s="179">
        <v>3646.569</v>
      </c>
      <c r="D21" s="179">
        <v>3683.0763814919164</v>
      </c>
      <c r="E21" s="179">
        <v>3715.3252707219808</v>
      </c>
      <c r="F21" s="179">
        <v>3688.9775533976881</v>
      </c>
      <c r="G21" s="179">
        <v>3669.6370558363474</v>
      </c>
      <c r="H21" s="179">
        <v>3645.4406009261311</v>
      </c>
      <c r="O21" s="136"/>
      <c r="P21" s="136"/>
      <c r="Q21" s="136"/>
    </row>
    <row r="22" spans="1:17" ht="15.05" customHeight="1" x14ac:dyDescent="0.25">
      <c r="A22" s="177" t="s">
        <v>336</v>
      </c>
      <c r="B22" s="178">
        <v>301.32783333333333</v>
      </c>
      <c r="C22" s="178">
        <v>409.6394166666667</v>
      </c>
      <c r="D22" s="178">
        <v>375.61250965892486</v>
      </c>
      <c r="E22" s="178">
        <v>364.59166782974535</v>
      </c>
      <c r="F22" s="178">
        <v>388.05353300341676</v>
      </c>
      <c r="G22" s="178">
        <v>397.80587981665803</v>
      </c>
      <c r="H22" s="178">
        <v>404.55891656166841</v>
      </c>
      <c r="O22" s="136"/>
      <c r="P22" s="136"/>
      <c r="Q22" s="136"/>
    </row>
    <row r="23" spans="1:17" ht="15.05" customHeight="1" x14ac:dyDescent="0.25">
      <c r="A23" s="177" t="s">
        <v>337</v>
      </c>
      <c r="B23" s="178">
        <v>1.4999998382173771</v>
      </c>
      <c r="C23" s="178">
        <v>1.4000004331704758</v>
      </c>
      <c r="D23" s="178">
        <v>2.8999999999999901</v>
      </c>
      <c r="E23" s="178">
        <v>3.5999999999999601</v>
      </c>
      <c r="F23" s="178">
        <v>2.2489461228411902</v>
      </c>
      <c r="G23" s="178">
        <v>2.03323902315404</v>
      </c>
      <c r="H23" s="178">
        <v>1.8849556932062801</v>
      </c>
      <c r="O23" s="136"/>
      <c r="P23" s="136"/>
      <c r="Q23" s="136"/>
    </row>
    <row r="24" spans="1:17" ht="15.05" customHeight="1" x14ac:dyDescent="0.25">
      <c r="A24" s="177" t="s">
        <v>338</v>
      </c>
      <c r="B24" s="178">
        <v>0.84872500722997302</v>
      </c>
      <c r="C24" s="178">
        <v>-8.1889417753123155</v>
      </c>
      <c r="D24" s="178">
        <v>2.3603624930161704</v>
      </c>
      <c r="E24" s="178">
        <v>3.2739870622388301</v>
      </c>
      <c r="F24" s="178">
        <v>-0.18635376894475084</v>
      </c>
      <c r="G24" s="178">
        <v>-0.50249098767906109</v>
      </c>
      <c r="H24" s="178">
        <v>-0.66078311898889586</v>
      </c>
      <c r="O24" s="136"/>
      <c r="P24" s="136"/>
      <c r="Q24" s="136"/>
    </row>
    <row r="25" spans="1:17" ht="15.05" customHeight="1" x14ac:dyDescent="0.25">
      <c r="A25" s="177" t="s">
        <v>339</v>
      </c>
      <c r="B25" s="178">
        <v>0.60989893015440799</v>
      </c>
      <c r="C25" s="178">
        <v>-8.3106274573104528</v>
      </c>
      <c r="D25" s="178">
        <v>-6.7842205923804784</v>
      </c>
      <c r="E25" s="178">
        <v>-4.1047714029241398</v>
      </c>
      <c r="F25" s="178">
        <v>-4.2982063133669941</v>
      </c>
      <c r="G25" s="178">
        <v>-4.6193557291593779</v>
      </c>
      <c r="H25" s="178">
        <v>-4.9183828862770032</v>
      </c>
      <c r="O25" s="136"/>
      <c r="P25" s="136"/>
      <c r="Q25" s="136"/>
    </row>
    <row r="26" spans="1:17" ht="15.05" customHeight="1" x14ac:dyDescent="0.25">
      <c r="A26" s="177" t="s">
        <v>340</v>
      </c>
      <c r="B26" s="178">
        <v>70.562682520804714</v>
      </c>
      <c r="C26" s="178">
        <v>83.213096794472946</v>
      </c>
      <c r="D26" s="178">
        <v>85.234669043145303</v>
      </c>
      <c r="E26" s="144">
        <v>84.850678767272029</v>
      </c>
      <c r="F26" s="144">
        <v>87.579067871122078</v>
      </c>
      <c r="G26" s="144">
        <v>90.810273667065857</v>
      </c>
      <c r="H26" s="144">
        <v>94.396096803702463</v>
      </c>
      <c r="O26" s="136"/>
      <c r="P26" s="136"/>
      <c r="Q26" s="136"/>
    </row>
    <row r="27" spans="1:17" ht="15.05" customHeight="1" x14ac:dyDescent="0.25">
      <c r="A27" s="1053" t="s">
        <v>343</v>
      </c>
      <c r="B27" s="1053"/>
      <c r="C27" s="1053"/>
      <c r="D27" s="1053"/>
      <c r="E27" s="362"/>
      <c r="F27" s="362"/>
      <c r="G27" s="362"/>
      <c r="H27" s="362"/>
    </row>
  </sheetData>
  <mergeCells count="1">
    <mergeCell ref="A27:D27"/>
  </mergeCells>
  <pageMargins left="0.78740157499999996" right="0.78740157499999996" top="0.984251969" bottom="0.984251969" header="0.4921259845" footer="0.4921259845"/>
  <pageSetup paperSize="9" scale="78" fitToHeight="0"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pageSetUpPr fitToPage="1"/>
  </sheetPr>
  <dimension ref="A1:H7"/>
  <sheetViews>
    <sheetView showGridLines="0" zoomScaleNormal="100" workbookViewId="0"/>
  </sheetViews>
  <sheetFormatPr baseColWidth="10" defaultColWidth="14.109375" defaultRowHeight="12.45" x14ac:dyDescent="0.25"/>
  <cols>
    <col min="1" max="1" width="48.5546875" style="145" customWidth="1"/>
    <col min="2" max="8" width="8.5546875" style="140" customWidth="1"/>
    <col min="9" max="16384" width="14.109375" style="140"/>
  </cols>
  <sheetData>
    <row r="1" spans="1:8" s="825" customFormat="1" ht="15.05" customHeight="1" x14ac:dyDescent="0.3">
      <c r="A1" s="839" t="s">
        <v>657</v>
      </c>
      <c r="B1" s="840"/>
      <c r="C1" s="840"/>
      <c r="D1" s="840"/>
      <c r="E1" s="840"/>
      <c r="F1" s="840"/>
      <c r="G1" s="840"/>
    </row>
    <row r="2" spans="1:8" ht="18.850000000000001" customHeight="1" x14ac:dyDescent="0.25">
      <c r="A2" s="792" t="s">
        <v>329</v>
      </c>
      <c r="B2" s="139">
        <v>2019</v>
      </c>
      <c r="C2" s="139">
        <v>2020</v>
      </c>
      <c r="D2" s="139">
        <v>2021</v>
      </c>
      <c r="E2" s="139">
        <v>2022</v>
      </c>
      <c r="F2" s="139">
        <v>2023</v>
      </c>
      <c r="G2" s="139">
        <v>2024</v>
      </c>
      <c r="H2" s="139">
        <v>2025</v>
      </c>
    </row>
    <row r="3" spans="1:8" ht="15.05" customHeight="1" x14ac:dyDescent="0.25">
      <c r="A3" s="141" t="s">
        <v>330</v>
      </c>
      <c r="B3" s="142">
        <v>1.4151608351461036</v>
      </c>
      <c r="C3" s="142">
        <v>1.3898459037005528</v>
      </c>
      <c r="D3" s="142">
        <v>1.120244747880291</v>
      </c>
      <c r="E3" s="142">
        <v>0.93931162463221118</v>
      </c>
      <c r="F3" s="142">
        <v>0.86581165855669251</v>
      </c>
      <c r="G3" s="142">
        <v>0.82333623406290257</v>
      </c>
      <c r="H3" s="142">
        <v>0.81212654929605754</v>
      </c>
    </row>
    <row r="4" spans="1:8" ht="15.05" customHeight="1" x14ac:dyDescent="0.25">
      <c r="A4" s="141" t="s">
        <v>344</v>
      </c>
      <c r="B4" s="142">
        <v>1.4151608351461036</v>
      </c>
      <c r="C4" s="142">
        <v>1.3865977984392219</v>
      </c>
      <c r="D4" s="142">
        <v>1.1026918774696028</v>
      </c>
      <c r="E4" s="142">
        <v>0.93535959971905136</v>
      </c>
      <c r="F4" s="142">
        <v>0.8633848757650967</v>
      </c>
      <c r="G4" s="142">
        <v>0.82159573243263462</v>
      </c>
      <c r="H4" s="142">
        <v>0.81075551325152306</v>
      </c>
    </row>
    <row r="5" spans="1:8" ht="15.05" customHeight="1" x14ac:dyDescent="0.25">
      <c r="A5" s="143" t="s">
        <v>331</v>
      </c>
      <c r="B5" s="144">
        <v>1.4151608351461036</v>
      </c>
      <c r="C5" s="144">
        <v>1.4699195623239525</v>
      </c>
      <c r="D5" s="144">
        <v>1.2453398524973081</v>
      </c>
      <c r="E5" s="144">
        <v>1.082573486385348</v>
      </c>
      <c r="F5" s="144">
        <v>1.1460730576293776</v>
      </c>
      <c r="G5" s="144">
        <v>1.2137666892171142</v>
      </c>
      <c r="H5" s="144">
        <v>1.2987377368436992</v>
      </c>
    </row>
    <row r="6" spans="1:8" ht="15.05" customHeight="1" x14ac:dyDescent="0.25">
      <c r="A6" s="1054" t="s">
        <v>332</v>
      </c>
      <c r="B6" s="1055"/>
      <c r="C6" s="1055"/>
      <c r="D6" s="1055"/>
    </row>
    <row r="7" spans="1:8" x14ac:dyDescent="0.25">
      <c r="A7" s="383"/>
      <c r="B7" s="384"/>
      <c r="C7" s="384"/>
      <c r="D7" s="384"/>
    </row>
  </sheetData>
  <mergeCells count="1">
    <mergeCell ref="A6:D6"/>
  </mergeCells>
  <pageMargins left="0.7" right="0.7" top="0.78740157499999996" bottom="0.78740157499999996" header="0.3" footer="0.3"/>
  <pageSetup paperSize="9" scale="80" fitToHeight="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pageSetUpPr fitToPage="1"/>
  </sheetPr>
  <dimension ref="A1:K38"/>
  <sheetViews>
    <sheetView showGridLines="0" zoomScaleNormal="100" workbookViewId="0"/>
  </sheetViews>
  <sheetFormatPr baseColWidth="10" defaultColWidth="11.44140625" defaultRowHeight="13.1" x14ac:dyDescent="0.3"/>
  <cols>
    <col min="1" max="1" width="2.88671875" style="55" customWidth="1"/>
    <col min="2" max="2" width="45.6640625" style="55" customWidth="1"/>
    <col min="3" max="4" width="8.5546875" style="55" customWidth="1"/>
    <col min="5" max="6" width="8.5546875" style="66" customWidth="1"/>
    <col min="7" max="11" width="8.5546875" style="55" customWidth="1"/>
    <col min="12" max="16384" width="11.44140625" style="55"/>
  </cols>
  <sheetData>
    <row r="1" spans="1:11" ht="15.05" customHeight="1" x14ac:dyDescent="0.3">
      <c r="A1" s="16" t="s">
        <v>735</v>
      </c>
    </row>
    <row r="2" spans="1:11" ht="15.05" customHeight="1" x14ac:dyDescent="0.3">
      <c r="A2" s="245" t="s">
        <v>1</v>
      </c>
      <c r="B2" s="245"/>
      <c r="C2" s="246">
        <v>2014</v>
      </c>
      <c r="D2" s="246">
        <v>2015</v>
      </c>
      <c r="E2" s="246">
        <v>2016</v>
      </c>
      <c r="F2" s="246">
        <v>2017</v>
      </c>
      <c r="G2" s="246">
        <v>2018</v>
      </c>
      <c r="H2" s="246">
        <v>2019</v>
      </c>
      <c r="I2" s="246" t="s">
        <v>348</v>
      </c>
      <c r="J2" s="246" t="s">
        <v>531</v>
      </c>
      <c r="K2" s="246" t="s">
        <v>530</v>
      </c>
    </row>
    <row r="3" spans="1:11" ht="15.05" customHeight="1" x14ac:dyDescent="0.3">
      <c r="A3" s="56" t="s">
        <v>196</v>
      </c>
      <c r="B3" s="56"/>
      <c r="C3" s="57">
        <v>52631.311159999997</v>
      </c>
      <c r="D3" s="57">
        <v>49635.084233379996</v>
      </c>
      <c r="E3" s="57">
        <v>43950</v>
      </c>
      <c r="F3" s="57">
        <v>45917.352092130001</v>
      </c>
      <c r="G3" s="57">
        <v>50271.257492999997</v>
      </c>
      <c r="H3" s="57">
        <v>54703.746646</v>
      </c>
      <c r="I3" s="159">
        <v>57617886553.460007</v>
      </c>
      <c r="J3" s="159">
        <v>56067408736.800003</v>
      </c>
      <c r="K3" s="159">
        <v>52637532038.110001</v>
      </c>
    </row>
    <row r="4" spans="1:11" s="66" customFormat="1" ht="15.05" customHeight="1" x14ac:dyDescent="0.3">
      <c r="B4" s="58" t="s">
        <v>354</v>
      </c>
      <c r="C4" s="59">
        <v>28467.220702999999</v>
      </c>
      <c r="D4" s="59">
        <v>26209.907361990001</v>
      </c>
      <c r="E4" s="59">
        <v>22753.8</v>
      </c>
      <c r="F4" s="59">
        <v>24377.801067910001</v>
      </c>
      <c r="G4" s="59">
        <v>26467.308570000001</v>
      </c>
      <c r="H4" s="59">
        <v>28149.139096999999</v>
      </c>
      <c r="I4" s="160">
        <v>31209584062.630001</v>
      </c>
      <c r="J4" s="160">
        <v>30547008190.459999</v>
      </c>
      <c r="K4" s="160">
        <v>28362305504.09</v>
      </c>
    </row>
    <row r="5" spans="1:11" ht="15.05" customHeight="1" x14ac:dyDescent="0.3">
      <c r="B5" s="58" t="s">
        <v>195</v>
      </c>
      <c r="C5" s="59">
        <v>24164.090456999998</v>
      </c>
      <c r="D5" s="59">
        <v>23425.176871389998</v>
      </c>
      <c r="E5" s="59">
        <v>21196.2</v>
      </c>
      <c r="F5" s="59">
        <v>21539.55102422</v>
      </c>
      <c r="G5" s="59">
        <v>23803.948923</v>
      </c>
      <c r="H5" s="59">
        <v>26554.607549</v>
      </c>
      <c r="I5" s="160">
        <v>26408302490.830002</v>
      </c>
      <c r="J5" s="160">
        <v>25520400546.34</v>
      </c>
      <c r="K5" s="160">
        <v>24275226534.02</v>
      </c>
    </row>
    <row r="6" spans="1:11" ht="15.05" customHeight="1" x14ac:dyDescent="0.3">
      <c r="A6" s="60" t="s">
        <v>194</v>
      </c>
      <c r="B6" s="61"/>
      <c r="C6" s="63">
        <v>26193.018167380003</v>
      </c>
      <c r="D6" s="63">
        <v>25875.140409740001</v>
      </c>
      <c r="E6" s="63">
        <v>25030.400000000001</v>
      </c>
      <c r="F6" s="63">
        <v>24383.0450271236</v>
      </c>
      <c r="G6" s="63">
        <v>24244.330921000001</v>
      </c>
      <c r="H6" s="63">
        <v>22160.719188999999</v>
      </c>
      <c r="I6" s="161">
        <v>22032989022.387569</v>
      </c>
      <c r="J6" s="161">
        <v>20866666820.260002</v>
      </c>
      <c r="K6" s="161">
        <v>20615168351.639999</v>
      </c>
    </row>
    <row r="7" spans="1:11" ht="15.05" customHeight="1" x14ac:dyDescent="0.3">
      <c r="B7" s="58" t="s">
        <v>193</v>
      </c>
      <c r="C7" s="59">
        <v>9029.6513560000003</v>
      </c>
      <c r="D7" s="59">
        <v>8800</v>
      </c>
      <c r="E7" s="59">
        <v>8800</v>
      </c>
      <c r="F7" s="59">
        <v>8250</v>
      </c>
      <c r="G7" s="59">
        <v>8250</v>
      </c>
      <c r="H7" s="59">
        <v>7850</v>
      </c>
      <c r="I7" s="160">
        <v>7850000000</v>
      </c>
      <c r="J7" s="160">
        <v>8100000000</v>
      </c>
      <c r="K7" s="160">
        <v>7850000000</v>
      </c>
    </row>
    <row r="8" spans="1:11" ht="15.05" customHeight="1" x14ac:dyDescent="0.3">
      <c r="B8" s="58" t="s">
        <v>192</v>
      </c>
      <c r="C8" s="59">
        <v>17160.554311380001</v>
      </c>
      <c r="D8" s="59">
        <v>17072.515409740001</v>
      </c>
      <c r="E8" s="59">
        <v>16228</v>
      </c>
      <c r="F8" s="59">
        <v>16130.7950271236</v>
      </c>
      <c r="G8" s="59">
        <v>15992.268421000001</v>
      </c>
      <c r="H8" s="59">
        <v>14308.844188999999</v>
      </c>
      <c r="I8" s="160">
        <v>14181207772.387569</v>
      </c>
      <c r="J8" s="160">
        <v>12764979320.26</v>
      </c>
      <c r="K8" s="160">
        <v>12763574601.639999</v>
      </c>
    </row>
    <row r="9" spans="1:11" ht="15.05" customHeight="1" x14ac:dyDescent="0.3">
      <c r="A9" s="58"/>
      <c r="B9" s="58" t="s">
        <v>191</v>
      </c>
      <c r="C9" s="59">
        <v>15215</v>
      </c>
      <c r="D9" s="59">
        <v>15215</v>
      </c>
      <c r="E9" s="59">
        <v>14215</v>
      </c>
      <c r="F9" s="59">
        <v>14215</v>
      </c>
      <c r="G9" s="59">
        <v>14215</v>
      </c>
      <c r="H9" s="59">
        <v>12675</v>
      </c>
      <c r="I9" s="160">
        <v>12675000000</v>
      </c>
      <c r="J9" s="160">
        <v>11375000000</v>
      </c>
      <c r="K9" s="160">
        <v>11375000000</v>
      </c>
    </row>
    <row r="10" spans="1:11" ht="15.05" customHeight="1" x14ac:dyDescent="0.3">
      <c r="A10" s="58"/>
      <c r="B10" s="58" t="s">
        <v>190</v>
      </c>
      <c r="C10" s="59">
        <v>1945.5543113799999</v>
      </c>
      <c r="D10" s="59">
        <v>1857.51540974</v>
      </c>
      <c r="E10" s="59">
        <v>2013</v>
      </c>
      <c r="F10" s="59">
        <v>1915.79502712357</v>
      </c>
      <c r="G10" s="59">
        <v>1777.268421</v>
      </c>
      <c r="H10" s="59">
        <v>1633.8441889999999</v>
      </c>
      <c r="I10" s="160">
        <v>1506207772.3875692</v>
      </c>
      <c r="J10" s="160">
        <v>1389979320.26</v>
      </c>
      <c r="K10" s="160">
        <v>1388574601.6400001</v>
      </c>
    </row>
    <row r="11" spans="1:11" ht="15.05" customHeight="1" x14ac:dyDescent="0.3">
      <c r="B11" s="58" t="s">
        <v>199</v>
      </c>
      <c r="C11" s="59">
        <v>2.8125</v>
      </c>
      <c r="D11" s="59">
        <v>2.625</v>
      </c>
      <c r="E11" s="59">
        <v>2.4</v>
      </c>
      <c r="F11" s="59">
        <v>2.25</v>
      </c>
      <c r="G11" s="59">
        <v>2.0625</v>
      </c>
      <c r="H11" s="59">
        <v>1.875</v>
      </c>
      <c r="I11" s="160">
        <v>1781250</v>
      </c>
      <c r="J11" s="160">
        <v>1687500</v>
      </c>
      <c r="K11" s="160">
        <v>1593750</v>
      </c>
    </row>
    <row r="12" spans="1:11" ht="15.05" customHeight="1" x14ac:dyDescent="0.3">
      <c r="A12" s="60" t="s">
        <v>189</v>
      </c>
      <c r="B12" s="61"/>
      <c r="C12" s="62">
        <v>4726.5209459999996</v>
      </c>
      <c r="D12" s="62">
        <v>8049.58603821</v>
      </c>
      <c r="E12" s="62">
        <v>16355.3</v>
      </c>
      <c r="F12" s="62">
        <v>5520.0821984499999</v>
      </c>
      <c r="G12" s="62">
        <v>3702.4991919999998</v>
      </c>
      <c r="H12" s="62">
        <v>3601.3441799999996</v>
      </c>
      <c r="I12" s="162">
        <v>3601344180.3099999</v>
      </c>
      <c r="J12" s="162">
        <v>2563453609.27</v>
      </c>
      <c r="K12" s="162">
        <v>2563453609.27</v>
      </c>
    </row>
    <row r="13" spans="1:11" ht="15.05" customHeight="1" x14ac:dyDescent="0.3">
      <c r="A13" s="64"/>
      <c r="B13" s="64" t="s">
        <v>188</v>
      </c>
      <c r="C13" s="65">
        <v>0</v>
      </c>
      <c r="D13" s="65">
        <v>0</v>
      </c>
      <c r="E13" s="65">
        <v>0</v>
      </c>
      <c r="F13" s="65">
        <v>0</v>
      </c>
      <c r="G13" s="65">
        <v>0</v>
      </c>
      <c r="H13" s="65">
        <v>0</v>
      </c>
      <c r="I13" s="163">
        <v>0</v>
      </c>
      <c r="J13" s="163">
        <v>0</v>
      </c>
      <c r="K13" s="163">
        <v>0</v>
      </c>
    </row>
    <row r="14" spans="1:11" ht="15.05" customHeight="1" x14ac:dyDescent="0.3">
      <c r="B14" s="58" t="s">
        <v>187</v>
      </c>
      <c r="C14" s="59">
        <v>3445.1984109999999</v>
      </c>
      <c r="D14" s="59">
        <v>7368.10583855</v>
      </c>
      <c r="E14" s="59">
        <v>7404.2</v>
      </c>
      <c r="F14" s="59">
        <v>3800</v>
      </c>
      <c r="G14" s="59">
        <v>2000</v>
      </c>
      <c r="H14" s="59">
        <v>2000</v>
      </c>
      <c r="I14" s="160">
        <v>2000000000</v>
      </c>
      <c r="J14" s="160">
        <v>1000000000</v>
      </c>
      <c r="K14" s="160">
        <v>1000000000</v>
      </c>
    </row>
    <row r="15" spans="1:11" s="66" customFormat="1" ht="15.05" customHeight="1" x14ac:dyDescent="0.3">
      <c r="B15" s="58" t="s">
        <v>186</v>
      </c>
      <c r="C15" s="59"/>
      <c r="D15" s="59"/>
      <c r="E15" s="59">
        <v>8299.4</v>
      </c>
      <c r="F15" s="59">
        <v>1108.322805</v>
      </c>
      <c r="G15" s="59">
        <v>1108.322805</v>
      </c>
      <c r="H15" s="59">
        <v>1108.322805</v>
      </c>
      <c r="I15" s="160">
        <v>1108322805</v>
      </c>
      <c r="J15" s="160">
        <v>1108322805</v>
      </c>
      <c r="K15" s="160">
        <v>1108322805</v>
      </c>
    </row>
    <row r="16" spans="1:11" ht="15.05" customHeight="1" x14ac:dyDescent="0.3">
      <c r="B16" s="58" t="s">
        <v>185</v>
      </c>
      <c r="C16" s="59">
        <v>1281.322535</v>
      </c>
      <c r="D16" s="59">
        <v>681.48019966000004</v>
      </c>
      <c r="E16" s="59">
        <v>651.70000000000005</v>
      </c>
      <c r="F16" s="59">
        <v>611.75939345000006</v>
      </c>
      <c r="G16" s="59">
        <v>594.17638699999998</v>
      </c>
      <c r="H16" s="59">
        <v>493.02137499999998</v>
      </c>
      <c r="I16" s="160">
        <v>493021375.31</v>
      </c>
      <c r="J16" s="160">
        <v>455130804.26999998</v>
      </c>
      <c r="K16" s="160">
        <v>455130804.26999998</v>
      </c>
    </row>
    <row r="17" spans="1:11" ht="15.05" customHeight="1" x14ac:dyDescent="0.3">
      <c r="A17" s="67" t="s">
        <v>184</v>
      </c>
      <c r="B17" s="58"/>
      <c r="C17" s="68">
        <v>9148.9658149999996</v>
      </c>
      <c r="D17" s="68">
        <v>8684.5639870300001</v>
      </c>
      <c r="E17" s="68">
        <v>8810.9</v>
      </c>
      <c r="F17" s="68">
        <v>9536.2059299599987</v>
      </c>
      <c r="G17" s="68">
        <v>9599.4854149999992</v>
      </c>
      <c r="H17" s="68">
        <v>9570.5015170000006</v>
      </c>
      <c r="I17" s="164">
        <v>9478489162.2129993</v>
      </c>
      <c r="J17" s="164">
        <v>9384490409.4699993</v>
      </c>
      <c r="K17" s="164">
        <v>9273471491.2099991</v>
      </c>
    </row>
    <row r="18" spans="1:11" ht="15.05" customHeight="1" x14ac:dyDescent="0.3">
      <c r="A18" s="67" t="s">
        <v>183</v>
      </c>
      <c r="B18" s="58"/>
      <c r="C18" s="68"/>
      <c r="D18" s="68">
        <v>4516.2188310000001</v>
      </c>
      <c r="E18" s="68">
        <v>4629.3999999999996</v>
      </c>
      <c r="F18" s="68">
        <v>4753.7958020220603</v>
      </c>
      <c r="G18" s="68">
        <v>4865.8222489999998</v>
      </c>
      <c r="H18" s="68">
        <v>4939.6238750000002</v>
      </c>
      <c r="I18" s="164">
        <v>5026537721.1536398</v>
      </c>
      <c r="J18" s="164">
        <v>5086304006.3869238</v>
      </c>
      <c r="K18" s="164">
        <v>5143456400.7700005</v>
      </c>
    </row>
    <row r="19" spans="1:11" s="69" customFormat="1" ht="15.05" customHeight="1" x14ac:dyDescent="0.3">
      <c r="A19" s="60" t="s">
        <v>182</v>
      </c>
      <c r="B19" s="60"/>
      <c r="C19" s="62">
        <v>1249.2096120000001</v>
      </c>
      <c r="D19" s="62">
        <v>1194.6523787399999</v>
      </c>
      <c r="E19" s="62">
        <v>1188.3999999999999</v>
      </c>
      <c r="F19" s="62">
        <v>1253.8624042199999</v>
      </c>
      <c r="G19" s="62">
        <v>1340.6117710000001</v>
      </c>
      <c r="H19" s="62">
        <v>1565.1811439999999</v>
      </c>
      <c r="I19" s="162">
        <v>1758420786.1059999</v>
      </c>
      <c r="J19" s="162">
        <v>1824454164.1999998</v>
      </c>
      <c r="K19" s="162">
        <v>1930134173.0700002</v>
      </c>
    </row>
    <row r="20" spans="1:11" ht="15.05" customHeight="1" x14ac:dyDescent="0.3">
      <c r="B20" s="58" t="s">
        <v>181</v>
      </c>
      <c r="C20" s="59">
        <v>848.64287300000001</v>
      </c>
      <c r="D20" s="59">
        <v>824.67814504</v>
      </c>
      <c r="E20" s="59">
        <v>833.9</v>
      </c>
      <c r="F20" s="59">
        <v>873.19812825999998</v>
      </c>
      <c r="G20" s="59">
        <v>970.65893700000004</v>
      </c>
      <c r="H20" s="59">
        <v>1157.853922</v>
      </c>
      <c r="I20" s="160">
        <v>1297618361.8859999</v>
      </c>
      <c r="J20" s="160">
        <v>1385678321.55</v>
      </c>
      <c r="K20" s="160">
        <v>1481857337.8500001</v>
      </c>
    </row>
    <row r="21" spans="1:11" ht="15.05" customHeight="1" x14ac:dyDescent="0.3">
      <c r="B21" s="58" t="s">
        <v>198</v>
      </c>
      <c r="C21" s="59">
        <v>237.169218</v>
      </c>
      <c r="D21" s="59">
        <v>294.9470857</v>
      </c>
      <c r="E21" s="59">
        <v>273.2</v>
      </c>
      <c r="F21" s="59">
        <v>295.66766295999997</v>
      </c>
      <c r="G21" s="59">
        <v>285.08525200000003</v>
      </c>
      <c r="H21" s="59">
        <v>314.52688699999999</v>
      </c>
      <c r="I21" s="160">
        <v>365396924.22000003</v>
      </c>
      <c r="J21" s="160">
        <v>348909607.64999998</v>
      </c>
      <c r="K21" s="160">
        <v>365601571.22000003</v>
      </c>
    </row>
    <row r="22" spans="1:11" ht="15.05" customHeight="1" x14ac:dyDescent="0.3">
      <c r="B22" s="58" t="s">
        <v>180</v>
      </c>
      <c r="C22" s="59">
        <v>88.610286000000002</v>
      </c>
      <c r="D22" s="59">
        <v>75.027147999999997</v>
      </c>
      <c r="E22" s="59">
        <v>81.3</v>
      </c>
      <c r="F22" s="59">
        <v>84.996612999999996</v>
      </c>
      <c r="G22" s="59">
        <v>84.867581999999999</v>
      </c>
      <c r="H22" s="59">
        <v>92.800335000000004</v>
      </c>
      <c r="I22" s="160">
        <v>95405500</v>
      </c>
      <c r="J22" s="160">
        <v>89866235</v>
      </c>
      <c r="K22" s="160">
        <v>82675264</v>
      </c>
    </row>
    <row r="23" spans="1:11" ht="15.05" customHeight="1" x14ac:dyDescent="0.3">
      <c r="B23" s="58" t="s">
        <v>179</v>
      </c>
      <c r="C23" s="59">
        <v>74.787234999999995</v>
      </c>
      <c r="D23" s="59">
        <v>0</v>
      </c>
      <c r="E23" s="59">
        <v>0</v>
      </c>
      <c r="F23" s="59">
        <v>0</v>
      </c>
      <c r="G23" s="59">
        <v>0</v>
      </c>
      <c r="H23" s="59">
        <v>0</v>
      </c>
      <c r="I23" s="160">
        <v>0</v>
      </c>
      <c r="J23" s="160">
        <v>0</v>
      </c>
      <c r="K23" s="160">
        <v>0</v>
      </c>
    </row>
    <row r="24" spans="1:11" ht="15.05" customHeight="1" x14ac:dyDescent="0.3">
      <c r="A24" s="60" t="s">
        <v>529</v>
      </c>
      <c r="B24" s="61"/>
      <c r="C24" s="162">
        <v>0</v>
      </c>
      <c r="D24" s="162">
        <v>0</v>
      </c>
      <c r="E24" s="162">
        <v>0</v>
      </c>
      <c r="F24" s="162">
        <v>0</v>
      </c>
      <c r="G24" s="162">
        <v>0</v>
      </c>
      <c r="H24" s="162">
        <v>0</v>
      </c>
      <c r="I24" s="162">
        <v>3207225444.0980005</v>
      </c>
      <c r="J24" s="162">
        <v>5302921503.9499998</v>
      </c>
      <c r="K24" s="162">
        <v>5605401905.7699995</v>
      </c>
    </row>
    <row r="25" spans="1:11" ht="15.05" customHeight="1" x14ac:dyDescent="0.3">
      <c r="B25" s="58" t="s">
        <v>181</v>
      </c>
      <c r="C25" s="59">
        <v>0</v>
      </c>
      <c r="D25" s="59">
        <v>0</v>
      </c>
      <c r="E25" s="59">
        <v>0</v>
      </c>
      <c r="F25" s="59">
        <v>0</v>
      </c>
      <c r="G25" s="59">
        <v>0</v>
      </c>
      <c r="H25" s="59">
        <v>0</v>
      </c>
      <c r="I25" s="160">
        <v>2438497077.7880006</v>
      </c>
      <c r="J25" s="160">
        <v>3002662225.1100001</v>
      </c>
      <c r="K25" s="160">
        <v>3177066534.5799999</v>
      </c>
    </row>
    <row r="26" spans="1:11" ht="15.05" customHeight="1" x14ac:dyDescent="0.3">
      <c r="B26" s="58" t="s">
        <v>198</v>
      </c>
      <c r="C26" s="59">
        <v>0</v>
      </c>
      <c r="D26" s="59">
        <v>0</v>
      </c>
      <c r="E26" s="59">
        <v>0</v>
      </c>
      <c r="F26" s="59">
        <v>0</v>
      </c>
      <c r="G26" s="59">
        <v>0</v>
      </c>
      <c r="H26" s="59">
        <v>0</v>
      </c>
      <c r="I26" s="160">
        <v>768728366.30999994</v>
      </c>
      <c r="J26" s="160">
        <v>937031882.30999994</v>
      </c>
      <c r="K26" s="160">
        <v>1065107974.66</v>
      </c>
    </row>
    <row r="27" spans="1:11" ht="15.05" customHeight="1" x14ac:dyDescent="0.3">
      <c r="B27" s="58" t="s">
        <v>528</v>
      </c>
      <c r="C27" s="59">
        <v>0</v>
      </c>
      <c r="D27" s="59">
        <v>0</v>
      </c>
      <c r="E27" s="59">
        <v>0</v>
      </c>
      <c r="F27" s="59">
        <v>0</v>
      </c>
      <c r="G27" s="59">
        <v>0</v>
      </c>
      <c r="H27" s="59">
        <v>0</v>
      </c>
      <c r="I27" s="160">
        <v>0</v>
      </c>
      <c r="J27" s="160">
        <v>1363227396.53</v>
      </c>
      <c r="K27" s="160">
        <v>1363227396.53</v>
      </c>
    </row>
    <row r="28" spans="1:11" ht="15.05" customHeight="1" x14ac:dyDescent="0.3">
      <c r="A28" s="60" t="s">
        <v>178</v>
      </c>
      <c r="B28" s="60"/>
      <c r="C28" s="62">
        <v>1351.306257</v>
      </c>
      <c r="D28" s="62">
        <v>1183.9970307699998</v>
      </c>
      <c r="E28" s="62">
        <v>915.09999999999991</v>
      </c>
      <c r="F28" s="62">
        <v>1723.2609216714279</v>
      </c>
      <c r="G28" s="62">
        <v>2087.5077369999999</v>
      </c>
      <c r="H28" s="62">
        <v>1024.6900449999998</v>
      </c>
      <c r="I28" s="162">
        <v>233448807.982728</v>
      </c>
      <c r="J28" s="162">
        <v>241369080.28999999</v>
      </c>
      <c r="K28" s="162">
        <v>320954524.87</v>
      </c>
    </row>
    <row r="29" spans="1:11" ht="15.05" customHeight="1" x14ac:dyDescent="0.3">
      <c r="B29" s="58" t="s">
        <v>177</v>
      </c>
      <c r="C29" s="59">
        <v>1032.105161</v>
      </c>
      <c r="D29" s="59">
        <v>841.92894080999997</v>
      </c>
      <c r="E29" s="59">
        <v>636</v>
      </c>
      <c r="F29" s="59">
        <v>1517.1905870000001</v>
      </c>
      <c r="G29" s="59">
        <v>1872.3408870000001</v>
      </c>
      <c r="H29" s="59">
        <v>804.74441899999999</v>
      </c>
      <c r="I29" s="160">
        <v>13297587.022727996</v>
      </c>
      <c r="J29" s="160">
        <v>19618008.739999998</v>
      </c>
      <c r="K29" s="160">
        <v>100570751.94</v>
      </c>
    </row>
    <row r="30" spans="1:11" ht="15.05" customHeight="1" x14ac:dyDescent="0.3">
      <c r="B30" s="58" t="s">
        <v>176</v>
      </c>
      <c r="C30" s="59">
        <v>137.225548</v>
      </c>
      <c r="D30" s="59">
        <v>152.28426396</v>
      </c>
      <c r="E30" s="59">
        <v>83.8</v>
      </c>
      <c r="F30" s="59">
        <v>0</v>
      </c>
      <c r="G30" s="59">
        <v>0</v>
      </c>
      <c r="H30" s="59">
        <v>0</v>
      </c>
      <c r="I30" s="160">
        <v>0</v>
      </c>
      <c r="J30" s="160">
        <v>0</v>
      </c>
      <c r="K30" s="160">
        <v>0</v>
      </c>
    </row>
    <row r="31" spans="1:11" ht="15.05" customHeight="1" x14ac:dyDescent="0.3">
      <c r="B31" s="58" t="s">
        <v>175</v>
      </c>
      <c r="C31" s="59">
        <v>121.8</v>
      </c>
      <c r="D31" s="59">
        <v>121.8</v>
      </c>
      <c r="E31" s="59">
        <v>121.8</v>
      </c>
      <c r="F31" s="59">
        <v>121.8</v>
      </c>
      <c r="G31" s="59">
        <v>121.8</v>
      </c>
      <c r="H31" s="59">
        <v>121.8</v>
      </c>
      <c r="I31" s="160">
        <v>121800000</v>
      </c>
      <c r="J31" s="160">
        <v>121800000</v>
      </c>
      <c r="K31" s="160">
        <v>121800000</v>
      </c>
    </row>
    <row r="32" spans="1:11" ht="15.05" customHeight="1" x14ac:dyDescent="0.3">
      <c r="B32" s="58" t="s">
        <v>174</v>
      </c>
      <c r="C32" s="59">
        <v>60.037252000000002</v>
      </c>
      <c r="D32" s="59">
        <v>67.866383159999998</v>
      </c>
      <c r="E32" s="59">
        <v>73.400000000000006</v>
      </c>
      <c r="F32" s="59">
        <v>84.210200170000007</v>
      </c>
      <c r="G32" s="59">
        <v>93.316539000000006</v>
      </c>
      <c r="H32" s="59">
        <v>98.137704999999997</v>
      </c>
      <c r="I32" s="160">
        <v>98343299.620000005</v>
      </c>
      <c r="J32" s="160">
        <v>99945112.379999995</v>
      </c>
      <c r="K32" s="160">
        <v>98577813.760000005</v>
      </c>
    </row>
    <row r="33" spans="1:11" ht="15.05" customHeight="1" x14ac:dyDescent="0.3">
      <c r="B33" s="58" t="s">
        <v>173</v>
      </c>
      <c r="C33" s="59">
        <v>0.138296</v>
      </c>
      <c r="D33" s="59">
        <v>0.11744284000000001</v>
      </c>
      <c r="E33" s="59">
        <v>0.1</v>
      </c>
      <c r="F33" s="59">
        <v>6.0134501428021195E-2</v>
      </c>
      <c r="G33" s="59">
        <v>5.0311000000000002E-2</v>
      </c>
      <c r="H33" s="59">
        <v>7.9209999999999992E-3</v>
      </c>
      <c r="I33" s="160">
        <v>7921.34</v>
      </c>
      <c r="J33" s="160">
        <v>5959.17</v>
      </c>
      <c r="K33" s="160">
        <v>5959.17</v>
      </c>
    </row>
    <row r="34" spans="1:11" ht="15.05" customHeight="1" x14ac:dyDescent="0.3">
      <c r="A34" s="52" t="s">
        <v>197</v>
      </c>
      <c r="B34" s="52"/>
      <c r="C34" s="53">
        <v>95300.331957379996</v>
      </c>
      <c r="D34" s="53">
        <v>99139.242908870001</v>
      </c>
      <c r="E34" s="53">
        <v>100879.5</v>
      </c>
      <c r="F34" s="53">
        <v>93087.604375577095</v>
      </c>
      <c r="G34" s="53">
        <v>96111.514777999997</v>
      </c>
      <c r="H34" s="53">
        <v>97565.806595999995</v>
      </c>
      <c r="I34" s="381">
        <v>102956341677.71094</v>
      </c>
      <c r="J34" s="381">
        <v>101337068330.62692</v>
      </c>
      <c r="K34" s="381">
        <v>98089572494.709991</v>
      </c>
    </row>
    <row r="35" spans="1:11" ht="15.75" customHeight="1" x14ac:dyDescent="0.3">
      <c r="A35" s="1056" t="s">
        <v>172</v>
      </c>
      <c r="B35" s="1056"/>
      <c r="C35" s="1056"/>
      <c r="D35" s="1056"/>
      <c r="E35" s="1056"/>
      <c r="F35" s="1056"/>
      <c r="G35" s="1056"/>
      <c r="H35" s="1056"/>
    </row>
    <row r="36" spans="1:11" ht="29.95" customHeight="1" x14ac:dyDescent="0.3">
      <c r="A36" s="1057" t="s">
        <v>171</v>
      </c>
      <c r="B36" s="1057"/>
      <c r="C36" s="1057"/>
      <c r="D36" s="1057"/>
      <c r="E36" s="1057"/>
      <c r="F36" s="1057"/>
      <c r="G36" s="1057"/>
      <c r="H36" s="1057"/>
      <c r="I36" s="1057"/>
    </row>
    <row r="37" spans="1:11" ht="15.05" customHeight="1" x14ac:dyDescent="0.3">
      <c r="A37" s="1057" t="s">
        <v>355</v>
      </c>
      <c r="B37" s="1057"/>
      <c r="C37" s="1057"/>
      <c r="D37" s="1057"/>
      <c r="E37" s="1057"/>
      <c r="F37" s="1057"/>
      <c r="G37" s="54"/>
      <c r="H37" s="54"/>
      <c r="I37" s="54"/>
    </row>
    <row r="38" spans="1:11" x14ac:dyDescent="0.3">
      <c r="E38" s="380"/>
      <c r="F38" s="380"/>
      <c r="G38" s="380"/>
      <c r="H38" s="380"/>
      <c r="I38" s="380"/>
      <c r="J38" s="380"/>
    </row>
  </sheetData>
  <mergeCells count="3">
    <mergeCell ref="A35:H35"/>
    <mergeCell ref="A36:I36"/>
    <mergeCell ref="A37:F37"/>
  </mergeCells>
  <pageMargins left="0.70866141732283461" right="0.70866141732283461" top="1.1811023622047243" bottom="1.1811023622047243" header="0.31496062992125984" footer="0.31496062992125984"/>
  <pageSetup paperSize="9" scale="69" orientation="portrait" horizont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pageSetUpPr fitToPage="1"/>
  </sheetPr>
  <dimension ref="A1:M33"/>
  <sheetViews>
    <sheetView showGridLines="0" zoomScaleNormal="100" workbookViewId="0">
      <pane ySplit="4" topLeftCell="A5" activePane="bottomLeft" state="frozen"/>
      <selection activeCell="A2" sqref="A2"/>
      <selection pane="bottomLeft" sqref="A1:G1"/>
    </sheetView>
  </sheetViews>
  <sheetFormatPr baseColWidth="10" defaultRowHeight="13.75" x14ac:dyDescent="0.3"/>
  <cols>
    <col min="1" max="1" width="39.5546875" style="21" customWidth="1"/>
    <col min="2" max="3" width="8.109375" style="25" customWidth="1"/>
    <col min="4" max="4" width="8.109375" style="26" customWidth="1"/>
    <col min="5" max="5" width="8.109375" style="27" customWidth="1"/>
    <col min="6" max="6" width="8.109375" style="26" customWidth="1"/>
    <col min="7" max="7" width="8.109375" style="28" customWidth="1"/>
    <col min="8" max="13" width="8.109375" style="21" customWidth="1"/>
    <col min="14" max="256" width="11.44140625" style="21"/>
    <col min="257" max="257" width="39.5546875" style="21" customWidth="1"/>
    <col min="258" max="269" width="8.44140625" style="21" customWidth="1"/>
    <col min="270" max="512" width="11.44140625" style="21"/>
    <col min="513" max="513" width="39.5546875" style="21" customWidth="1"/>
    <col min="514" max="525" width="8.44140625" style="21" customWidth="1"/>
    <col min="526" max="768" width="11.44140625" style="21"/>
    <col min="769" max="769" width="39.5546875" style="21" customWidth="1"/>
    <col min="770" max="781" width="8.44140625" style="21" customWidth="1"/>
    <col min="782" max="1024" width="11.44140625" style="21"/>
    <col min="1025" max="1025" width="39.5546875" style="21" customWidth="1"/>
    <col min="1026" max="1037" width="8.44140625" style="21" customWidth="1"/>
    <col min="1038" max="1280" width="11.44140625" style="21"/>
    <col min="1281" max="1281" width="39.5546875" style="21" customWidth="1"/>
    <col min="1282" max="1293" width="8.44140625" style="21" customWidth="1"/>
    <col min="1294" max="1536" width="11.44140625" style="21"/>
    <col min="1537" max="1537" width="39.5546875" style="21" customWidth="1"/>
    <col min="1538" max="1549" width="8.44140625" style="21" customWidth="1"/>
    <col min="1550" max="1792" width="11.44140625" style="21"/>
    <col min="1793" max="1793" width="39.5546875" style="21" customWidth="1"/>
    <col min="1794" max="1805" width="8.44140625" style="21" customWidth="1"/>
    <col min="1806" max="2048" width="11.44140625" style="21"/>
    <col min="2049" max="2049" width="39.5546875" style="21" customWidth="1"/>
    <col min="2050" max="2061" width="8.44140625" style="21" customWidth="1"/>
    <col min="2062" max="2304" width="11.44140625" style="21"/>
    <col min="2305" max="2305" width="39.5546875" style="21" customWidth="1"/>
    <col min="2306" max="2317" width="8.44140625" style="21" customWidth="1"/>
    <col min="2318" max="2560" width="11.44140625" style="21"/>
    <col min="2561" max="2561" width="39.5546875" style="21" customWidth="1"/>
    <col min="2562" max="2573" width="8.44140625" style="21" customWidth="1"/>
    <col min="2574" max="2816" width="11.44140625" style="21"/>
    <col min="2817" max="2817" width="39.5546875" style="21" customWidth="1"/>
    <col min="2818" max="2829" width="8.44140625" style="21" customWidth="1"/>
    <col min="2830" max="3072" width="11.44140625" style="21"/>
    <col min="3073" max="3073" width="39.5546875" style="21" customWidth="1"/>
    <col min="3074" max="3085" width="8.44140625" style="21" customWidth="1"/>
    <col min="3086" max="3328" width="11.44140625" style="21"/>
    <col min="3329" max="3329" width="39.5546875" style="21" customWidth="1"/>
    <col min="3330" max="3341" width="8.44140625" style="21" customWidth="1"/>
    <col min="3342" max="3584" width="11.44140625" style="21"/>
    <col min="3585" max="3585" width="39.5546875" style="21" customWidth="1"/>
    <col min="3586" max="3597" width="8.44140625" style="21" customWidth="1"/>
    <col min="3598" max="3840" width="11.44140625" style="21"/>
    <col min="3841" max="3841" width="39.5546875" style="21" customWidth="1"/>
    <col min="3842" max="3853" width="8.44140625" style="21" customWidth="1"/>
    <col min="3854" max="4096" width="11.44140625" style="21"/>
    <col min="4097" max="4097" width="39.5546875" style="21" customWidth="1"/>
    <col min="4098" max="4109" width="8.44140625" style="21" customWidth="1"/>
    <col min="4110" max="4352" width="11.44140625" style="21"/>
    <col min="4353" max="4353" width="39.5546875" style="21" customWidth="1"/>
    <col min="4354" max="4365" width="8.44140625" style="21" customWidth="1"/>
    <col min="4366" max="4608" width="11.44140625" style="21"/>
    <col min="4609" max="4609" width="39.5546875" style="21" customWidth="1"/>
    <col min="4610" max="4621" width="8.44140625" style="21" customWidth="1"/>
    <col min="4622" max="4864" width="11.44140625" style="21"/>
    <col min="4865" max="4865" width="39.5546875" style="21" customWidth="1"/>
    <col min="4866" max="4877" width="8.44140625" style="21" customWidth="1"/>
    <col min="4878" max="5120" width="11.44140625" style="21"/>
    <col min="5121" max="5121" width="39.5546875" style="21" customWidth="1"/>
    <col min="5122" max="5133" width="8.44140625" style="21" customWidth="1"/>
    <col min="5134" max="5376" width="11.44140625" style="21"/>
    <col min="5377" max="5377" width="39.5546875" style="21" customWidth="1"/>
    <col min="5378" max="5389" width="8.44140625" style="21" customWidth="1"/>
    <col min="5390" max="5632" width="11.44140625" style="21"/>
    <col min="5633" max="5633" width="39.5546875" style="21" customWidth="1"/>
    <col min="5634" max="5645" width="8.44140625" style="21" customWidth="1"/>
    <col min="5646" max="5888" width="11.44140625" style="21"/>
    <col min="5889" max="5889" width="39.5546875" style="21" customWidth="1"/>
    <col min="5890" max="5901" width="8.44140625" style="21" customWidth="1"/>
    <col min="5902" max="6144" width="11.44140625" style="21"/>
    <col min="6145" max="6145" width="39.5546875" style="21" customWidth="1"/>
    <col min="6146" max="6157" width="8.44140625" style="21" customWidth="1"/>
    <col min="6158" max="6400" width="11.44140625" style="21"/>
    <col min="6401" max="6401" width="39.5546875" style="21" customWidth="1"/>
    <col min="6402" max="6413" width="8.44140625" style="21" customWidth="1"/>
    <col min="6414" max="6656" width="11.44140625" style="21"/>
    <col min="6657" max="6657" width="39.5546875" style="21" customWidth="1"/>
    <col min="6658" max="6669" width="8.44140625" style="21" customWidth="1"/>
    <col min="6670" max="6912" width="11.44140625" style="21"/>
    <col min="6913" max="6913" width="39.5546875" style="21" customWidth="1"/>
    <col min="6914" max="6925" width="8.44140625" style="21" customWidth="1"/>
    <col min="6926" max="7168" width="11.44140625" style="21"/>
    <col min="7169" max="7169" width="39.5546875" style="21" customWidth="1"/>
    <col min="7170" max="7181" width="8.44140625" style="21" customWidth="1"/>
    <col min="7182" max="7424" width="11.44140625" style="21"/>
    <col min="7425" max="7425" width="39.5546875" style="21" customWidth="1"/>
    <col min="7426" max="7437" width="8.44140625" style="21" customWidth="1"/>
    <col min="7438" max="7680" width="11.44140625" style="21"/>
    <col min="7681" max="7681" width="39.5546875" style="21" customWidth="1"/>
    <col min="7682" max="7693" width="8.44140625" style="21" customWidth="1"/>
    <col min="7694" max="7936" width="11.44140625" style="21"/>
    <col min="7937" max="7937" width="39.5546875" style="21" customWidth="1"/>
    <col min="7938" max="7949" width="8.44140625" style="21" customWidth="1"/>
    <col min="7950" max="8192" width="11.44140625" style="21"/>
    <col min="8193" max="8193" width="39.5546875" style="21" customWidth="1"/>
    <col min="8194" max="8205" width="8.44140625" style="21" customWidth="1"/>
    <col min="8206" max="8448" width="11.44140625" style="21"/>
    <col min="8449" max="8449" width="39.5546875" style="21" customWidth="1"/>
    <col min="8450" max="8461" width="8.44140625" style="21" customWidth="1"/>
    <col min="8462" max="8704" width="11.44140625" style="21"/>
    <col min="8705" max="8705" width="39.5546875" style="21" customWidth="1"/>
    <col min="8706" max="8717" width="8.44140625" style="21" customWidth="1"/>
    <col min="8718" max="8960" width="11.44140625" style="21"/>
    <col min="8961" max="8961" width="39.5546875" style="21" customWidth="1"/>
    <col min="8962" max="8973" width="8.44140625" style="21" customWidth="1"/>
    <col min="8974" max="9216" width="11.44140625" style="21"/>
    <col min="9217" max="9217" width="39.5546875" style="21" customWidth="1"/>
    <col min="9218" max="9229" width="8.44140625" style="21" customWidth="1"/>
    <col min="9230" max="9472" width="11.44140625" style="21"/>
    <col min="9473" max="9473" width="39.5546875" style="21" customWidth="1"/>
    <col min="9474" max="9485" width="8.44140625" style="21" customWidth="1"/>
    <col min="9486" max="9728" width="11.44140625" style="21"/>
    <col min="9729" max="9729" width="39.5546875" style="21" customWidth="1"/>
    <col min="9730" max="9741" width="8.44140625" style="21" customWidth="1"/>
    <col min="9742" max="9984" width="11.44140625" style="21"/>
    <col min="9985" max="9985" width="39.5546875" style="21" customWidth="1"/>
    <col min="9986" max="9997" width="8.44140625" style="21" customWidth="1"/>
    <col min="9998" max="10240" width="11.44140625" style="21"/>
    <col min="10241" max="10241" width="39.5546875" style="21" customWidth="1"/>
    <col min="10242" max="10253" width="8.44140625" style="21" customWidth="1"/>
    <col min="10254" max="10496" width="11.44140625" style="21"/>
    <col min="10497" max="10497" width="39.5546875" style="21" customWidth="1"/>
    <col min="10498" max="10509" width="8.44140625" style="21" customWidth="1"/>
    <col min="10510" max="10752" width="11.44140625" style="21"/>
    <col min="10753" max="10753" width="39.5546875" style="21" customWidth="1"/>
    <col min="10754" max="10765" width="8.44140625" style="21" customWidth="1"/>
    <col min="10766" max="11008" width="11.44140625" style="21"/>
    <col min="11009" max="11009" width="39.5546875" style="21" customWidth="1"/>
    <col min="11010" max="11021" width="8.44140625" style="21" customWidth="1"/>
    <col min="11022" max="11264" width="11.44140625" style="21"/>
    <col min="11265" max="11265" width="39.5546875" style="21" customWidth="1"/>
    <col min="11266" max="11277" width="8.44140625" style="21" customWidth="1"/>
    <col min="11278" max="11520" width="11.44140625" style="21"/>
    <col min="11521" max="11521" width="39.5546875" style="21" customWidth="1"/>
    <col min="11522" max="11533" width="8.44140625" style="21" customWidth="1"/>
    <col min="11534" max="11776" width="11.44140625" style="21"/>
    <col min="11777" max="11777" width="39.5546875" style="21" customWidth="1"/>
    <col min="11778" max="11789" width="8.44140625" style="21" customWidth="1"/>
    <col min="11790" max="12032" width="11.44140625" style="21"/>
    <col min="12033" max="12033" width="39.5546875" style="21" customWidth="1"/>
    <col min="12034" max="12045" width="8.44140625" style="21" customWidth="1"/>
    <col min="12046" max="12288" width="11.44140625" style="21"/>
    <col min="12289" max="12289" width="39.5546875" style="21" customWidth="1"/>
    <col min="12290" max="12301" width="8.44140625" style="21" customWidth="1"/>
    <col min="12302" max="12544" width="11.44140625" style="21"/>
    <col min="12545" max="12545" width="39.5546875" style="21" customWidth="1"/>
    <col min="12546" max="12557" width="8.44140625" style="21" customWidth="1"/>
    <col min="12558" max="12800" width="11.44140625" style="21"/>
    <col min="12801" max="12801" width="39.5546875" style="21" customWidth="1"/>
    <col min="12802" max="12813" width="8.44140625" style="21" customWidth="1"/>
    <col min="12814" max="13056" width="11.44140625" style="21"/>
    <col min="13057" max="13057" width="39.5546875" style="21" customWidth="1"/>
    <col min="13058" max="13069" width="8.44140625" style="21" customWidth="1"/>
    <col min="13070" max="13312" width="11.44140625" style="21"/>
    <col min="13313" max="13313" width="39.5546875" style="21" customWidth="1"/>
    <col min="13314" max="13325" width="8.44140625" style="21" customWidth="1"/>
    <col min="13326" max="13568" width="11.44140625" style="21"/>
    <col min="13569" max="13569" width="39.5546875" style="21" customWidth="1"/>
    <col min="13570" max="13581" width="8.44140625" style="21" customWidth="1"/>
    <col min="13582" max="13824" width="11.44140625" style="21"/>
    <col min="13825" max="13825" width="39.5546875" style="21" customWidth="1"/>
    <col min="13826" max="13837" width="8.44140625" style="21" customWidth="1"/>
    <col min="13838" max="14080" width="11.44140625" style="21"/>
    <col min="14081" max="14081" width="39.5546875" style="21" customWidth="1"/>
    <col min="14082" max="14093" width="8.44140625" style="21" customWidth="1"/>
    <col min="14094" max="14336" width="11.44140625" style="21"/>
    <col min="14337" max="14337" width="39.5546875" style="21" customWidth="1"/>
    <col min="14338" max="14349" width="8.44140625" style="21" customWidth="1"/>
    <col min="14350" max="14592" width="11.44140625" style="21"/>
    <col min="14593" max="14593" width="39.5546875" style="21" customWidth="1"/>
    <col min="14594" max="14605" width="8.44140625" style="21" customWidth="1"/>
    <col min="14606" max="14848" width="11.44140625" style="21"/>
    <col min="14849" max="14849" width="39.5546875" style="21" customWidth="1"/>
    <col min="14850" max="14861" width="8.44140625" style="21" customWidth="1"/>
    <col min="14862" max="15104" width="11.44140625" style="21"/>
    <col min="15105" max="15105" width="39.5546875" style="21" customWidth="1"/>
    <col min="15106" max="15117" width="8.44140625" style="21" customWidth="1"/>
    <col min="15118" max="15360" width="11.44140625" style="21"/>
    <col min="15361" max="15361" width="39.5546875" style="21" customWidth="1"/>
    <col min="15362" max="15373" width="8.44140625" style="21" customWidth="1"/>
    <col min="15374" max="15616" width="11.44140625" style="21"/>
    <col min="15617" max="15617" width="39.5546875" style="21" customWidth="1"/>
    <col min="15618" max="15629" width="8.44140625" style="21" customWidth="1"/>
    <col min="15630" max="15872" width="11.44140625" style="21"/>
    <col min="15873" max="15873" width="39.5546875" style="21" customWidth="1"/>
    <col min="15874" max="15885" width="8.44140625" style="21" customWidth="1"/>
    <col min="15886" max="16128" width="11.44140625" style="21"/>
    <col min="16129" max="16129" width="39.5546875" style="21" customWidth="1"/>
    <col min="16130" max="16141" width="8.44140625" style="21" customWidth="1"/>
    <col min="16142" max="16384" width="11.44140625" style="21"/>
  </cols>
  <sheetData>
    <row r="1" spans="1:13" ht="15.05" customHeight="1" x14ac:dyDescent="0.3">
      <c r="A1" s="1058" t="s">
        <v>734</v>
      </c>
      <c r="B1" s="1058"/>
      <c r="C1" s="1058"/>
      <c r="D1" s="1058"/>
      <c r="E1" s="1058"/>
      <c r="F1" s="1058"/>
      <c r="G1" s="1058"/>
      <c r="H1" s="29"/>
      <c r="I1" s="29"/>
      <c r="J1" s="29"/>
      <c r="K1" s="29"/>
      <c r="L1" s="29"/>
      <c r="M1" s="29"/>
    </row>
    <row r="2" spans="1:13" s="22" customFormat="1" ht="14.25" customHeight="1" x14ac:dyDescent="0.3">
      <c r="A2" s="1059" t="s">
        <v>142</v>
      </c>
      <c r="B2" s="1061" t="s">
        <v>143</v>
      </c>
      <c r="C2" s="1061" t="s">
        <v>144</v>
      </c>
      <c r="D2" s="1063" t="s">
        <v>145</v>
      </c>
      <c r="E2" s="1065" t="s">
        <v>146</v>
      </c>
      <c r="F2" s="1065"/>
      <c r="G2" s="1065"/>
      <c r="H2" s="1068" t="s">
        <v>147</v>
      </c>
      <c r="I2" s="1068"/>
      <c r="J2" s="1068"/>
      <c r="K2" s="1068" t="s">
        <v>148</v>
      </c>
      <c r="L2" s="1068"/>
      <c r="M2" s="1068"/>
    </row>
    <row r="3" spans="1:13" s="22" customFormat="1" ht="15.75" customHeight="1" x14ac:dyDescent="0.3">
      <c r="A3" s="1060"/>
      <c r="B3" s="1062"/>
      <c r="C3" s="1062"/>
      <c r="D3" s="1064"/>
      <c r="E3" s="1066"/>
      <c r="F3" s="1066"/>
      <c r="G3" s="1066"/>
      <c r="H3" s="1069"/>
      <c r="I3" s="1069"/>
      <c r="J3" s="1069"/>
      <c r="K3" s="1069"/>
      <c r="L3" s="1069"/>
      <c r="M3" s="1069"/>
    </row>
    <row r="4" spans="1:13" s="22" customFormat="1" ht="25.2" customHeight="1" x14ac:dyDescent="0.3">
      <c r="A4" s="49"/>
      <c r="B4" s="50"/>
      <c r="C4" s="50"/>
      <c r="D4" s="30" t="s">
        <v>149</v>
      </c>
      <c r="E4" s="936" t="s">
        <v>28</v>
      </c>
      <c r="F4" s="937" t="s">
        <v>149</v>
      </c>
      <c r="G4" s="937" t="s">
        <v>150</v>
      </c>
      <c r="H4" s="31" t="s">
        <v>28</v>
      </c>
      <c r="I4" s="30" t="s">
        <v>149</v>
      </c>
      <c r="J4" s="30" t="s">
        <v>150</v>
      </c>
      <c r="K4" s="31" t="s">
        <v>28</v>
      </c>
      <c r="L4" s="30" t="s">
        <v>149</v>
      </c>
      <c r="M4" s="30" t="s">
        <v>150</v>
      </c>
    </row>
    <row r="5" spans="1:13" s="23" customFormat="1" x14ac:dyDescent="0.3">
      <c r="A5" s="37" t="s">
        <v>151</v>
      </c>
      <c r="B5" s="38" t="s">
        <v>152</v>
      </c>
      <c r="C5" s="39">
        <v>44196</v>
      </c>
      <c r="D5" s="40">
        <v>98874.013999999996</v>
      </c>
      <c r="E5" s="938">
        <v>0.63896364114437598</v>
      </c>
      <c r="F5" s="938">
        <v>631.76900000000001</v>
      </c>
      <c r="G5" s="939">
        <v>758.30601301000002</v>
      </c>
      <c r="H5" s="41">
        <v>96.183889997768176</v>
      </c>
      <c r="I5" s="41">
        <v>607.66</v>
      </c>
      <c r="J5" s="42">
        <v>729.36822139999992</v>
      </c>
      <c r="K5" s="41">
        <v>3.8161100022318344</v>
      </c>
      <c r="L5" s="41">
        <v>24.109000000000037</v>
      </c>
      <c r="M5" s="42">
        <v>28.937791610000044</v>
      </c>
    </row>
    <row r="6" spans="1:13" s="23" customFormat="1" x14ac:dyDescent="0.3">
      <c r="A6" s="37" t="s">
        <v>153</v>
      </c>
      <c r="B6" s="38" t="s">
        <v>154</v>
      </c>
      <c r="C6" s="39">
        <v>44196</v>
      </c>
      <c r="D6" s="40">
        <v>153231.6</v>
      </c>
      <c r="E6" s="938">
        <v>0.33948611121987898</v>
      </c>
      <c r="F6" s="938">
        <v>520.20000000000005</v>
      </c>
      <c r="G6" s="939">
        <v>437.73140356782238</v>
      </c>
      <c r="H6" s="41">
        <v>95.001922337562462</v>
      </c>
      <c r="I6" s="41">
        <v>494.2</v>
      </c>
      <c r="J6" s="42">
        <v>415.85324806462472</v>
      </c>
      <c r="K6" s="41">
        <v>4.9980776624375345</v>
      </c>
      <c r="L6" s="41">
        <v>26.000000000000057</v>
      </c>
      <c r="M6" s="42">
        <v>21.878155503197625</v>
      </c>
    </row>
    <row r="7" spans="1:13" s="23" customFormat="1" ht="28.5" customHeight="1" x14ac:dyDescent="0.3">
      <c r="A7" s="37" t="s">
        <v>155</v>
      </c>
      <c r="B7" s="38" t="s">
        <v>156</v>
      </c>
      <c r="C7" s="39">
        <v>44196</v>
      </c>
      <c r="D7" s="40">
        <v>96748.9</v>
      </c>
      <c r="E7" s="938">
        <v>0.51762862420141209</v>
      </c>
      <c r="F7" s="938">
        <v>500.8</v>
      </c>
      <c r="G7" s="939">
        <v>421.40693369235953</v>
      </c>
      <c r="H7" s="41">
        <v>79.992012779552709</v>
      </c>
      <c r="I7" s="41">
        <v>400.6</v>
      </c>
      <c r="J7" s="42">
        <v>337.0918882531135</v>
      </c>
      <c r="K7" s="41">
        <v>20.007987220447284</v>
      </c>
      <c r="L7" s="41">
        <v>100.2</v>
      </c>
      <c r="M7" s="42">
        <v>84.315045439246049</v>
      </c>
    </row>
    <row r="8" spans="1:13" s="23" customFormat="1" ht="26.2" x14ac:dyDescent="0.3">
      <c r="A8" s="37" t="s">
        <v>157</v>
      </c>
      <c r="B8" s="38" t="s">
        <v>158</v>
      </c>
      <c r="C8" s="39">
        <v>44196</v>
      </c>
      <c r="D8" s="40">
        <v>29754.68</v>
      </c>
      <c r="E8" s="938">
        <v>2.299873498891603</v>
      </c>
      <c r="F8" s="938">
        <v>684.32</v>
      </c>
      <c r="G8" s="939">
        <v>684.32</v>
      </c>
      <c r="H8" s="41">
        <v>79.142798690671029</v>
      </c>
      <c r="I8" s="41">
        <v>541.59</v>
      </c>
      <c r="J8" s="42">
        <v>541.59</v>
      </c>
      <c r="K8" s="41">
        <v>20.857201309328971</v>
      </c>
      <c r="L8" s="41">
        <v>142.73000000000002</v>
      </c>
      <c r="M8" s="42">
        <v>142.73000000000002</v>
      </c>
    </row>
    <row r="9" spans="1:13" s="23" customFormat="1" x14ac:dyDescent="0.3">
      <c r="A9" s="37" t="s">
        <v>159</v>
      </c>
      <c r="B9" s="38" t="s">
        <v>158</v>
      </c>
      <c r="C9" s="39">
        <v>44196</v>
      </c>
      <c r="D9" s="40">
        <v>248795.60699999999</v>
      </c>
      <c r="E9" s="938">
        <v>2.5840464297265506</v>
      </c>
      <c r="F9" s="938">
        <v>6428.9939999999997</v>
      </c>
      <c r="G9" s="939">
        <v>6428.9939999999997</v>
      </c>
      <c r="H9" s="41">
        <v>91.080750736429366</v>
      </c>
      <c r="I9" s="41">
        <v>5855.576</v>
      </c>
      <c r="J9" s="42">
        <v>5855.576</v>
      </c>
      <c r="K9" s="41">
        <v>8.9192492635706255</v>
      </c>
      <c r="L9" s="41">
        <v>573.41799999999967</v>
      </c>
      <c r="M9" s="42">
        <v>573.41799999999967</v>
      </c>
    </row>
    <row r="10" spans="1:13" s="23" customFormat="1" ht="26.2" x14ac:dyDescent="0.3">
      <c r="A10" s="37" t="s">
        <v>160</v>
      </c>
      <c r="B10" s="38" t="s">
        <v>158</v>
      </c>
      <c r="C10" s="39">
        <v>44197</v>
      </c>
      <c r="D10" s="40">
        <v>704798.7</v>
      </c>
      <c r="E10" s="938">
        <v>2.758064111071715</v>
      </c>
      <c r="F10" s="938">
        <v>19438.800000000003</v>
      </c>
      <c r="G10" s="939">
        <v>19438.800000000003</v>
      </c>
      <c r="H10" s="41">
        <v>88.571413873284342</v>
      </c>
      <c r="I10" s="41">
        <v>17217.22</v>
      </c>
      <c r="J10" s="42">
        <v>17217.22</v>
      </c>
      <c r="K10" s="41">
        <v>11.42858612671564</v>
      </c>
      <c r="L10" s="41">
        <v>2221.58</v>
      </c>
      <c r="M10" s="42">
        <v>2221.58</v>
      </c>
    </row>
    <row r="11" spans="1:13" s="23" customFormat="1" ht="26.2" x14ac:dyDescent="0.3">
      <c r="A11" s="37" t="s">
        <v>161</v>
      </c>
      <c r="B11" s="38" t="s">
        <v>154</v>
      </c>
      <c r="C11" s="39">
        <v>44196</v>
      </c>
      <c r="D11" s="40">
        <v>176754</v>
      </c>
      <c r="E11" s="938">
        <v>0.16078844043133395</v>
      </c>
      <c r="F11" s="938">
        <v>284.2</v>
      </c>
      <c r="G11" s="939">
        <v>239.1450690003366</v>
      </c>
      <c r="H11" s="41">
        <v>92.681210415200553</v>
      </c>
      <c r="I11" s="41">
        <v>263.39999999999998</v>
      </c>
      <c r="J11" s="42">
        <v>221.64254459777854</v>
      </c>
      <c r="K11" s="41">
        <v>7.3187895847994406</v>
      </c>
      <c r="L11" s="41">
        <v>20.800000000000011</v>
      </c>
      <c r="M11" s="42">
        <v>17.502524402558073</v>
      </c>
    </row>
    <row r="12" spans="1:13" s="23" customFormat="1" ht="26.2" x14ac:dyDescent="0.3">
      <c r="A12" s="37" t="s">
        <v>162</v>
      </c>
      <c r="B12" s="38" t="s">
        <v>154</v>
      </c>
      <c r="C12" s="39">
        <v>44196</v>
      </c>
      <c r="D12" s="40">
        <v>1640.85</v>
      </c>
      <c r="E12" s="938">
        <v>0.55276228783862025</v>
      </c>
      <c r="F12" s="938">
        <v>9.07</v>
      </c>
      <c r="G12" s="939">
        <v>7.6321104005385401</v>
      </c>
      <c r="H12" s="41">
        <v>0</v>
      </c>
      <c r="I12" s="41">
        <v>0</v>
      </c>
      <c r="J12" s="42">
        <v>0</v>
      </c>
      <c r="K12" s="41">
        <v>100</v>
      </c>
      <c r="L12" s="41">
        <v>9.07</v>
      </c>
      <c r="M12" s="42">
        <v>7.6321104005385401</v>
      </c>
    </row>
    <row r="13" spans="1:13" s="23" customFormat="1" ht="26.2" x14ac:dyDescent="0.3">
      <c r="A13" s="37" t="s">
        <v>163</v>
      </c>
      <c r="B13" s="38" t="s">
        <v>154</v>
      </c>
      <c r="C13" s="39">
        <v>44012</v>
      </c>
      <c r="D13" s="40">
        <v>288002</v>
      </c>
      <c r="E13" s="938">
        <v>0.75996000027777577</v>
      </c>
      <c r="F13" s="938">
        <v>2188.6999999999998</v>
      </c>
      <c r="G13" s="939">
        <v>1841.7199596095591</v>
      </c>
      <c r="H13" s="41">
        <v>92.808516470964506</v>
      </c>
      <c r="I13" s="41">
        <v>2031.3</v>
      </c>
      <c r="J13" s="42">
        <v>1709.2729720632785</v>
      </c>
      <c r="K13" s="41">
        <v>7.1914835290354944</v>
      </c>
      <c r="L13" s="41">
        <v>157.39999999999986</v>
      </c>
      <c r="M13" s="42">
        <v>132.44698754628061</v>
      </c>
    </row>
    <row r="14" spans="1:13" s="23" customFormat="1" x14ac:dyDescent="0.3">
      <c r="A14" s="37" t="s">
        <v>170</v>
      </c>
      <c r="B14" s="38" t="s">
        <v>154</v>
      </c>
      <c r="C14" s="39">
        <v>44012</v>
      </c>
      <c r="D14" s="40">
        <v>19566.717000000001</v>
      </c>
      <c r="E14" s="938">
        <v>0.76925015065123081</v>
      </c>
      <c r="F14" s="938">
        <v>150.517</v>
      </c>
      <c r="G14" s="939">
        <v>126.65516661056884</v>
      </c>
      <c r="H14" s="41">
        <v>0</v>
      </c>
      <c r="I14" s="41">
        <v>0</v>
      </c>
      <c r="J14" s="42">
        <v>0</v>
      </c>
      <c r="K14" s="41">
        <v>100</v>
      </c>
      <c r="L14" s="41">
        <v>150.517</v>
      </c>
      <c r="M14" s="42">
        <v>126.65516661056884</v>
      </c>
    </row>
    <row r="15" spans="1:13" s="23" customFormat="1" x14ac:dyDescent="0.3">
      <c r="A15" s="37" t="s">
        <v>164</v>
      </c>
      <c r="B15" s="38" t="s">
        <v>152</v>
      </c>
      <c r="C15" s="39">
        <v>43951</v>
      </c>
      <c r="D15" s="40">
        <v>475723.7</v>
      </c>
      <c r="E15" s="938">
        <v>0.82653018968783765</v>
      </c>
      <c r="F15" s="938">
        <v>3932</v>
      </c>
      <c r="G15" s="939">
        <v>4719.5402800000002</v>
      </c>
      <c r="H15" s="41">
        <v>0</v>
      </c>
      <c r="I15" s="41">
        <v>0</v>
      </c>
      <c r="J15" s="42">
        <v>0</v>
      </c>
      <c r="K15" s="41">
        <v>100</v>
      </c>
      <c r="L15" s="41">
        <v>3932</v>
      </c>
      <c r="M15" s="42">
        <v>4719.5402800000002</v>
      </c>
    </row>
    <row r="16" spans="1:13" s="24" customFormat="1" ht="26.2" x14ac:dyDescent="0.3">
      <c r="A16" s="43" t="s">
        <v>165</v>
      </c>
      <c r="B16" s="44" t="s">
        <v>154</v>
      </c>
      <c r="C16" s="45">
        <v>44012</v>
      </c>
      <c r="D16" s="46">
        <v>1919.5650000000001</v>
      </c>
      <c r="E16" s="940">
        <v>0.7699661121139425</v>
      </c>
      <c r="F16" s="940">
        <v>14.78</v>
      </c>
      <c r="G16" s="941">
        <v>12.43688993604847</v>
      </c>
      <c r="H16" s="47">
        <v>81.014884979702316</v>
      </c>
      <c r="I16" s="47">
        <v>11.974</v>
      </c>
      <c r="J16" s="48">
        <v>10.075732076741838</v>
      </c>
      <c r="K16" s="47">
        <v>18.985115020297695</v>
      </c>
      <c r="L16" s="47">
        <v>2.8059999999999992</v>
      </c>
      <c r="M16" s="48">
        <v>2.3611578593066302</v>
      </c>
    </row>
    <row r="17" spans="1:13" s="23" customFormat="1" x14ac:dyDescent="0.3">
      <c r="A17" s="32" t="s">
        <v>347</v>
      </c>
      <c r="B17" s="33"/>
      <c r="C17" s="34"/>
      <c r="D17" s="35"/>
      <c r="E17" s="942"/>
      <c r="F17" s="942"/>
      <c r="G17" s="943">
        <v>35116.687825827241</v>
      </c>
      <c r="H17" s="36"/>
      <c r="I17" s="36"/>
      <c r="J17" s="51">
        <v>27037.690606455537</v>
      </c>
      <c r="K17" s="36"/>
      <c r="L17" s="36"/>
      <c r="M17" s="51">
        <v>8078.9972193716967</v>
      </c>
    </row>
    <row r="18" spans="1:13" ht="14.25" customHeight="1" x14ac:dyDescent="0.3">
      <c r="A18" s="1070" t="s">
        <v>527</v>
      </c>
      <c r="B18" s="1070"/>
      <c r="C18" s="1070"/>
      <c r="D18" s="1070"/>
      <c r="E18" s="1070"/>
      <c r="F18" s="1070"/>
      <c r="G18" s="1070"/>
      <c r="H18" s="1070"/>
      <c r="I18" s="1070"/>
      <c r="J18" s="1070"/>
      <c r="K18" s="1070"/>
      <c r="L18" s="1070"/>
      <c r="M18" s="1070"/>
    </row>
    <row r="19" spans="1:13" ht="14.25" customHeight="1" x14ac:dyDescent="0.3">
      <c r="A19" s="1071" t="s">
        <v>526</v>
      </c>
      <c r="B19" s="1071"/>
      <c r="C19" s="1071"/>
      <c r="D19" s="1071"/>
      <c r="E19" s="1071"/>
      <c r="F19" s="1071"/>
      <c r="G19" s="1071"/>
      <c r="H19" s="1071"/>
      <c r="I19" s="1071"/>
      <c r="J19" s="1071"/>
      <c r="K19" s="1071"/>
      <c r="L19" s="1071"/>
      <c r="M19" s="1071"/>
    </row>
    <row r="20" spans="1:13" ht="51.75" customHeight="1" x14ac:dyDescent="0.3">
      <c r="A20" s="1072" t="s">
        <v>166</v>
      </c>
      <c r="B20" s="1072"/>
      <c r="C20" s="1072"/>
      <c r="D20" s="1072"/>
      <c r="E20" s="1072"/>
      <c r="F20" s="1072"/>
      <c r="G20" s="1072"/>
      <c r="H20" s="1072"/>
      <c r="I20" s="1072"/>
      <c r="J20" s="1072"/>
      <c r="K20" s="1072"/>
      <c r="L20" s="1072"/>
      <c r="M20" s="1072"/>
    </row>
    <row r="21" spans="1:13" ht="24.75" customHeight="1" x14ac:dyDescent="0.3">
      <c r="A21" s="1071" t="s">
        <v>167</v>
      </c>
      <c r="B21" s="1071"/>
      <c r="C21" s="1071"/>
      <c r="D21" s="1071"/>
      <c r="E21" s="1071"/>
      <c r="F21" s="1071"/>
      <c r="G21" s="1071"/>
      <c r="H21" s="1071"/>
      <c r="I21" s="1071"/>
      <c r="J21" s="1071"/>
      <c r="K21" s="1071"/>
      <c r="L21" s="1071"/>
      <c r="M21" s="1071"/>
    </row>
    <row r="22" spans="1:13" x14ac:dyDescent="0.3">
      <c r="A22" s="1067" t="s">
        <v>168</v>
      </c>
      <c r="B22" s="1067"/>
      <c r="C22" s="1067"/>
      <c r="D22" s="1067"/>
      <c r="E22" s="1067"/>
      <c r="F22" s="1067"/>
      <c r="G22" s="1067"/>
      <c r="H22" s="1067"/>
      <c r="I22" s="1067"/>
      <c r="J22" s="1067"/>
      <c r="K22" s="1067"/>
      <c r="L22" s="1067"/>
      <c r="M22" s="1067"/>
    </row>
    <row r="33" spans="1:1" x14ac:dyDescent="0.3">
      <c r="A33" s="21" t="s">
        <v>169</v>
      </c>
    </row>
  </sheetData>
  <mergeCells count="13">
    <mergeCell ref="A22:M22"/>
    <mergeCell ref="H2:J3"/>
    <mergeCell ref="K2:M3"/>
    <mergeCell ref="A18:M18"/>
    <mergeCell ref="A19:M19"/>
    <mergeCell ref="A20:M20"/>
    <mergeCell ref="A21:M21"/>
    <mergeCell ref="A1:G1"/>
    <mergeCell ref="A2:A3"/>
    <mergeCell ref="B2:B3"/>
    <mergeCell ref="C2:C3"/>
    <mergeCell ref="D2:D3"/>
    <mergeCell ref="E2:G3"/>
  </mergeCells>
  <pageMargins left="0.36" right="0.22" top="0.31496062992125984" bottom="0.21" header="0.15748031496062992" footer="0.17"/>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1:O31"/>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5" s="461" customFormat="1" ht="15.05" customHeight="1" x14ac:dyDescent="0.3">
      <c r="A1" s="950" t="s">
        <v>648</v>
      </c>
      <c r="B1" s="476"/>
      <c r="C1" s="476"/>
      <c r="D1" s="476"/>
      <c r="E1" s="476"/>
      <c r="F1" s="832"/>
      <c r="G1" s="499"/>
      <c r="H1" s="499"/>
      <c r="I1" s="499"/>
      <c r="J1" s="499"/>
      <c r="K1" s="499"/>
      <c r="L1" s="499"/>
      <c r="M1" s="499"/>
      <c r="N1" s="499"/>
      <c r="O1" s="499"/>
    </row>
    <row r="2" spans="1:15" s="388" customFormat="1" ht="15.05" customHeight="1" x14ac:dyDescent="0.3">
      <c r="A2" s="999" t="s">
        <v>1</v>
      </c>
      <c r="B2" s="999"/>
      <c r="C2" s="999"/>
      <c r="D2" s="999"/>
      <c r="E2" s="468"/>
      <c r="F2" s="467"/>
      <c r="G2" s="1001"/>
      <c r="H2" s="1001"/>
      <c r="I2" s="735"/>
      <c r="J2" s="1002" t="s">
        <v>23</v>
      </c>
      <c r="K2" s="1002"/>
      <c r="L2" s="1002"/>
      <c r="M2" s="1002"/>
      <c r="N2" s="607"/>
      <c r="O2" s="1003" t="s">
        <v>567</v>
      </c>
    </row>
    <row r="3" spans="1:15" s="4" customFormat="1" ht="15.05" customHeight="1" x14ac:dyDescent="0.3">
      <c r="A3" s="1000"/>
      <c r="B3" s="1000"/>
      <c r="C3" s="1000"/>
      <c r="D3" s="1000"/>
      <c r="E3" s="369"/>
      <c r="F3" s="369"/>
      <c r="G3" s="370"/>
      <c r="H3" s="370"/>
      <c r="I3" s="370"/>
      <c r="J3" s="370" t="s">
        <v>14</v>
      </c>
      <c r="K3" s="370" t="s">
        <v>15</v>
      </c>
      <c r="L3" s="370" t="s">
        <v>356</v>
      </c>
      <c r="M3" s="370">
        <v>2025</v>
      </c>
      <c r="N3" s="687"/>
      <c r="O3" s="1004"/>
    </row>
    <row r="4" spans="1:15" s="17" customFormat="1" ht="15.05" customHeight="1" x14ac:dyDescent="0.3">
      <c r="A4" s="761" t="s">
        <v>644</v>
      </c>
      <c r="B4" s="762"/>
      <c r="C4" s="762"/>
      <c r="D4" s="762"/>
      <c r="E4" s="762"/>
      <c r="F4" s="762"/>
      <c r="G4" s="762"/>
      <c r="H4" s="763"/>
      <c r="I4" s="763"/>
      <c r="J4" s="763">
        <v>-500</v>
      </c>
      <c r="K4" s="763">
        <v>-1000</v>
      </c>
      <c r="L4" s="763">
        <v>-1400</v>
      </c>
      <c r="M4" s="763">
        <v>-1700</v>
      </c>
      <c r="N4" s="666"/>
      <c r="O4" s="799">
        <v>-4600</v>
      </c>
    </row>
    <row r="5" spans="1:15" s="4" customFormat="1" ht="15.05" customHeight="1" x14ac:dyDescent="0.3">
      <c r="A5" s="251" t="s">
        <v>621</v>
      </c>
      <c r="B5" s="251"/>
      <c r="C5" s="18"/>
      <c r="D5" s="18"/>
      <c r="E5" s="18"/>
      <c r="F5" s="18"/>
      <c r="G5" s="18"/>
      <c r="H5" s="100"/>
      <c r="I5" s="100"/>
      <c r="J5" s="721">
        <v>2725</v>
      </c>
      <c r="K5" s="721">
        <v>4803</v>
      </c>
      <c r="L5" s="721">
        <v>5775</v>
      </c>
      <c r="M5" s="721">
        <v>6247</v>
      </c>
      <c r="N5" s="99"/>
      <c r="O5" s="742">
        <v>19550</v>
      </c>
    </row>
    <row r="6" spans="1:15" s="745" customFormat="1" ht="15.05" customHeight="1" x14ac:dyDescent="0.3">
      <c r="A6" s="746"/>
      <c r="B6" s="118" t="s">
        <v>599</v>
      </c>
      <c r="C6" s="118"/>
      <c r="D6" s="118"/>
      <c r="E6" s="118"/>
      <c r="F6" s="118"/>
      <c r="G6" s="118"/>
      <c r="H6" s="747"/>
      <c r="I6" s="747"/>
      <c r="J6" s="747">
        <v>1250</v>
      </c>
      <c r="K6" s="747">
        <v>1300</v>
      </c>
      <c r="L6" s="747">
        <v>1400</v>
      </c>
      <c r="M6" s="747">
        <v>1500</v>
      </c>
      <c r="N6" s="462"/>
      <c r="O6" s="798">
        <v>5450</v>
      </c>
    </row>
    <row r="7" spans="1:15" s="745" customFormat="1" ht="15.05" customHeight="1" x14ac:dyDescent="0.3">
      <c r="A7" s="746"/>
      <c r="B7" s="118" t="s">
        <v>638</v>
      </c>
      <c r="C7" s="118"/>
      <c r="D7" s="118"/>
      <c r="E7" s="118"/>
      <c r="F7" s="118"/>
      <c r="G7" s="118"/>
      <c r="H7" s="747"/>
      <c r="I7" s="747"/>
      <c r="J7" s="747">
        <v>600</v>
      </c>
      <c r="K7" s="747">
        <v>1100</v>
      </c>
      <c r="L7" s="747">
        <v>1150</v>
      </c>
      <c r="M7" s="747">
        <v>1200</v>
      </c>
      <c r="N7" s="462"/>
      <c r="O7" s="798">
        <v>4050</v>
      </c>
    </row>
    <row r="8" spans="1:15" s="4" customFormat="1" ht="15.05" customHeight="1" x14ac:dyDescent="0.3">
      <c r="A8" s="367"/>
      <c r="B8" s="368" t="s">
        <v>603</v>
      </c>
      <c r="C8" s="105"/>
      <c r="D8" s="105"/>
      <c r="E8" s="105"/>
      <c r="F8" s="105"/>
      <c r="G8" s="105"/>
      <c r="H8" s="129"/>
      <c r="I8" s="129"/>
      <c r="J8" s="748">
        <v>750</v>
      </c>
      <c r="K8" s="748">
        <v>1750</v>
      </c>
      <c r="L8" s="748">
        <v>2050</v>
      </c>
      <c r="M8" s="748">
        <v>2150</v>
      </c>
      <c r="N8" s="99"/>
      <c r="O8" s="254">
        <v>6700</v>
      </c>
    </row>
    <row r="9" spans="1:15" s="4" customFormat="1" ht="15.05" customHeight="1" x14ac:dyDescent="0.3">
      <c r="A9" s="367"/>
      <c r="B9" s="368" t="s">
        <v>604</v>
      </c>
      <c r="C9" s="105"/>
      <c r="D9" s="105"/>
      <c r="E9" s="105"/>
      <c r="F9" s="105"/>
      <c r="G9" s="105"/>
      <c r="H9" s="129"/>
      <c r="I9" s="129"/>
      <c r="J9" s="748">
        <v>0</v>
      </c>
      <c r="K9" s="748">
        <v>200</v>
      </c>
      <c r="L9" s="748">
        <v>500</v>
      </c>
      <c r="M9" s="748">
        <v>600</v>
      </c>
      <c r="N9" s="99"/>
      <c r="O9" s="254">
        <v>1300</v>
      </c>
    </row>
    <row r="10" spans="1:15" s="4" customFormat="1" ht="15.05" customHeight="1" x14ac:dyDescent="0.3">
      <c r="A10" s="367"/>
      <c r="B10" s="368" t="s">
        <v>605</v>
      </c>
      <c r="C10" s="105"/>
      <c r="D10" s="105"/>
      <c r="E10" s="105"/>
      <c r="F10" s="105"/>
      <c r="G10" s="105"/>
      <c r="H10" s="129"/>
      <c r="I10" s="129"/>
      <c r="J10" s="748">
        <v>75</v>
      </c>
      <c r="K10" s="748">
        <v>350</v>
      </c>
      <c r="L10" s="748">
        <v>525</v>
      </c>
      <c r="M10" s="748">
        <v>600</v>
      </c>
      <c r="N10" s="99"/>
      <c r="O10" s="254">
        <v>1550</v>
      </c>
    </row>
    <row r="11" spans="1:15" s="4" customFormat="1" ht="15.05" customHeight="1" x14ac:dyDescent="0.3">
      <c r="A11" s="367"/>
      <c r="B11" s="368" t="s">
        <v>637</v>
      </c>
      <c r="C11" s="105"/>
      <c r="D11" s="105"/>
      <c r="E11" s="105"/>
      <c r="F11" s="105"/>
      <c r="G11" s="105"/>
      <c r="H11" s="129"/>
      <c r="I11" s="129"/>
      <c r="J11" s="748">
        <v>50</v>
      </c>
      <c r="K11" s="748">
        <v>75</v>
      </c>
      <c r="L11" s="748">
        <v>100</v>
      </c>
      <c r="M11" s="748">
        <v>125</v>
      </c>
      <c r="N11" s="99"/>
      <c r="O11" s="254">
        <v>350</v>
      </c>
    </row>
    <row r="12" spans="1:15" s="4" customFormat="1" ht="15.05" customHeight="1" x14ac:dyDescent="0.3">
      <c r="A12" s="367"/>
      <c r="B12" s="368" t="s">
        <v>606</v>
      </c>
      <c r="C12" s="105"/>
      <c r="D12" s="105"/>
      <c r="E12" s="105"/>
      <c r="F12" s="105"/>
      <c r="G12" s="105"/>
      <c r="H12" s="129"/>
      <c r="I12" s="129"/>
      <c r="J12" s="748">
        <v>0</v>
      </c>
      <c r="K12" s="748">
        <v>8</v>
      </c>
      <c r="L12" s="748">
        <v>10</v>
      </c>
      <c r="M12" s="748">
        <v>12</v>
      </c>
      <c r="N12" s="99"/>
      <c r="O12" s="254">
        <v>30</v>
      </c>
    </row>
    <row r="13" spans="1:15" s="4" customFormat="1" ht="15.05" customHeight="1" x14ac:dyDescent="0.3">
      <c r="A13" s="367"/>
      <c r="B13" s="368" t="s">
        <v>598</v>
      </c>
      <c r="C13" s="105"/>
      <c r="D13" s="105"/>
      <c r="E13" s="105"/>
      <c r="F13" s="105"/>
      <c r="G13" s="105"/>
      <c r="H13" s="129"/>
      <c r="I13" s="129"/>
      <c r="J13" s="748">
        <v>0</v>
      </c>
      <c r="K13" s="748">
        <v>20</v>
      </c>
      <c r="L13" s="748">
        <v>40</v>
      </c>
      <c r="M13" s="748">
        <v>60</v>
      </c>
      <c r="N13" s="99"/>
      <c r="O13" s="254">
        <v>120</v>
      </c>
    </row>
    <row r="14" spans="1:15" s="16" customFormat="1" ht="15.05" customHeight="1" x14ac:dyDescent="0.3">
      <c r="A14" s="749" t="s">
        <v>622</v>
      </c>
      <c r="B14" s="8"/>
      <c r="C14" s="8"/>
      <c r="D14" s="8"/>
      <c r="E14" s="8"/>
      <c r="F14" s="8"/>
      <c r="G14" s="8"/>
      <c r="H14" s="750"/>
      <c r="I14" s="750"/>
      <c r="J14" s="751">
        <v>175</v>
      </c>
      <c r="K14" s="751">
        <v>300</v>
      </c>
      <c r="L14" s="751">
        <v>1130</v>
      </c>
      <c r="M14" s="751">
        <v>1510</v>
      </c>
      <c r="N14" s="166"/>
      <c r="O14" s="359">
        <v>3115</v>
      </c>
    </row>
    <row r="15" spans="1:15" s="4" customFormat="1" ht="15.05" customHeight="1" x14ac:dyDescent="0.3">
      <c r="A15" s="367"/>
      <c r="B15" s="368" t="s">
        <v>607</v>
      </c>
      <c r="C15" s="105"/>
      <c r="D15" s="105"/>
      <c r="E15" s="105"/>
      <c r="F15" s="105"/>
      <c r="G15" s="105"/>
      <c r="H15" s="129"/>
      <c r="I15" s="129"/>
      <c r="J15" s="748">
        <v>0</v>
      </c>
      <c r="K15" s="748">
        <v>0</v>
      </c>
      <c r="L15" s="748">
        <v>350</v>
      </c>
      <c r="M15" s="748">
        <v>350</v>
      </c>
      <c r="N15" s="99"/>
      <c r="O15" s="254">
        <v>700</v>
      </c>
    </row>
    <row r="16" spans="1:15" s="4" customFormat="1" ht="15.05" customHeight="1" x14ac:dyDescent="0.3">
      <c r="A16" s="367"/>
      <c r="B16" s="368" t="s">
        <v>597</v>
      </c>
      <c r="C16" s="105"/>
      <c r="D16" s="105"/>
      <c r="E16" s="105"/>
      <c r="F16" s="105"/>
      <c r="G16" s="105"/>
      <c r="H16" s="129"/>
      <c r="I16" s="129"/>
      <c r="J16" s="748">
        <v>25</v>
      </c>
      <c r="K16" s="748">
        <v>50</v>
      </c>
      <c r="L16" s="748">
        <v>55</v>
      </c>
      <c r="M16" s="748">
        <v>60</v>
      </c>
      <c r="N16" s="99"/>
      <c r="O16" s="254">
        <v>190</v>
      </c>
    </row>
    <row r="17" spans="1:15" s="4" customFormat="1" ht="15.05" customHeight="1" x14ac:dyDescent="0.3">
      <c r="A17" s="367"/>
      <c r="B17" s="368" t="s">
        <v>608</v>
      </c>
      <c r="C17" s="105"/>
      <c r="D17" s="105"/>
      <c r="E17" s="105"/>
      <c r="F17" s="105"/>
      <c r="G17" s="105"/>
      <c r="H17" s="129"/>
      <c r="I17" s="129"/>
      <c r="J17" s="748">
        <v>0</v>
      </c>
      <c r="K17" s="748">
        <v>0</v>
      </c>
      <c r="L17" s="748">
        <v>300</v>
      </c>
      <c r="M17" s="748">
        <v>700</v>
      </c>
      <c r="N17" s="99"/>
      <c r="O17" s="254">
        <v>1000</v>
      </c>
    </row>
    <row r="18" spans="1:15" s="4" customFormat="1" ht="15.05" customHeight="1" x14ac:dyDescent="0.3">
      <c r="A18" s="367"/>
      <c r="B18" s="368" t="s">
        <v>609</v>
      </c>
      <c r="C18" s="105"/>
      <c r="D18" s="105"/>
      <c r="E18" s="105"/>
      <c r="F18" s="105"/>
      <c r="G18" s="105"/>
      <c r="H18" s="129"/>
      <c r="I18" s="129"/>
      <c r="J18" s="748">
        <v>0</v>
      </c>
      <c r="K18" s="748">
        <v>50</v>
      </c>
      <c r="L18" s="748">
        <v>50</v>
      </c>
      <c r="M18" s="748">
        <v>50</v>
      </c>
      <c r="N18" s="99"/>
      <c r="O18" s="254">
        <v>150</v>
      </c>
    </row>
    <row r="19" spans="1:15" s="4" customFormat="1" ht="15.05" customHeight="1" x14ac:dyDescent="0.3">
      <c r="A19" s="367"/>
      <c r="B19" s="368" t="s">
        <v>610</v>
      </c>
      <c r="C19" s="105"/>
      <c r="D19" s="105"/>
      <c r="E19" s="105"/>
      <c r="F19" s="105"/>
      <c r="G19" s="105"/>
      <c r="H19" s="129"/>
      <c r="I19" s="129"/>
      <c r="J19" s="748">
        <v>0</v>
      </c>
      <c r="K19" s="748">
        <v>0</v>
      </c>
      <c r="L19" s="748">
        <v>150</v>
      </c>
      <c r="M19" s="748">
        <v>100</v>
      </c>
      <c r="N19" s="99"/>
      <c r="O19" s="254">
        <v>250</v>
      </c>
    </row>
    <row r="20" spans="1:15" s="4" customFormat="1" ht="15.05" customHeight="1" x14ac:dyDescent="0.3">
      <c r="A20" s="367"/>
      <c r="B20" s="368" t="s">
        <v>643</v>
      </c>
      <c r="C20" s="105"/>
      <c r="D20" s="105"/>
      <c r="E20" s="105"/>
      <c r="F20" s="105"/>
      <c r="G20" s="105"/>
      <c r="H20" s="129"/>
      <c r="I20" s="129"/>
      <c r="J20" s="748">
        <v>150</v>
      </c>
      <c r="K20" s="748">
        <v>200</v>
      </c>
      <c r="L20" s="748">
        <v>225</v>
      </c>
      <c r="M20" s="748">
        <v>250</v>
      </c>
      <c r="N20" s="99"/>
      <c r="O20" s="254">
        <v>825</v>
      </c>
    </row>
    <row r="21" spans="1:15" s="4" customFormat="1" ht="15.05" customHeight="1" x14ac:dyDescent="0.3">
      <c r="A21" s="749" t="s">
        <v>623</v>
      </c>
      <c r="B21" s="752"/>
      <c r="C21" s="753"/>
      <c r="D21" s="753"/>
      <c r="E21" s="753"/>
      <c r="F21" s="753"/>
      <c r="G21" s="753"/>
      <c r="H21" s="754"/>
      <c r="I21" s="754"/>
      <c r="J21" s="751">
        <v>55</v>
      </c>
      <c r="K21" s="751">
        <v>60</v>
      </c>
      <c r="L21" s="751">
        <v>65</v>
      </c>
      <c r="M21" s="751">
        <v>70</v>
      </c>
      <c r="N21" s="166"/>
      <c r="O21" s="359">
        <v>250</v>
      </c>
    </row>
    <row r="22" spans="1:15" s="4" customFormat="1" ht="15.05" customHeight="1" x14ac:dyDescent="0.3">
      <c r="A22" s="367"/>
      <c r="B22" s="368" t="s">
        <v>589</v>
      </c>
      <c r="C22" s="105"/>
      <c r="D22" s="105"/>
      <c r="E22" s="105"/>
      <c r="F22" s="105"/>
      <c r="G22" s="105"/>
      <c r="H22" s="129"/>
      <c r="I22" s="129"/>
      <c r="J22" s="748">
        <v>30</v>
      </c>
      <c r="K22" s="748">
        <v>35</v>
      </c>
      <c r="L22" s="748">
        <v>40</v>
      </c>
      <c r="M22" s="748">
        <v>45</v>
      </c>
      <c r="N22" s="99"/>
      <c r="O22" s="254">
        <v>150</v>
      </c>
    </row>
    <row r="23" spans="1:15" s="745" customFormat="1" ht="15.05" customHeight="1" x14ac:dyDescent="0.3">
      <c r="A23" s="746"/>
      <c r="B23" s="118" t="s">
        <v>602</v>
      </c>
      <c r="C23" s="118"/>
      <c r="D23" s="118"/>
      <c r="E23" s="118"/>
      <c r="F23" s="118"/>
      <c r="G23" s="118"/>
      <c r="H23" s="747"/>
      <c r="I23" s="747"/>
      <c r="J23" s="747">
        <v>25</v>
      </c>
      <c r="K23" s="747">
        <v>25</v>
      </c>
      <c r="L23" s="747">
        <v>25</v>
      </c>
      <c r="M23" s="747">
        <v>25</v>
      </c>
      <c r="N23" s="462"/>
      <c r="O23" s="798">
        <v>100</v>
      </c>
    </row>
    <row r="24" spans="1:15" s="4" customFormat="1" ht="15.05" customHeight="1" x14ac:dyDescent="0.3">
      <c r="A24" s="749" t="s">
        <v>624</v>
      </c>
      <c r="B24" s="752"/>
      <c r="C24" s="753"/>
      <c r="D24" s="753"/>
      <c r="E24" s="753"/>
      <c r="F24" s="753"/>
      <c r="G24" s="753"/>
      <c r="H24" s="754"/>
      <c r="I24" s="754"/>
      <c r="J24" s="751">
        <v>190</v>
      </c>
      <c r="K24" s="751">
        <v>130</v>
      </c>
      <c r="L24" s="751">
        <v>0</v>
      </c>
      <c r="M24" s="751">
        <v>0</v>
      </c>
      <c r="N24" s="100"/>
      <c r="O24" s="359">
        <v>320</v>
      </c>
    </row>
    <row r="25" spans="1:15" s="745" customFormat="1" ht="15.05" customHeight="1" x14ac:dyDescent="0.3">
      <c r="A25" s="746"/>
      <c r="B25" s="118" t="s">
        <v>600</v>
      </c>
      <c r="C25" s="118"/>
      <c r="D25" s="118"/>
      <c r="E25" s="118"/>
      <c r="F25" s="118"/>
      <c r="G25" s="118"/>
      <c r="H25" s="747"/>
      <c r="I25" s="747"/>
      <c r="J25" s="747">
        <v>90</v>
      </c>
      <c r="K25" s="747">
        <v>90</v>
      </c>
      <c r="L25" s="747"/>
      <c r="M25" s="747"/>
      <c r="N25" s="462"/>
      <c r="O25" s="798">
        <v>180</v>
      </c>
    </row>
    <row r="26" spans="1:15" s="745" customFormat="1" ht="15.05" customHeight="1" x14ac:dyDescent="0.3">
      <c r="A26" s="746"/>
      <c r="B26" s="118" t="s">
        <v>640</v>
      </c>
      <c r="C26" s="118"/>
      <c r="D26" s="118"/>
      <c r="E26" s="118"/>
      <c r="F26" s="118"/>
      <c r="G26" s="118"/>
      <c r="H26" s="747"/>
      <c r="I26" s="747"/>
      <c r="J26" s="747">
        <v>40</v>
      </c>
      <c r="K26" s="747">
        <v>40</v>
      </c>
      <c r="L26" s="747"/>
      <c r="M26" s="747"/>
      <c r="N26" s="462"/>
      <c r="O26" s="798">
        <v>80</v>
      </c>
    </row>
    <row r="27" spans="1:15" s="745" customFormat="1" ht="15.05" customHeight="1" x14ac:dyDescent="0.3">
      <c r="A27" s="746"/>
      <c r="B27" s="118" t="s">
        <v>601</v>
      </c>
      <c r="C27" s="118"/>
      <c r="D27" s="118"/>
      <c r="E27" s="118"/>
      <c r="F27" s="118"/>
      <c r="G27" s="118"/>
      <c r="H27" s="747"/>
      <c r="I27" s="747"/>
      <c r="J27" s="747">
        <v>60</v>
      </c>
      <c r="K27" s="747"/>
      <c r="L27" s="747"/>
      <c r="M27" s="747"/>
      <c r="N27" s="462"/>
      <c r="O27" s="798">
        <v>60</v>
      </c>
    </row>
    <row r="28" spans="1:15" s="17" customFormat="1" ht="15.05" customHeight="1" x14ac:dyDescent="0.3">
      <c r="A28" s="801" t="s">
        <v>474</v>
      </c>
      <c r="B28" s="801"/>
      <c r="C28" s="801"/>
      <c r="D28" s="801"/>
      <c r="E28" s="801"/>
      <c r="F28" s="801"/>
      <c r="G28" s="801"/>
      <c r="H28" s="755"/>
      <c r="I28" s="755"/>
      <c r="J28" s="755">
        <v>2645</v>
      </c>
      <c r="K28" s="755">
        <v>4293</v>
      </c>
      <c r="L28" s="755">
        <v>5570</v>
      </c>
      <c r="M28" s="755">
        <v>6127</v>
      </c>
      <c r="N28" s="13"/>
      <c r="O28" s="743">
        <v>18635</v>
      </c>
    </row>
    <row r="29" spans="1:15" s="17" customFormat="1" ht="15.05" customHeight="1" x14ac:dyDescent="0.3">
      <c r="A29" s="756"/>
      <c r="B29" s="116" t="s">
        <v>644</v>
      </c>
      <c r="C29" s="116"/>
      <c r="D29" s="116"/>
      <c r="E29" s="116"/>
      <c r="F29" s="116"/>
      <c r="G29" s="116"/>
      <c r="H29" s="757"/>
      <c r="I29" s="757"/>
      <c r="J29" s="757">
        <v>-500</v>
      </c>
      <c r="K29" s="757">
        <v>-1000</v>
      </c>
      <c r="L29" s="757">
        <v>-1400</v>
      </c>
      <c r="M29" s="757">
        <v>-1700</v>
      </c>
      <c r="N29" s="666"/>
      <c r="O29" s="799">
        <v>-4600</v>
      </c>
    </row>
    <row r="30" spans="1:15" s="16" customFormat="1" ht="15.05" customHeight="1" x14ac:dyDescent="0.3">
      <c r="A30" s="367"/>
      <c r="B30" s="367" t="s">
        <v>626</v>
      </c>
      <c r="C30" s="677"/>
      <c r="D30" s="677"/>
      <c r="E30" s="677"/>
      <c r="F30" s="677"/>
      <c r="G30" s="677"/>
      <c r="H30" s="679"/>
      <c r="I30" s="679"/>
      <c r="J30" s="758">
        <v>1080</v>
      </c>
      <c r="K30" s="758">
        <v>2738</v>
      </c>
      <c r="L30" s="758">
        <v>4395</v>
      </c>
      <c r="M30" s="758">
        <v>5102</v>
      </c>
      <c r="N30" s="166"/>
      <c r="O30" s="800">
        <v>13315</v>
      </c>
    </row>
    <row r="31" spans="1:15" s="17" customFormat="1" ht="15.05" customHeight="1" x14ac:dyDescent="0.3">
      <c r="A31" s="759"/>
      <c r="B31" s="117" t="s">
        <v>627</v>
      </c>
      <c r="C31" s="117"/>
      <c r="D31" s="117"/>
      <c r="E31" s="117"/>
      <c r="F31" s="117"/>
      <c r="G31" s="117"/>
      <c r="H31" s="760"/>
      <c r="I31" s="760"/>
      <c r="J31" s="760">
        <v>2065</v>
      </c>
      <c r="K31" s="760">
        <v>2555</v>
      </c>
      <c r="L31" s="760">
        <v>2575</v>
      </c>
      <c r="M31" s="760">
        <v>2725</v>
      </c>
      <c r="N31" s="319"/>
      <c r="O31" s="795">
        <v>9920</v>
      </c>
    </row>
  </sheetData>
  <mergeCells count="4">
    <mergeCell ref="A2:D3"/>
    <mergeCell ref="G2:H2"/>
    <mergeCell ref="J2:M2"/>
    <mergeCell ref="O2:O3"/>
  </mergeCells>
  <pageMargins left="0.7" right="0.7" top="0.75" bottom="0.75" header="0.3" footer="0.3"/>
  <pageSetup paperSize="9" scale="7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O38"/>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5" s="461" customFormat="1" ht="15.05" customHeight="1" x14ac:dyDescent="0.3">
      <c r="A1" s="950" t="s">
        <v>649</v>
      </c>
      <c r="B1" s="476"/>
      <c r="C1" s="476"/>
      <c r="D1" s="476"/>
      <c r="E1" s="476"/>
      <c r="F1" s="832"/>
      <c r="G1" s="499"/>
      <c r="H1" s="499"/>
      <c r="I1" s="499"/>
      <c r="J1" s="499"/>
      <c r="K1" s="499"/>
      <c r="L1" s="499"/>
      <c r="M1" s="499"/>
      <c r="N1" s="499"/>
      <c r="O1" s="499"/>
    </row>
    <row r="2" spans="1:15" s="388" customFormat="1" ht="15.05" customHeight="1" x14ac:dyDescent="0.3">
      <c r="A2" s="999" t="s">
        <v>1</v>
      </c>
      <c r="B2" s="999"/>
      <c r="C2" s="999"/>
      <c r="D2" s="999"/>
      <c r="E2" s="468"/>
      <c r="F2" s="467"/>
      <c r="G2" s="1001" t="s">
        <v>0</v>
      </c>
      <c r="H2" s="1001"/>
      <c r="I2" s="1002" t="s">
        <v>23</v>
      </c>
      <c r="J2" s="1002"/>
      <c r="K2" s="1002"/>
      <c r="L2" s="1002"/>
      <c r="M2" s="1002"/>
      <c r="N2" s="607"/>
      <c r="O2" s="1003" t="s">
        <v>567</v>
      </c>
    </row>
    <row r="3" spans="1:15" s="4" customFormat="1" ht="15.05" customHeight="1" x14ac:dyDescent="0.3">
      <c r="A3" s="1000"/>
      <c r="B3" s="1000"/>
      <c r="C3" s="1000"/>
      <c r="D3" s="1000"/>
      <c r="E3" s="369"/>
      <c r="F3" s="369"/>
      <c r="G3" s="370">
        <v>2019</v>
      </c>
      <c r="H3" s="370">
        <v>2020</v>
      </c>
      <c r="I3" s="370" t="s">
        <v>13</v>
      </c>
      <c r="J3" s="370" t="s">
        <v>14</v>
      </c>
      <c r="K3" s="370" t="s">
        <v>15</v>
      </c>
      <c r="L3" s="370" t="s">
        <v>356</v>
      </c>
      <c r="M3" s="370">
        <v>2025</v>
      </c>
      <c r="N3" s="687"/>
      <c r="O3" s="1004"/>
    </row>
    <row r="4" spans="1:15" s="16" customFormat="1" ht="15.05" customHeight="1" x14ac:dyDescent="0.3">
      <c r="A4" s="251" t="s">
        <v>433</v>
      </c>
      <c r="B4" s="3"/>
      <c r="C4" s="3"/>
      <c r="D4" s="3"/>
      <c r="E4" s="3"/>
      <c r="F4" s="3"/>
      <c r="G4" s="168">
        <v>117.5</v>
      </c>
      <c r="H4" s="168">
        <v>148.4</v>
      </c>
      <c r="I4" s="168">
        <v>588.6</v>
      </c>
      <c r="J4" s="168">
        <v>801</v>
      </c>
      <c r="K4" s="168">
        <v>817.16399999999999</v>
      </c>
      <c r="L4" s="168">
        <v>737.45</v>
      </c>
      <c r="M4" s="168">
        <v>617.35</v>
      </c>
      <c r="N4" s="166"/>
      <c r="O4" s="359">
        <v>2972.9639999999999</v>
      </c>
    </row>
    <row r="5" spans="1:15" s="4" customFormat="1" ht="15.05" customHeight="1" x14ac:dyDescent="0.3">
      <c r="A5" s="197"/>
      <c r="B5" s="4" t="s">
        <v>591</v>
      </c>
      <c r="H5" s="99"/>
      <c r="I5" s="99">
        <v>81.5</v>
      </c>
      <c r="J5" s="99">
        <v>61.5</v>
      </c>
      <c r="K5" s="99">
        <v>60</v>
      </c>
      <c r="L5" s="99">
        <v>60</v>
      </c>
      <c r="M5" s="99"/>
      <c r="N5" s="99"/>
      <c r="O5" s="254">
        <v>181.5</v>
      </c>
    </row>
    <row r="6" spans="1:15" s="4" customFormat="1" ht="15.05" customHeight="1" x14ac:dyDescent="0.3">
      <c r="A6" s="197"/>
      <c r="B6" s="4" t="s">
        <v>425</v>
      </c>
      <c r="H6" s="99"/>
      <c r="I6" s="99"/>
      <c r="J6" s="99">
        <v>10</v>
      </c>
      <c r="K6" s="99">
        <v>15</v>
      </c>
      <c r="L6" s="99">
        <v>15</v>
      </c>
      <c r="M6" s="99">
        <v>10</v>
      </c>
      <c r="N6" s="99"/>
      <c r="O6" s="254">
        <v>50</v>
      </c>
    </row>
    <row r="7" spans="1:15" s="4" customFormat="1" ht="15.05" customHeight="1" x14ac:dyDescent="0.3">
      <c r="A7" s="197"/>
      <c r="B7" s="4" t="s">
        <v>641</v>
      </c>
      <c r="G7" s="4">
        <v>117.5</v>
      </c>
      <c r="H7" s="99">
        <v>148.4</v>
      </c>
      <c r="I7" s="99">
        <v>304.10000000000002</v>
      </c>
      <c r="J7" s="99">
        <v>420.8</v>
      </c>
      <c r="K7" s="99">
        <v>484.964</v>
      </c>
      <c r="L7" s="99">
        <v>517.1</v>
      </c>
      <c r="M7" s="99">
        <v>536.6</v>
      </c>
      <c r="N7" s="99"/>
      <c r="O7" s="254">
        <v>1959.4639999999999</v>
      </c>
    </row>
    <row r="8" spans="1:15" s="4" customFormat="1" ht="15.05" customHeight="1" x14ac:dyDescent="0.3">
      <c r="A8" s="197"/>
      <c r="B8" s="4" t="s">
        <v>592</v>
      </c>
      <c r="H8" s="99"/>
      <c r="I8" s="99">
        <v>25</v>
      </c>
      <c r="J8" s="99">
        <v>35</v>
      </c>
      <c r="K8" s="99">
        <v>25</v>
      </c>
      <c r="L8" s="99">
        <v>25</v>
      </c>
      <c r="M8" s="99">
        <v>25</v>
      </c>
      <c r="N8" s="99"/>
      <c r="O8" s="254">
        <v>110</v>
      </c>
    </row>
    <row r="9" spans="1:15" s="4" customFormat="1" ht="15.05" customHeight="1" x14ac:dyDescent="0.3">
      <c r="A9" s="197"/>
      <c r="B9" s="4" t="s">
        <v>398</v>
      </c>
      <c r="H9" s="99"/>
      <c r="I9" s="99">
        <v>10</v>
      </c>
      <c r="J9" s="99">
        <v>100</v>
      </c>
      <c r="K9" s="99">
        <v>100</v>
      </c>
      <c r="L9" s="99">
        <v>40</v>
      </c>
      <c r="M9" s="99">
        <v>30</v>
      </c>
      <c r="N9" s="99"/>
      <c r="O9" s="254">
        <v>270</v>
      </c>
    </row>
    <row r="10" spans="1:15" s="4" customFormat="1" ht="15.05" customHeight="1" x14ac:dyDescent="0.3">
      <c r="A10" s="197"/>
      <c r="B10" s="4" t="s">
        <v>396</v>
      </c>
      <c r="H10" s="99"/>
      <c r="I10" s="716">
        <v>5.5</v>
      </c>
      <c r="J10" s="99">
        <v>11.25</v>
      </c>
      <c r="K10" s="99">
        <v>11.25</v>
      </c>
      <c r="L10" s="99">
        <v>11.25</v>
      </c>
      <c r="M10" s="99">
        <v>10.75</v>
      </c>
      <c r="N10" s="99"/>
      <c r="O10" s="254">
        <v>44.5</v>
      </c>
    </row>
    <row r="11" spans="1:15" s="4" customFormat="1" ht="15.05" customHeight="1" x14ac:dyDescent="0.3">
      <c r="A11" s="197"/>
      <c r="B11" s="4" t="s">
        <v>397</v>
      </c>
      <c r="H11" s="99"/>
      <c r="I11" s="716">
        <v>5</v>
      </c>
      <c r="J11" s="99">
        <v>30</v>
      </c>
      <c r="K11" s="99">
        <v>30</v>
      </c>
      <c r="L11" s="99">
        <v>35</v>
      </c>
      <c r="M11" s="99"/>
      <c r="N11" s="99"/>
      <c r="O11" s="254">
        <v>95</v>
      </c>
    </row>
    <row r="12" spans="1:15" s="4" customFormat="1" ht="15.05" customHeight="1" x14ac:dyDescent="0.3">
      <c r="A12" s="197"/>
      <c r="B12" s="4" t="s">
        <v>399</v>
      </c>
      <c r="H12" s="99"/>
      <c r="I12" s="99"/>
      <c r="J12" s="99">
        <v>30</v>
      </c>
      <c r="K12" s="99">
        <v>30</v>
      </c>
      <c r="L12" s="99">
        <v>5</v>
      </c>
      <c r="M12" s="99">
        <v>5</v>
      </c>
      <c r="N12" s="99"/>
      <c r="O12" s="254">
        <v>70</v>
      </c>
    </row>
    <row r="13" spans="1:15" s="4" customFormat="1" ht="15.05" customHeight="1" x14ac:dyDescent="0.3">
      <c r="A13" s="197"/>
      <c r="B13" s="4" t="s">
        <v>428</v>
      </c>
      <c r="H13" s="99"/>
      <c r="I13" s="99">
        <v>157.5</v>
      </c>
      <c r="J13" s="99">
        <v>102.45</v>
      </c>
      <c r="K13" s="99">
        <v>60.95</v>
      </c>
      <c r="L13" s="99">
        <v>29.1</v>
      </c>
      <c r="M13" s="99"/>
      <c r="N13" s="99"/>
      <c r="O13" s="254">
        <v>192.5</v>
      </c>
    </row>
    <row r="14" spans="1:15" s="4" customFormat="1" ht="15.05" customHeight="1" x14ac:dyDescent="0.3">
      <c r="A14" s="251" t="s">
        <v>135</v>
      </c>
      <c r="B14" s="18"/>
      <c r="C14" s="18"/>
      <c r="D14" s="18"/>
      <c r="E14" s="18"/>
      <c r="F14" s="18"/>
      <c r="G14" s="18"/>
      <c r="H14" s="168">
        <v>58.934176980000004</v>
      </c>
      <c r="I14" s="168">
        <v>335.53</v>
      </c>
      <c r="J14" s="168">
        <v>602.73</v>
      </c>
      <c r="K14" s="168">
        <v>684.73</v>
      </c>
      <c r="L14" s="168">
        <v>733.8</v>
      </c>
      <c r="M14" s="168">
        <v>745.9</v>
      </c>
      <c r="N14" s="166"/>
      <c r="O14" s="359">
        <v>2767.16</v>
      </c>
    </row>
    <row r="15" spans="1:15" s="4" customFormat="1" ht="15.05" customHeight="1" x14ac:dyDescent="0.3">
      <c r="A15" s="197"/>
      <c r="B15" s="4" t="s">
        <v>426</v>
      </c>
      <c r="H15" s="248"/>
      <c r="I15" s="99">
        <v>122</v>
      </c>
      <c r="J15" s="99">
        <v>252</v>
      </c>
      <c r="K15" s="99">
        <v>264</v>
      </c>
      <c r="L15" s="99">
        <v>276.10000000000002</v>
      </c>
      <c r="M15" s="99">
        <v>288.2</v>
      </c>
      <c r="N15" s="99"/>
      <c r="O15" s="254">
        <v>1080.3</v>
      </c>
    </row>
    <row r="16" spans="1:15" s="4" customFormat="1" ht="15.05" customHeight="1" x14ac:dyDescent="0.3">
      <c r="A16" s="197"/>
      <c r="B16" s="4" t="s">
        <v>471</v>
      </c>
      <c r="H16" s="99">
        <v>20</v>
      </c>
      <c r="I16" s="99">
        <v>30</v>
      </c>
      <c r="J16" s="99">
        <v>167.2</v>
      </c>
      <c r="K16" s="99">
        <v>197.2</v>
      </c>
      <c r="L16" s="99">
        <v>237.2</v>
      </c>
      <c r="M16" s="99">
        <v>237.2</v>
      </c>
      <c r="N16" s="99"/>
      <c r="O16" s="254">
        <v>838.8</v>
      </c>
    </row>
    <row r="17" spans="1:15" s="4" customFormat="1" ht="15.05" customHeight="1" x14ac:dyDescent="0.3">
      <c r="A17" s="197"/>
      <c r="B17" s="4" t="s">
        <v>574</v>
      </c>
      <c r="H17" s="99"/>
      <c r="I17" s="99">
        <v>50</v>
      </c>
      <c r="J17" s="99">
        <v>50</v>
      </c>
      <c r="K17" s="99">
        <v>50</v>
      </c>
      <c r="L17" s="99">
        <v>50</v>
      </c>
      <c r="M17" s="99">
        <v>50</v>
      </c>
      <c r="N17" s="99"/>
      <c r="O17" s="254">
        <v>200</v>
      </c>
    </row>
    <row r="18" spans="1:15" s="4" customFormat="1" ht="15.05" customHeight="1" x14ac:dyDescent="0.3">
      <c r="A18" s="197"/>
      <c r="B18" s="4" t="s">
        <v>576</v>
      </c>
      <c r="G18" s="4">
        <v>31.6</v>
      </c>
      <c r="H18" s="99">
        <v>38.934176980000004</v>
      </c>
      <c r="I18" s="99">
        <v>123.52999999999999</v>
      </c>
      <c r="J18" s="99">
        <v>123.52999999999999</v>
      </c>
      <c r="K18" s="99">
        <v>123.52999999999999</v>
      </c>
      <c r="L18" s="99">
        <v>120.5</v>
      </c>
      <c r="M18" s="99">
        <v>120.5</v>
      </c>
      <c r="N18" s="99"/>
      <c r="O18" s="254">
        <v>488.05999999999995</v>
      </c>
    </row>
    <row r="19" spans="1:15" s="4" customFormat="1" ht="15.05" customHeight="1" x14ac:dyDescent="0.3">
      <c r="A19" s="197"/>
      <c r="B19" s="4" t="s">
        <v>427</v>
      </c>
      <c r="H19" s="99"/>
      <c r="I19" s="99">
        <v>10</v>
      </c>
      <c r="J19" s="99">
        <v>10</v>
      </c>
      <c r="K19" s="99">
        <v>50</v>
      </c>
      <c r="L19" s="99">
        <v>50</v>
      </c>
      <c r="M19" s="99">
        <v>50</v>
      </c>
      <c r="N19" s="99"/>
      <c r="O19" s="254">
        <v>160</v>
      </c>
    </row>
    <row r="20" spans="1:15" s="16" customFormat="1" ht="15.05" customHeight="1" x14ac:dyDescent="0.3">
      <c r="A20" s="251" t="s">
        <v>424</v>
      </c>
      <c r="B20" s="3"/>
      <c r="C20" s="3"/>
      <c r="D20" s="3"/>
      <c r="E20" s="3"/>
      <c r="F20" s="3"/>
      <c r="G20" s="3"/>
      <c r="H20" s="168">
        <v>3.31899977</v>
      </c>
      <c r="I20" s="168">
        <v>576.50400000000002</v>
      </c>
      <c r="J20" s="168">
        <v>403.95</v>
      </c>
      <c r="K20" s="168">
        <v>332.35</v>
      </c>
      <c r="L20" s="168">
        <v>419.95</v>
      </c>
      <c r="M20" s="168">
        <v>485.55</v>
      </c>
      <c r="N20" s="166"/>
      <c r="O20" s="359">
        <v>1641.8</v>
      </c>
    </row>
    <row r="21" spans="1:15" s="105" customFormat="1" ht="15.05" customHeight="1" x14ac:dyDescent="0.3">
      <c r="A21" s="367"/>
      <c r="B21" s="105" t="s">
        <v>632</v>
      </c>
      <c r="H21" s="129"/>
      <c r="I21" s="129">
        <v>235</v>
      </c>
      <c r="J21" s="129">
        <v>55.6</v>
      </c>
      <c r="K21" s="129">
        <v>48.5</v>
      </c>
      <c r="L21" s="129">
        <v>32.200000000000003</v>
      </c>
      <c r="M21" s="129">
        <v>46.3</v>
      </c>
      <c r="N21" s="129"/>
      <c r="O21" s="254">
        <v>182.60000000000002</v>
      </c>
    </row>
    <row r="22" spans="1:15" s="4" customFormat="1" ht="15.05" customHeight="1" x14ac:dyDescent="0.3">
      <c r="A22" s="197"/>
      <c r="B22" s="4" t="s">
        <v>436</v>
      </c>
      <c r="H22" s="99"/>
      <c r="I22" s="99">
        <v>80</v>
      </c>
      <c r="J22" s="99">
        <v>80</v>
      </c>
      <c r="K22" s="99"/>
      <c r="L22" s="99"/>
      <c r="M22" s="99"/>
      <c r="N22" s="99"/>
      <c r="O22" s="254">
        <v>80</v>
      </c>
    </row>
    <row r="23" spans="1:15" s="4" customFormat="1" ht="15.05" customHeight="1" x14ac:dyDescent="0.3">
      <c r="A23" s="197"/>
      <c r="B23" s="4" t="s">
        <v>560</v>
      </c>
      <c r="H23" s="99"/>
      <c r="I23" s="99"/>
      <c r="J23" s="99">
        <v>21.85</v>
      </c>
      <c r="K23" s="99">
        <v>35.35</v>
      </c>
      <c r="L23" s="99">
        <v>35.25</v>
      </c>
      <c r="M23" s="99">
        <v>34.75</v>
      </c>
      <c r="N23" s="99"/>
      <c r="O23" s="254">
        <v>127.2</v>
      </c>
    </row>
    <row r="24" spans="1:15" s="4" customFormat="1" ht="15.05" customHeight="1" x14ac:dyDescent="0.3">
      <c r="A24" s="197"/>
      <c r="B24" s="4" t="s">
        <v>394</v>
      </c>
      <c r="H24" s="99">
        <v>3.31899977</v>
      </c>
      <c r="I24" s="99">
        <v>261.50400000000002</v>
      </c>
      <c r="J24" s="99">
        <v>246.5</v>
      </c>
      <c r="K24" s="99">
        <v>248.5</v>
      </c>
      <c r="L24" s="99">
        <v>352.5</v>
      </c>
      <c r="M24" s="99">
        <v>404.5</v>
      </c>
      <c r="N24" s="99"/>
      <c r="O24" s="254">
        <v>1252</v>
      </c>
    </row>
    <row r="25" spans="1:15" s="16" customFormat="1" ht="15.05" customHeight="1" x14ac:dyDescent="0.3">
      <c r="A25" s="251" t="s">
        <v>467</v>
      </c>
      <c r="B25" s="3"/>
      <c r="C25" s="3"/>
      <c r="D25" s="3"/>
      <c r="E25" s="3"/>
      <c r="F25" s="3"/>
      <c r="G25" s="3"/>
      <c r="H25" s="168">
        <v>100</v>
      </c>
      <c r="I25" s="168">
        <v>139.5</v>
      </c>
      <c r="J25" s="168">
        <v>404.96000000000004</v>
      </c>
      <c r="K25" s="168">
        <v>390.16</v>
      </c>
      <c r="L25" s="168">
        <v>350.66</v>
      </c>
      <c r="M25" s="168">
        <v>339</v>
      </c>
      <c r="N25" s="166"/>
      <c r="O25" s="359">
        <v>1484.7800000000002</v>
      </c>
    </row>
    <row r="26" spans="1:15" s="4" customFormat="1" ht="15.05" customHeight="1" x14ac:dyDescent="0.3">
      <c r="B26" s="126" t="s">
        <v>565</v>
      </c>
      <c r="C26" s="126"/>
      <c r="D26" s="126"/>
      <c r="E26" s="126"/>
      <c r="F26" s="126"/>
      <c r="G26" s="126"/>
      <c r="J26" s="99">
        <v>140</v>
      </c>
      <c r="K26" s="99">
        <v>140</v>
      </c>
      <c r="L26" s="99">
        <v>140</v>
      </c>
      <c r="M26" s="99">
        <v>140</v>
      </c>
      <c r="O26" s="254">
        <v>560</v>
      </c>
    </row>
    <row r="27" spans="1:15" s="105" customFormat="1" ht="15.05" customHeight="1" x14ac:dyDescent="0.3">
      <c r="A27" s="367"/>
      <c r="B27" s="368" t="s">
        <v>458</v>
      </c>
      <c r="C27" s="368"/>
      <c r="D27" s="368"/>
      <c r="E27" s="368"/>
      <c r="F27" s="368"/>
      <c r="G27" s="368"/>
      <c r="H27" s="129"/>
      <c r="I27" s="129">
        <v>2</v>
      </c>
      <c r="J27" s="129">
        <v>2</v>
      </c>
      <c r="K27" s="129">
        <v>2</v>
      </c>
      <c r="L27" s="129"/>
      <c r="M27" s="129"/>
      <c r="N27" s="129"/>
      <c r="O27" s="254">
        <v>4</v>
      </c>
    </row>
    <row r="28" spans="1:15" s="105" customFormat="1" ht="15.05" customHeight="1" x14ac:dyDescent="0.3">
      <c r="A28" s="367"/>
      <c r="B28" s="368" t="s">
        <v>575</v>
      </c>
      <c r="C28" s="368"/>
      <c r="D28" s="368"/>
      <c r="E28" s="368"/>
      <c r="F28" s="368"/>
      <c r="G28" s="368"/>
      <c r="H28" s="129"/>
      <c r="I28" s="129">
        <v>37.5</v>
      </c>
      <c r="J28" s="129">
        <v>57.5</v>
      </c>
      <c r="K28" s="129">
        <v>62</v>
      </c>
      <c r="L28" s="129">
        <v>34.5</v>
      </c>
      <c r="M28" s="129">
        <v>26</v>
      </c>
      <c r="N28" s="129"/>
      <c r="O28" s="254">
        <v>180</v>
      </c>
    </row>
    <row r="29" spans="1:15" s="105" customFormat="1" ht="15.05" customHeight="1" x14ac:dyDescent="0.3">
      <c r="A29" s="367"/>
      <c r="B29" s="368" t="s">
        <v>459</v>
      </c>
      <c r="C29" s="368"/>
      <c r="D29" s="368"/>
      <c r="E29" s="368"/>
      <c r="F29" s="368"/>
      <c r="G29" s="368"/>
      <c r="H29" s="129"/>
      <c r="I29" s="129"/>
      <c r="J29" s="129">
        <v>20</v>
      </c>
      <c r="K29" s="129">
        <v>24.5</v>
      </c>
      <c r="L29" s="129">
        <v>34.5</v>
      </c>
      <c r="M29" s="129">
        <v>26</v>
      </c>
      <c r="N29" s="129"/>
      <c r="O29" s="254">
        <v>105</v>
      </c>
    </row>
    <row r="30" spans="1:15" s="105" customFormat="1" ht="15.05" customHeight="1" x14ac:dyDescent="0.3">
      <c r="A30" s="367"/>
      <c r="B30" s="368" t="s">
        <v>590</v>
      </c>
      <c r="C30" s="368"/>
      <c r="D30" s="368"/>
      <c r="E30" s="368"/>
      <c r="F30" s="368"/>
      <c r="G30" s="368"/>
      <c r="H30" s="129">
        <v>100</v>
      </c>
      <c r="I30" s="129">
        <v>100</v>
      </c>
      <c r="J30" s="129">
        <v>100</v>
      </c>
      <c r="K30" s="129">
        <v>100</v>
      </c>
      <c r="L30" s="129">
        <v>100</v>
      </c>
      <c r="M30" s="129">
        <v>100</v>
      </c>
      <c r="N30" s="129"/>
      <c r="O30" s="254">
        <v>400</v>
      </c>
    </row>
    <row r="31" spans="1:15" s="105" customFormat="1" ht="15.05" customHeight="1" x14ac:dyDescent="0.3">
      <c r="A31" s="367"/>
      <c r="B31" s="368" t="s">
        <v>566</v>
      </c>
      <c r="C31" s="368"/>
      <c r="D31" s="368"/>
      <c r="E31" s="368"/>
      <c r="F31" s="368"/>
      <c r="G31" s="368"/>
      <c r="H31" s="129"/>
      <c r="I31" s="129"/>
      <c r="J31" s="129">
        <v>53.8</v>
      </c>
      <c r="K31" s="129">
        <v>25</v>
      </c>
      <c r="L31" s="129">
        <v>5</v>
      </c>
      <c r="M31" s="129"/>
      <c r="N31" s="129"/>
      <c r="O31" s="254">
        <v>83.8</v>
      </c>
    </row>
    <row r="32" spans="1:15" s="105" customFormat="1" ht="15.05" customHeight="1" x14ac:dyDescent="0.3">
      <c r="A32" s="367"/>
      <c r="B32" s="368" t="s">
        <v>564</v>
      </c>
      <c r="C32" s="368"/>
      <c r="D32" s="368"/>
      <c r="E32" s="368"/>
      <c r="F32" s="368"/>
      <c r="G32" s="368"/>
      <c r="H32" s="129"/>
      <c r="I32" s="129"/>
      <c r="J32" s="129">
        <v>5.66</v>
      </c>
      <c r="K32" s="129">
        <v>5.66</v>
      </c>
      <c r="L32" s="129">
        <v>5.66</v>
      </c>
      <c r="M32" s="129"/>
      <c r="N32" s="129"/>
      <c r="O32" s="254">
        <v>16.98</v>
      </c>
    </row>
    <row r="33" spans="1:15" s="105" customFormat="1" ht="15.05" customHeight="1" x14ac:dyDescent="0.3">
      <c r="A33" s="367"/>
      <c r="B33" s="368" t="s">
        <v>437</v>
      </c>
      <c r="C33" s="368"/>
      <c r="D33" s="368"/>
      <c r="E33" s="368"/>
      <c r="F33" s="368"/>
      <c r="G33" s="368"/>
      <c r="H33" s="129"/>
      <c r="I33" s="129"/>
      <c r="J33" s="129">
        <v>21</v>
      </c>
      <c r="K33" s="129">
        <v>21</v>
      </c>
      <c r="L33" s="129">
        <v>21</v>
      </c>
      <c r="M33" s="129">
        <v>22</v>
      </c>
      <c r="N33" s="129"/>
      <c r="O33" s="254">
        <v>85</v>
      </c>
    </row>
    <row r="34" spans="1:15" s="105" customFormat="1" ht="15.05" customHeight="1" x14ac:dyDescent="0.3">
      <c r="A34" s="367"/>
      <c r="B34" s="368" t="s">
        <v>416</v>
      </c>
      <c r="C34" s="368"/>
      <c r="D34" s="368"/>
      <c r="E34" s="368"/>
      <c r="F34" s="368"/>
      <c r="G34" s="368"/>
      <c r="H34" s="129"/>
      <c r="I34" s="129"/>
      <c r="J34" s="129">
        <v>5</v>
      </c>
      <c r="K34" s="129">
        <v>10</v>
      </c>
      <c r="L34" s="129">
        <v>10</v>
      </c>
      <c r="M34" s="129">
        <v>25</v>
      </c>
      <c r="N34" s="129"/>
      <c r="O34" s="254">
        <v>50</v>
      </c>
    </row>
    <row r="35" spans="1:15" s="17" customFormat="1" ht="15.05" customHeight="1" x14ac:dyDescent="0.3">
      <c r="A35" s="376" t="s">
        <v>578</v>
      </c>
      <c r="B35" s="376"/>
      <c r="C35" s="19"/>
      <c r="D35" s="19"/>
      <c r="E35" s="19"/>
      <c r="F35" s="19"/>
      <c r="G35" s="13">
        <v>117.5</v>
      </c>
      <c r="H35" s="13">
        <v>310.65317675</v>
      </c>
      <c r="I35" s="13">
        <v>1640.134</v>
      </c>
      <c r="J35" s="13">
        <v>2212.6400000000003</v>
      </c>
      <c r="K35" s="13">
        <v>2224.4040000000005</v>
      </c>
      <c r="L35" s="13">
        <v>2241.86</v>
      </c>
      <c r="M35" s="13">
        <v>2187.8000000000002</v>
      </c>
      <c r="N35" s="13"/>
      <c r="O35" s="260">
        <v>8866.7040000000015</v>
      </c>
    </row>
    <row r="36" spans="1:15" s="4" customFormat="1" ht="15.05" customHeight="1" x14ac:dyDescent="0.3">
      <c r="A36" s="675" t="s">
        <v>634</v>
      </c>
      <c r="B36" s="197"/>
      <c r="C36" s="126"/>
      <c r="D36" s="126"/>
      <c r="E36" s="126"/>
      <c r="F36" s="126"/>
      <c r="G36" s="126"/>
      <c r="H36" s="99"/>
      <c r="I36" s="99"/>
      <c r="J36" s="99"/>
      <c r="K36" s="99"/>
      <c r="L36" s="99"/>
      <c r="M36" s="99"/>
      <c r="N36" s="99"/>
      <c r="O36" s="99"/>
    </row>
    <row r="37" spans="1:15" s="4" customFormat="1" ht="15.05" customHeight="1" x14ac:dyDescent="0.3">
      <c r="A37" s="675" t="s">
        <v>642</v>
      </c>
      <c r="B37" s="197"/>
      <c r="C37" s="126"/>
      <c r="D37" s="126"/>
      <c r="E37" s="126"/>
      <c r="F37" s="126"/>
      <c r="G37" s="126"/>
      <c r="H37" s="99"/>
      <c r="I37" s="99"/>
      <c r="J37" s="99"/>
      <c r="K37" s="99"/>
      <c r="L37" s="99"/>
      <c r="M37" s="99"/>
      <c r="N37" s="99"/>
      <c r="O37" s="99"/>
    </row>
    <row r="38" spans="1:15" s="16" customFormat="1" ht="7.55" customHeight="1" x14ac:dyDescent="0.3">
      <c r="A38" s="197"/>
      <c r="B38" s="197"/>
      <c r="C38" s="197"/>
      <c r="D38" s="197"/>
      <c r="E38" s="197"/>
      <c r="F38" s="197"/>
      <c r="G38" s="373"/>
      <c r="H38" s="373"/>
      <c r="I38" s="373"/>
      <c r="J38" s="373"/>
      <c r="K38" s="373"/>
      <c r="L38" s="373"/>
      <c r="M38" s="373"/>
      <c r="N38" s="166"/>
      <c r="O38" s="679"/>
    </row>
  </sheetData>
  <mergeCells count="4">
    <mergeCell ref="A2:D3"/>
    <mergeCell ref="G2:H2"/>
    <mergeCell ref="I2:M2"/>
    <mergeCell ref="O2:O3"/>
  </mergeCells>
  <conditionalFormatting sqref="I11">
    <cfRule type="cellIs" dxfId="2" priority="144" operator="equal">
      <formula>0</formula>
    </cfRule>
  </conditionalFormatting>
  <conditionalFormatting sqref="I10">
    <cfRule type="cellIs" dxfId="1" priority="143" operator="equal">
      <formula>0</formula>
    </cfRule>
  </conditionalFormatting>
  <pageMargins left="0.7" right="0.7" top="0.75" bottom="0.75" header="0.3" footer="0.3"/>
  <pageSetup paperSize="9" scale="7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pageSetUpPr fitToPage="1"/>
  </sheetPr>
  <dimension ref="A1:O12"/>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5" s="16" customFormat="1" ht="15.05" customHeight="1" x14ac:dyDescent="0.3">
      <c r="A1" s="744" t="s">
        <v>671</v>
      </c>
      <c r="B1" s="197"/>
      <c r="C1" s="197"/>
      <c r="D1" s="197"/>
      <c r="E1" s="197"/>
      <c r="F1" s="197"/>
      <c r="G1" s="373"/>
      <c r="H1" s="373"/>
      <c r="I1" s="373"/>
      <c r="J1" s="373"/>
      <c r="K1" s="373"/>
      <c r="L1" s="373"/>
      <c r="M1" s="373"/>
      <c r="N1" s="166"/>
      <c r="O1" s="679"/>
    </row>
    <row r="2" spans="1:15" s="388" customFormat="1" ht="15.05" customHeight="1" x14ac:dyDescent="0.3">
      <c r="A2" s="999" t="s">
        <v>1</v>
      </c>
      <c r="B2" s="999"/>
      <c r="C2" s="999"/>
      <c r="D2" s="999"/>
      <c r="E2" s="468"/>
      <c r="F2" s="467"/>
      <c r="G2" s="1001" t="s">
        <v>0</v>
      </c>
      <c r="H2" s="1001"/>
      <c r="I2" s="1002" t="s">
        <v>23</v>
      </c>
      <c r="J2" s="1002"/>
      <c r="K2" s="1002"/>
      <c r="L2" s="1002"/>
      <c r="M2" s="1002"/>
      <c r="N2" s="607"/>
      <c r="O2" s="1003" t="s">
        <v>567</v>
      </c>
    </row>
    <row r="3" spans="1:15" s="4" customFormat="1" ht="15.05" customHeight="1" x14ac:dyDescent="0.3">
      <c r="A3" s="1000"/>
      <c r="B3" s="1000"/>
      <c r="C3" s="1000"/>
      <c r="D3" s="1000"/>
      <c r="E3" s="369"/>
      <c r="F3" s="369"/>
      <c r="G3" s="370">
        <v>2019</v>
      </c>
      <c r="H3" s="370">
        <v>2020</v>
      </c>
      <c r="I3" s="370" t="s">
        <v>13</v>
      </c>
      <c r="J3" s="370" t="s">
        <v>14</v>
      </c>
      <c r="K3" s="370" t="s">
        <v>15</v>
      </c>
      <c r="L3" s="370" t="s">
        <v>356</v>
      </c>
      <c r="M3" s="370">
        <v>2025</v>
      </c>
      <c r="N3" s="687"/>
      <c r="O3" s="1004"/>
    </row>
    <row r="4" spans="1:15" s="16" customFormat="1" ht="15.05" customHeight="1" x14ac:dyDescent="0.3">
      <c r="A4" s="197" t="s">
        <v>572</v>
      </c>
      <c r="H4" s="166"/>
      <c r="I4" s="166">
        <v>1491</v>
      </c>
      <c r="J4" s="166">
        <v>1522.473</v>
      </c>
      <c r="K4" s="166">
        <v>2018.492</v>
      </c>
      <c r="L4" s="166">
        <v>649.83900000000006</v>
      </c>
      <c r="M4" s="166">
        <v>383.00700000000006</v>
      </c>
      <c r="N4" s="166"/>
      <c r="O4" s="676">
        <v>4573.8109999999997</v>
      </c>
    </row>
    <row r="5" spans="1:15" s="4" customFormat="1" ht="15.05" customHeight="1" x14ac:dyDescent="0.3">
      <c r="A5" s="197" t="s">
        <v>563</v>
      </c>
      <c r="B5" s="16"/>
      <c r="C5" s="197"/>
      <c r="D5" s="197"/>
      <c r="E5" s="197"/>
      <c r="F5" s="197"/>
      <c r="G5" s="197"/>
      <c r="H5" s="16"/>
      <c r="I5" s="690"/>
      <c r="J5" s="690">
        <v>8</v>
      </c>
      <c r="K5" s="690">
        <v>8</v>
      </c>
      <c r="L5" s="690"/>
      <c r="M5" s="690"/>
      <c r="N5" s="16"/>
      <c r="O5" s="691">
        <v>16</v>
      </c>
    </row>
    <row r="6" spans="1:15" s="16" customFormat="1" ht="15.05" customHeight="1" x14ac:dyDescent="0.3">
      <c r="A6" s="251" t="s">
        <v>434</v>
      </c>
      <c r="B6" s="251"/>
      <c r="C6" s="251"/>
      <c r="D6" s="251"/>
      <c r="E6" s="251"/>
      <c r="F6" s="251"/>
      <c r="G6" s="251"/>
      <c r="H6" s="168"/>
      <c r="I6" s="102">
        <v>352</v>
      </c>
      <c r="J6" s="102">
        <v>439.9</v>
      </c>
      <c r="K6" s="102">
        <v>50</v>
      </c>
      <c r="L6" s="102"/>
      <c r="M6" s="102"/>
      <c r="N6" s="166"/>
      <c r="O6" s="359">
        <v>489.9</v>
      </c>
    </row>
    <row r="7" spans="1:15" s="4" customFormat="1" ht="15.05" customHeight="1" x14ac:dyDescent="0.3">
      <c r="A7" s="126"/>
      <c r="B7" s="126" t="s">
        <v>472</v>
      </c>
      <c r="C7" s="126"/>
      <c r="D7" s="126"/>
      <c r="E7" s="126"/>
      <c r="F7" s="126"/>
      <c r="I7" s="371"/>
      <c r="J7" s="101">
        <v>250</v>
      </c>
      <c r="K7" s="101">
        <v>50</v>
      </c>
      <c r="L7" s="101"/>
      <c r="M7" s="101"/>
      <c r="N7" s="99"/>
      <c r="O7" s="254">
        <v>300</v>
      </c>
    </row>
    <row r="8" spans="1:15" s="4" customFormat="1" ht="15.05" customHeight="1" x14ac:dyDescent="0.3">
      <c r="A8" s="126"/>
      <c r="B8" s="126" t="s">
        <v>561</v>
      </c>
      <c r="C8" s="126"/>
      <c r="D8" s="126"/>
      <c r="E8" s="126"/>
      <c r="F8" s="126"/>
      <c r="I8" s="372">
        <v>352</v>
      </c>
      <c r="J8" s="101">
        <v>169.9</v>
      </c>
      <c r="K8" s="101"/>
      <c r="L8" s="101"/>
      <c r="M8" s="101"/>
      <c r="N8" s="99"/>
      <c r="O8" s="254">
        <v>169.9</v>
      </c>
    </row>
    <row r="9" spans="1:15" s="4" customFormat="1" ht="15.05" customHeight="1" x14ac:dyDescent="0.3">
      <c r="A9" s="126"/>
      <c r="B9" s="126" t="s">
        <v>473</v>
      </c>
      <c r="C9" s="126"/>
      <c r="D9" s="126"/>
      <c r="E9" s="126"/>
      <c r="F9" s="126"/>
      <c r="I9" s="371"/>
      <c r="J9" s="101">
        <v>20</v>
      </c>
      <c r="K9" s="101"/>
      <c r="L9" s="101"/>
      <c r="M9" s="101"/>
      <c r="N9" s="99"/>
      <c r="O9" s="254">
        <v>20</v>
      </c>
    </row>
    <row r="10" spans="1:15" s="17" customFormat="1" ht="15.05" customHeight="1" x14ac:dyDescent="0.3">
      <c r="A10" s="376" t="s">
        <v>579</v>
      </c>
      <c r="B10" s="376"/>
      <c r="C10" s="376"/>
      <c r="D10" s="376"/>
      <c r="E10" s="376"/>
      <c r="F10" s="376"/>
      <c r="G10" s="376"/>
      <c r="H10" s="13"/>
      <c r="I10" s="13">
        <v>1843</v>
      </c>
      <c r="J10" s="13">
        <v>1970.373</v>
      </c>
      <c r="K10" s="13">
        <v>2076.4920000000002</v>
      </c>
      <c r="L10" s="13">
        <v>649.83900000000006</v>
      </c>
      <c r="M10" s="13">
        <v>383.00700000000006</v>
      </c>
      <c r="N10" s="13"/>
      <c r="O10" s="260">
        <v>5079.7110000000011</v>
      </c>
    </row>
    <row r="11" spans="1:15" s="17" customFormat="1" ht="15.05" customHeight="1" x14ac:dyDescent="0.3">
      <c r="A11" s="463" t="s">
        <v>535</v>
      </c>
      <c r="B11" s="463"/>
      <c r="C11" s="463"/>
      <c r="D11" s="463"/>
      <c r="E11" s="463"/>
      <c r="F11" s="463"/>
      <c r="G11" s="463"/>
      <c r="H11" s="463"/>
      <c r="I11" s="463"/>
      <c r="J11" s="463"/>
      <c r="K11" s="463"/>
      <c r="L11" s="463"/>
      <c r="M11" s="463"/>
      <c r="N11" s="463"/>
      <c r="O11" s="463"/>
    </row>
    <row r="12" spans="1:15" s="4" customFormat="1" ht="15.05" customHeight="1" x14ac:dyDescent="0.3">
      <c r="A12" s="675" t="s">
        <v>573</v>
      </c>
      <c r="C12" s="126"/>
      <c r="D12" s="126"/>
      <c r="E12" s="126"/>
      <c r="F12" s="126"/>
      <c r="G12" s="126"/>
    </row>
  </sheetData>
  <mergeCells count="4">
    <mergeCell ref="A2:D3"/>
    <mergeCell ref="G2:H2"/>
    <mergeCell ref="I2:M2"/>
    <mergeCell ref="O2:O3"/>
  </mergeCells>
  <pageMargins left="0.7" right="0.7" top="0.75" bottom="0.75" header="0.3" footer="0.3"/>
  <pageSetup paperSize="9" scale="7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O16"/>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5" s="16" customFormat="1" ht="15.05" customHeight="1" x14ac:dyDescent="0.3">
      <c r="A1" s="744" t="s">
        <v>650</v>
      </c>
      <c r="B1" s="197"/>
      <c r="C1" s="197"/>
      <c r="D1" s="197"/>
      <c r="E1" s="197"/>
      <c r="F1" s="197"/>
      <c r="G1" s="373"/>
      <c r="H1" s="373"/>
      <c r="I1" s="373"/>
      <c r="J1" s="373"/>
      <c r="K1" s="373"/>
      <c r="L1" s="373"/>
      <c r="M1" s="373"/>
      <c r="N1" s="166"/>
      <c r="O1" s="679"/>
    </row>
    <row r="2" spans="1:15" s="388" customFormat="1" ht="15.05" customHeight="1" x14ac:dyDescent="0.3">
      <c r="A2" s="999" t="s">
        <v>1</v>
      </c>
      <c r="B2" s="999"/>
      <c r="C2" s="999"/>
      <c r="D2" s="999"/>
      <c r="E2" s="468"/>
      <c r="F2" s="467"/>
      <c r="G2" s="1001" t="s">
        <v>0</v>
      </c>
      <c r="H2" s="1001"/>
      <c r="I2" s="1002" t="s">
        <v>23</v>
      </c>
      <c r="J2" s="1002"/>
      <c r="K2" s="1002"/>
      <c r="L2" s="1002"/>
      <c r="M2" s="1002"/>
      <c r="N2" s="607"/>
      <c r="O2" s="1003" t="s">
        <v>567</v>
      </c>
    </row>
    <row r="3" spans="1:15" s="4" customFormat="1" ht="15.05" customHeight="1" x14ac:dyDescent="0.3">
      <c r="A3" s="1000"/>
      <c r="B3" s="1000"/>
      <c r="C3" s="1000"/>
      <c r="D3" s="1000"/>
      <c r="E3" s="369"/>
      <c r="F3" s="369"/>
      <c r="G3" s="370">
        <v>2019</v>
      </c>
      <c r="H3" s="370">
        <v>2020</v>
      </c>
      <c r="I3" s="370" t="s">
        <v>13</v>
      </c>
      <c r="J3" s="370" t="s">
        <v>14</v>
      </c>
      <c r="K3" s="370" t="s">
        <v>15</v>
      </c>
      <c r="L3" s="370" t="s">
        <v>356</v>
      </c>
      <c r="M3" s="370">
        <v>2025</v>
      </c>
      <c r="N3" s="687"/>
      <c r="O3" s="1004"/>
    </row>
    <row r="4" spans="1:15" s="4" customFormat="1" ht="15.05" customHeight="1" x14ac:dyDescent="0.3">
      <c r="A4" s="251" t="s">
        <v>562</v>
      </c>
      <c r="B4" s="251"/>
      <c r="C4" s="251"/>
      <c r="D4" s="251"/>
      <c r="E4" s="251"/>
      <c r="F4" s="251"/>
      <c r="G4" s="251"/>
      <c r="H4" s="168"/>
      <c r="I4" s="168">
        <v>9.34</v>
      </c>
      <c r="J4" s="168">
        <v>93.25</v>
      </c>
      <c r="K4" s="168">
        <v>90.78</v>
      </c>
      <c r="L4" s="168">
        <v>85.78</v>
      </c>
      <c r="M4" s="168">
        <v>20</v>
      </c>
      <c r="N4" s="166"/>
      <c r="O4" s="359">
        <v>289.81</v>
      </c>
    </row>
    <row r="5" spans="1:15" s="4" customFormat="1" ht="15.05" customHeight="1" x14ac:dyDescent="0.3">
      <c r="A5" s="126"/>
      <c r="B5" s="126" t="s">
        <v>587</v>
      </c>
      <c r="C5" s="126"/>
      <c r="D5" s="126"/>
      <c r="E5" s="126"/>
      <c r="F5" s="126"/>
      <c r="G5" s="126"/>
      <c r="H5" s="674"/>
      <c r="I5" s="674"/>
      <c r="J5" s="674">
        <v>50</v>
      </c>
      <c r="K5" s="674">
        <v>50</v>
      </c>
      <c r="L5" s="674">
        <v>50</v>
      </c>
      <c r="M5" s="674"/>
      <c r="N5" s="99"/>
      <c r="O5" s="688">
        <v>150</v>
      </c>
    </row>
    <row r="6" spans="1:15" s="4" customFormat="1" ht="15.05" customHeight="1" x14ac:dyDescent="0.3">
      <c r="A6" s="126"/>
      <c r="B6" s="126" t="s">
        <v>577</v>
      </c>
      <c r="C6" s="126"/>
      <c r="D6" s="126"/>
      <c r="E6" s="126"/>
      <c r="F6" s="126"/>
      <c r="G6" s="126"/>
      <c r="I6" s="10">
        <v>4.34</v>
      </c>
      <c r="J6" s="10">
        <v>18.25</v>
      </c>
      <c r="K6" s="10">
        <v>15.78</v>
      </c>
      <c r="L6" s="10">
        <v>15.78</v>
      </c>
      <c r="O6" s="688">
        <v>49.81</v>
      </c>
    </row>
    <row r="7" spans="1:15" s="4" customFormat="1" ht="15.05" customHeight="1" x14ac:dyDescent="0.3">
      <c r="A7" s="126"/>
      <c r="B7" s="126" t="s">
        <v>395</v>
      </c>
      <c r="C7" s="126"/>
      <c r="D7" s="126"/>
      <c r="E7" s="126"/>
      <c r="F7" s="126"/>
      <c r="G7" s="126"/>
      <c r="I7" s="10">
        <v>5</v>
      </c>
      <c r="J7" s="10">
        <v>25</v>
      </c>
      <c r="K7" s="10">
        <v>25</v>
      </c>
      <c r="L7" s="10">
        <v>20</v>
      </c>
      <c r="M7" s="10">
        <v>20</v>
      </c>
      <c r="O7" s="688">
        <v>90</v>
      </c>
    </row>
    <row r="8" spans="1:15" s="4" customFormat="1" ht="15.05" customHeight="1" x14ac:dyDescent="0.3">
      <c r="A8" s="251" t="s">
        <v>70</v>
      </c>
      <c r="B8" s="251"/>
      <c r="C8" s="251"/>
      <c r="D8" s="251"/>
      <c r="E8" s="251"/>
      <c r="F8" s="251"/>
      <c r="G8" s="251"/>
      <c r="H8" s="168"/>
      <c r="I8" s="168">
        <v>15</v>
      </c>
      <c r="J8" s="168">
        <v>35</v>
      </c>
      <c r="K8" s="168">
        <v>12.4</v>
      </c>
      <c r="L8" s="168">
        <v>12.4</v>
      </c>
      <c r="M8" s="168">
        <v>12.4</v>
      </c>
      <c r="N8" s="166"/>
      <c r="O8" s="359">
        <v>72.2</v>
      </c>
    </row>
    <row r="9" spans="1:15" s="4" customFormat="1" ht="15.05" customHeight="1" x14ac:dyDescent="0.3">
      <c r="A9" s="368"/>
      <c r="B9" s="202" t="s">
        <v>569</v>
      </c>
      <c r="C9" s="202"/>
      <c r="D9" s="202"/>
      <c r="E9" s="202"/>
      <c r="F9" s="202"/>
      <c r="G9" s="202"/>
      <c r="H9" s="175"/>
      <c r="I9" s="175"/>
      <c r="J9" s="175">
        <v>8</v>
      </c>
      <c r="K9" s="175">
        <v>7</v>
      </c>
      <c r="L9" s="175">
        <v>7</v>
      </c>
      <c r="M9" s="175">
        <v>7</v>
      </c>
      <c r="N9" s="129"/>
      <c r="O9" s="254">
        <v>29</v>
      </c>
    </row>
    <row r="10" spans="1:15" s="16" customFormat="1" ht="15.05" customHeight="1" x14ac:dyDescent="0.3">
      <c r="A10" s="367"/>
      <c r="B10" s="202" t="s">
        <v>570</v>
      </c>
      <c r="C10" s="201"/>
      <c r="D10" s="201"/>
      <c r="E10" s="201"/>
      <c r="F10" s="201"/>
      <c r="G10" s="201"/>
      <c r="H10" s="678"/>
      <c r="I10" s="175">
        <v>15</v>
      </c>
      <c r="J10" s="175">
        <v>15</v>
      </c>
      <c r="K10" s="678"/>
      <c r="L10" s="678"/>
      <c r="M10" s="678"/>
      <c r="N10" s="679"/>
      <c r="O10" s="254">
        <v>15</v>
      </c>
    </row>
    <row r="11" spans="1:15" s="16" customFormat="1" ht="15.05" customHeight="1" x14ac:dyDescent="0.3">
      <c r="A11" s="367"/>
      <c r="B11" s="202" t="s">
        <v>571</v>
      </c>
      <c r="C11" s="201"/>
      <c r="D11" s="201"/>
      <c r="E11" s="201"/>
      <c r="F11" s="201"/>
      <c r="G11" s="201"/>
      <c r="H11" s="678"/>
      <c r="I11" s="678"/>
      <c r="J11" s="175">
        <v>12</v>
      </c>
      <c r="K11" s="175">
        <v>5.4</v>
      </c>
      <c r="L11" s="175">
        <v>5.4</v>
      </c>
      <c r="M11" s="175">
        <v>5.4</v>
      </c>
      <c r="N11" s="679"/>
      <c r="O11" s="254">
        <v>28.199999999999996</v>
      </c>
    </row>
    <row r="12" spans="1:15" s="4" customFormat="1" ht="15.05" customHeight="1" x14ac:dyDescent="0.3">
      <c r="A12" s="251" t="s">
        <v>455</v>
      </c>
      <c r="B12" s="251"/>
      <c r="C12" s="251"/>
      <c r="D12" s="251"/>
      <c r="E12" s="251"/>
      <c r="F12" s="251"/>
      <c r="G12" s="251"/>
      <c r="H12" s="168"/>
      <c r="I12" s="168"/>
      <c r="J12" s="168">
        <v>96.699999999999989</v>
      </c>
      <c r="K12" s="168">
        <v>66.2</v>
      </c>
      <c r="L12" s="168">
        <v>66.2</v>
      </c>
      <c r="M12" s="168">
        <v>25.1</v>
      </c>
      <c r="N12" s="166"/>
      <c r="O12" s="359">
        <v>254.19999999999996</v>
      </c>
    </row>
    <row r="13" spans="1:15" s="4" customFormat="1" ht="15.05" customHeight="1" x14ac:dyDescent="0.3">
      <c r="A13" s="126"/>
      <c r="B13" s="126" t="s">
        <v>456</v>
      </c>
      <c r="C13" s="126"/>
      <c r="D13" s="126"/>
      <c r="E13" s="126"/>
      <c r="F13" s="126"/>
      <c r="G13" s="126"/>
      <c r="J13" s="99">
        <v>20.6</v>
      </c>
      <c r="K13" s="99">
        <v>20.100000000000001</v>
      </c>
      <c r="L13" s="99">
        <v>20.100000000000001</v>
      </c>
      <c r="M13" s="99">
        <v>20.100000000000001</v>
      </c>
      <c r="O13" s="254">
        <v>80.900000000000006</v>
      </c>
    </row>
    <row r="14" spans="1:15" s="4" customFormat="1" ht="15.05" customHeight="1" x14ac:dyDescent="0.3">
      <c r="A14" s="88"/>
      <c r="B14" s="126" t="s">
        <v>457</v>
      </c>
      <c r="C14" s="126"/>
      <c r="D14" s="126"/>
      <c r="E14" s="126"/>
      <c r="F14" s="126"/>
      <c r="G14" s="126"/>
      <c r="H14" s="88"/>
      <c r="I14" s="88"/>
      <c r="J14" s="674">
        <v>71.099999999999994</v>
      </c>
      <c r="K14" s="674">
        <v>41.1</v>
      </c>
      <c r="L14" s="674">
        <v>41.1</v>
      </c>
      <c r="M14" s="674"/>
      <c r="N14" s="88"/>
      <c r="O14" s="240">
        <v>153.29999999999998</v>
      </c>
    </row>
    <row r="15" spans="1:15" s="4" customFormat="1" ht="15.05" customHeight="1" x14ac:dyDescent="0.3">
      <c r="A15" s="18"/>
      <c r="B15" s="12" t="s">
        <v>559</v>
      </c>
      <c r="C15" s="12"/>
      <c r="D15" s="12"/>
      <c r="E15" s="12"/>
      <c r="F15" s="12"/>
      <c r="G15" s="12"/>
      <c r="H15" s="18"/>
      <c r="I15" s="18"/>
      <c r="J15" s="100">
        <v>5</v>
      </c>
      <c r="K15" s="100">
        <v>5</v>
      </c>
      <c r="L15" s="100">
        <v>5</v>
      </c>
      <c r="M15" s="100">
        <v>5</v>
      </c>
      <c r="N15" s="88"/>
      <c r="O15" s="256">
        <v>20</v>
      </c>
    </row>
    <row r="16" spans="1:15" s="17" customFormat="1" ht="15.05" customHeight="1" x14ac:dyDescent="0.3">
      <c r="A16" s="247" t="s">
        <v>611</v>
      </c>
      <c r="B16" s="247"/>
      <c r="C16" s="247"/>
      <c r="D16" s="247"/>
      <c r="E16" s="247"/>
      <c r="F16" s="247"/>
      <c r="G16" s="247"/>
      <c r="H16" s="249"/>
      <c r="I16" s="249">
        <v>24.34</v>
      </c>
      <c r="J16" s="249">
        <v>224.95</v>
      </c>
      <c r="K16" s="249">
        <v>169.38</v>
      </c>
      <c r="L16" s="249">
        <v>164.38</v>
      </c>
      <c r="M16" s="249">
        <v>57.5</v>
      </c>
      <c r="N16" s="13"/>
      <c r="O16" s="689">
        <v>616.21</v>
      </c>
    </row>
  </sheetData>
  <mergeCells count="4">
    <mergeCell ref="A2:D3"/>
    <mergeCell ref="G2:H2"/>
    <mergeCell ref="I2:M2"/>
    <mergeCell ref="O2:O3"/>
  </mergeCells>
  <pageMargins left="0.7" right="0.7" top="0.75" bottom="0.75" header="0.3" footer="0.3"/>
  <pageSetup paperSize="9" scale="7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M17"/>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4" width="1.44140625" style="385" customWidth="1"/>
    <col min="15" max="15" width="7.44140625" style="385" customWidth="1"/>
    <col min="16" max="16384" width="9.109375" style="385"/>
  </cols>
  <sheetData>
    <row r="1" spans="1:13" s="731" customFormat="1" ht="15.05" customHeight="1" x14ac:dyDescent="0.3">
      <c r="A1" s="947" t="s">
        <v>651</v>
      </c>
      <c r="B1" s="197"/>
    </row>
    <row r="2" spans="1:13" ht="29.3" customHeight="1" x14ac:dyDescent="0.3">
      <c r="A2" s="1005" t="s">
        <v>463</v>
      </c>
      <c r="B2" s="1005"/>
      <c r="C2" s="1005"/>
      <c r="D2" s="1005"/>
      <c r="E2" s="1005"/>
      <c r="F2" s="460"/>
      <c r="G2" s="460">
        <v>2019</v>
      </c>
      <c r="H2" s="460">
        <v>2020</v>
      </c>
      <c r="I2" s="460">
        <v>2021</v>
      </c>
      <c r="J2" s="460">
        <v>2022</v>
      </c>
      <c r="K2" s="460">
        <v>2023</v>
      </c>
      <c r="L2" s="460">
        <v>2024</v>
      </c>
      <c r="M2" s="460">
        <v>2025</v>
      </c>
    </row>
    <row r="3" spans="1:13" x14ac:dyDescent="0.3">
      <c r="A3" s="459" t="s">
        <v>25</v>
      </c>
      <c r="B3" s="457"/>
      <c r="C3" s="457"/>
      <c r="D3" s="457"/>
      <c r="E3" s="457"/>
      <c r="F3" s="457"/>
      <c r="G3" s="457"/>
      <c r="H3" s="457"/>
      <c r="I3" s="457"/>
      <c r="J3" s="458"/>
      <c r="K3" s="458"/>
      <c r="L3" s="458"/>
      <c r="M3" s="458"/>
    </row>
    <row r="4" spans="1:13" x14ac:dyDescent="0.3">
      <c r="A4" s="389"/>
      <c r="B4" s="387" t="s">
        <v>26</v>
      </c>
      <c r="C4" s="387"/>
      <c r="D4" s="387"/>
      <c r="E4" s="387"/>
      <c r="F4" s="429"/>
      <c r="G4" s="428">
        <v>1.5</v>
      </c>
      <c r="H4" s="452">
        <v>-6.7</v>
      </c>
      <c r="I4" s="452">
        <v>4.3756180682763812</v>
      </c>
      <c r="J4" s="452">
        <v>4.7687276512708934</v>
      </c>
      <c r="K4" s="452">
        <v>2.2539361878925206</v>
      </c>
      <c r="L4" s="452">
        <v>1.9336759147563214</v>
      </c>
      <c r="M4" s="452">
        <v>1.6732273053530236</v>
      </c>
    </row>
    <row r="5" spans="1:13" x14ac:dyDescent="0.3">
      <c r="A5" s="389"/>
      <c r="B5" s="387" t="s">
        <v>27</v>
      </c>
      <c r="C5" s="387"/>
      <c r="D5" s="387"/>
      <c r="E5" s="387"/>
      <c r="F5" s="429"/>
      <c r="G5" s="428">
        <v>3.1</v>
      </c>
      <c r="H5" s="452">
        <v>-4.5999999999999996</v>
      </c>
      <c r="I5" s="452">
        <v>6.6386244461708088</v>
      </c>
      <c r="J5" s="452">
        <v>7.4354850787798483</v>
      </c>
      <c r="K5" s="452">
        <v>4.2669509547700812</v>
      </c>
      <c r="L5" s="452">
        <v>3.9925432918537211</v>
      </c>
      <c r="M5" s="452">
        <v>3.5723100345427525</v>
      </c>
    </row>
    <row r="6" spans="1:13" x14ac:dyDescent="0.3">
      <c r="A6" s="389"/>
      <c r="B6" s="387" t="s">
        <v>27</v>
      </c>
      <c r="C6" s="387"/>
      <c r="D6" s="387"/>
      <c r="E6" s="387" t="s">
        <v>36</v>
      </c>
      <c r="F6" s="429"/>
      <c r="G6" s="452">
        <v>397.51853500000004</v>
      </c>
      <c r="H6" s="452">
        <v>379.32056</v>
      </c>
      <c r="I6" s="452">
        <v>404.502227</v>
      </c>
      <c r="J6" s="452">
        <v>434.57893000000001</v>
      </c>
      <c r="K6" s="452">
        <v>453.12220000000002</v>
      </c>
      <c r="L6" s="452">
        <v>471.2133</v>
      </c>
      <c r="M6" s="452">
        <v>488.04649999999998</v>
      </c>
    </row>
    <row r="7" spans="1:13" x14ac:dyDescent="0.3">
      <c r="A7" s="389"/>
      <c r="B7" s="387" t="s">
        <v>8</v>
      </c>
      <c r="C7" s="387"/>
      <c r="D7" s="387"/>
      <c r="E7" s="387" t="s">
        <v>37</v>
      </c>
      <c r="F7" s="456"/>
      <c r="G7" s="456">
        <v>2.1066419657523872</v>
      </c>
      <c r="H7" s="456">
        <v>-5.6982004594275493</v>
      </c>
      <c r="I7" s="456">
        <v>-2.7951838996730038</v>
      </c>
      <c r="J7" s="456">
        <v>0.45168628082721263</v>
      </c>
      <c r="K7" s="456">
        <v>0.30112418721814171</v>
      </c>
      <c r="L7" s="456">
        <v>0.15056209360907091</v>
      </c>
      <c r="M7" s="456">
        <v>0</v>
      </c>
    </row>
    <row r="8" spans="1:13" x14ac:dyDescent="0.3">
      <c r="A8" s="389"/>
      <c r="B8" s="387"/>
      <c r="C8" s="387"/>
      <c r="D8" s="387"/>
      <c r="E8" s="387"/>
      <c r="F8" s="387"/>
      <c r="G8" s="400"/>
      <c r="H8" s="455"/>
      <c r="I8" s="455"/>
      <c r="J8" s="455"/>
      <c r="K8" s="455"/>
      <c r="L8" s="455"/>
      <c r="M8" s="455"/>
    </row>
    <row r="9" spans="1:13" x14ac:dyDescent="0.3">
      <c r="A9" s="389" t="s">
        <v>32</v>
      </c>
      <c r="B9" s="387"/>
      <c r="C9" s="387"/>
      <c r="D9" s="387"/>
      <c r="E9" s="387"/>
      <c r="F9" s="428"/>
      <c r="G9" s="428">
        <v>1.4999998382173771</v>
      </c>
      <c r="H9" s="452">
        <v>1.4000004331704758</v>
      </c>
      <c r="I9" s="452">
        <v>2.7999999999999972</v>
      </c>
      <c r="J9" s="452">
        <v>3</v>
      </c>
      <c r="K9" s="452">
        <v>2.0489446772717486</v>
      </c>
      <c r="L9" s="452">
        <v>2.0332299603622772</v>
      </c>
      <c r="M9" s="452">
        <v>1.8849426004575918</v>
      </c>
    </row>
    <row r="10" spans="1:13" x14ac:dyDescent="0.3">
      <c r="A10" s="389" t="s">
        <v>517</v>
      </c>
      <c r="B10" s="387"/>
      <c r="C10" s="387"/>
      <c r="D10" s="387"/>
      <c r="E10" s="387"/>
      <c r="F10" s="428"/>
      <c r="G10" s="428">
        <v>4.3732820458727986</v>
      </c>
      <c r="H10" s="452">
        <v>-0.39619659966355414</v>
      </c>
      <c r="I10" s="452">
        <v>4.1385122156780199</v>
      </c>
      <c r="J10" s="452">
        <v>5.2625336894688104</v>
      </c>
      <c r="K10" s="452">
        <v>4.1426626265767368</v>
      </c>
      <c r="L10" s="452">
        <v>3.8817347952162038</v>
      </c>
      <c r="M10" s="452">
        <v>3.4195427231251472</v>
      </c>
    </row>
    <row r="11" spans="1:13" x14ac:dyDescent="0.3">
      <c r="A11" s="389" t="s">
        <v>516</v>
      </c>
      <c r="B11" s="387"/>
      <c r="C11" s="387"/>
      <c r="D11" s="387"/>
      <c r="E11" s="387"/>
      <c r="F11" s="428"/>
      <c r="G11" s="428">
        <v>2.4274200304371902</v>
      </c>
      <c r="H11" s="452">
        <v>-7.2257270668973206</v>
      </c>
      <c r="I11" s="452">
        <v>7.5304999999999893</v>
      </c>
      <c r="J11" s="452">
        <v>9.1799999999998931</v>
      </c>
      <c r="K11" s="452">
        <v>4.5850290029312077</v>
      </c>
      <c r="L11" s="452">
        <v>4.3012106819638092</v>
      </c>
      <c r="M11" s="452">
        <v>3.5831301135210936</v>
      </c>
    </row>
    <row r="12" spans="1:13" x14ac:dyDescent="0.3">
      <c r="A12" s="389"/>
      <c r="B12" s="387"/>
      <c r="C12" s="387"/>
      <c r="D12" s="387"/>
      <c r="E12" s="387"/>
      <c r="F12" s="387"/>
      <c r="G12" s="387"/>
      <c r="H12" s="455"/>
      <c r="I12" s="455"/>
      <c r="J12" s="455"/>
      <c r="K12" s="455"/>
      <c r="L12" s="455"/>
      <c r="M12" s="455"/>
    </row>
    <row r="13" spans="1:13" x14ac:dyDescent="0.3">
      <c r="A13" s="454" t="s">
        <v>35</v>
      </c>
      <c r="B13" s="425"/>
      <c r="C13" s="425"/>
      <c r="D13" s="425"/>
      <c r="E13" s="425"/>
      <c r="F13" s="425"/>
      <c r="G13" s="425"/>
      <c r="H13" s="453"/>
      <c r="I13" s="453"/>
      <c r="J13" s="453"/>
      <c r="K13" s="453"/>
      <c r="L13" s="453"/>
      <c r="M13" s="453"/>
    </row>
    <row r="14" spans="1:13" x14ac:dyDescent="0.3">
      <c r="A14" s="389"/>
      <c r="B14" s="389" t="s">
        <v>515</v>
      </c>
      <c r="C14" s="388"/>
      <c r="D14" s="388"/>
      <c r="E14" s="389"/>
      <c r="F14" s="389"/>
      <c r="G14" s="433">
        <v>7.3519131253136329</v>
      </c>
      <c r="H14" s="788">
        <v>9.9263130219435389</v>
      </c>
      <c r="I14" s="452">
        <v>8.1677668103868797</v>
      </c>
      <c r="J14" s="452">
        <v>7.3724877999681997</v>
      </c>
      <c r="K14" s="452">
        <v>6.8461600000000002</v>
      </c>
      <c r="L14" s="452">
        <v>6.5761609999999999</v>
      </c>
      <c r="M14" s="452">
        <v>6.4473890000000003</v>
      </c>
    </row>
    <row r="15" spans="1:13" x14ac:dyDescent="0.3">
      <c r="A15" s="389"/>
      <c r="B15" s="389" t="s">
        <v>29</v>
      </c>
      <c r="C15" s="388"/>
      <c r="D15" s="388"/>
      <c r="E15" s="389" t="s">
        <v>30</v>
      </c>
      <c r="F15" s="389"/>
      <c r="G15" s="433">
        <v>301.32783333333333</v>
      </c>
      <c r="H15" s="433">
        <v>409.6394166666667</v>
      </c>
      <c r="I15" s="428">
        <v>337.63900000000001</v>
      </c>
      <c r="J15" s="428">
        <v>307.63900000000001</v>
      </c>
      <c r="K15" s="428">
        <v>288.30200000000002</v>
      </c>
      <c r="L15" s="428">
        <v>279.72199999999998</v>
      </c>
      <c r="M15" s="428">
        <v>277.03399999999999</v>
      </c>
    </row>
    <row r="16" spans="1:13" x14ac:dyDescent="0.3">
      <c r="A16" s="389"/>
      <c r="B16" s="389" t="s">
        <v>31</v>
      </c>
      <c r="C16" s="389"/>
      <c r="D16" s="389"/>
      <c r="E16" s="389"/>
      <c r="F16" s="389"/>
      <c r="G16" s="680">
        <v>1.60915368305605</v>
      </c>
      <c r="H16" s="791">
        <v>-2.0458692576539335</v>
      </c>
      <c r="I16" s="790">
        <v>2.2503155415778906</v>
      </c>
      <c r="J16" s="790">
        <v>1.8787238571381693</v>
      </c>
      <c r="K16" s="790">
        <v>1.5458011743753559</v>
      </c>
      <c r="L16" s="790">
        <v>1.3492671504336045</v>
      </c>
      <c r="M16" s="790">
        <v>1.1763877725501999</v>
      </c>
    </row>
    <row r="17" spans="1:13" x14ac:dyDescent="0.3">
      <c r="A17" s="451" t="s">
        <v>525</v>
      </c>
      <c r="B17" s="450"/>
      <c r="C17" s="450"/>
      <c r="D17" s="450"/>
      <c r="E17" s="450"/>
      <c r="F17" s="450"/>
      <c r="G17" s="450"/>
      <c r="H17" s="450"/>
      <c r="I17" s="450"/>
      <c r="J17" s="450"/>
      <c r="K17" s="450"/>
      <c r="L17" s="450"/>
      <c r="M17" s="450"/>
    </row>
  </sheetData>
  <mergeCells count="1">
    <mergeCell ref="A2:E2"/>
  </mergeCells>
  <pageMargins left="0.7" right="0.7" top="0.75" bottom="0.75" header="0.3" footer="0.3"/>
  <pageSetup paperSize="9" scale="83"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pageSetUpPr fitToPage="1"/>
  </sheetPr>
  <dimension ref="A1:M35"/>
  <sheetViews>
    <sheetView showGridLines="0" zoomScaleNormal="100" workbookViewId="0"/>
  </sheetViews>
  <sheetFormatPr baseColWidth="10" defaultColWidth="9.109375" defaultRowHeight="15.05" x14ac:dyDescent="0.3"/>
  <cols>
    <col min="1" max="2" width="2.88671875" style="385" customWidth="1"/>
    <col min="3" max="3" width="3.109375" style="385" customWidth="1"/>
    <col min="4" max="5" width="14.44140625" style="385" customWidth="1"/>
    <col min="6" max="6" width="7.109375" style="385" customWidth="1"/>
    <col min="7" max="13" width="8.5546875" style="385" customWidth="1"/>
    <col min="14" max="16384" width="9.109375" style="385"/>
  </cols>
  <sheetData>
    <row r="1" spans="1:13" s="388" customFormat="1" ht="15.05" customHeight="1" x14ac:dyDescent="0.3">
      <c r="A1" s="947" t="s">
        <v>658</v>
      </c>
    </row>
    <row r="2" spans="1:13" ht="18.850000000000001" customHeight="1" x14ac:dyDescent="0.3">
      <c r="A2" s="147"/>
      <c r="B2" s="147"/>
      <c r="C2" s="147"/>
      <c r="D2" s="147"/>
      <c r="E2" s="147"/>
      <c r="F2" s="147"/>
      <c r="G2" s="147">
        <v>2019</v>
      </c>
      <c r="H2" s="147">
        <v>2020</v>
      </c>
      <c r="I2" s="147">
        <v>2021</v>
      </c>
      <c r="J2" s="147">
        <v>2022</v>
      </c>
      <c r="K2" s="147">
        <v>2023</v>
      </c>
      <c r="L2" s="147">
        <v>2024</v>
      </c>
      <c r="M2" s="147">
        <v>2025</v>
      </c>
    </row>
    <row r="3" spans="1:13" x14ac:dyDescent="0.3">
      <c r="A3" s="148" t="s">
        <v>38</v>
      </c>
      <c r="B3" s="148"/>
      <c r="C3" s="148"/>
      <c r="D3" s="148"/>
      <c r="E3" s="148"/>
      <c r="F3" s="148"/>
      <c r="G3" s="148"/>
      <c r="H3" s="148"/>
      <c r="I3" s="148"/>
      <c r="J3" s="148"/>
      <c r="K3" s="148"/>
      <c r="L3" s="148"/>
      <c r="M3" s="764"/>
    </row>
    <row r="4" spans="1:13" x14ac:dyDescent="0.3">
      <c r="A4" s="5" t="s">
        <v>39</v>
      </c>
      <c r="B4" s="5"/>
      <c r="C4" s="5"/>
      <c r="D4" s="5"/>
      <c r="E4" s="5"/>
      <c r="F4" s="149"/>
      <c r="G4" s="149">
        <v>0.60989893015441632</v>
      </c>
      <c r="H4" s="149">
        <v>-8.310627457310451</v>
      </c>
      <c r="I4" s="149">
        <v>-5.9787187793367478</v>
      </c>
      <c r="J4" s="149">
        <v>-2.2572700885179424</v>
      </c>
      <c r="K4" s="149">
        <v>-1.3776827722180207</v>
      </c>
      <c r="L4" s="149">
        <v>-0.7240051830765114</v>
      </c>
      <c r="M4" s="149">
        <v>-0.35191494800312706</v>
      </c>
    </row>
    <row r="5" spans="1:13" x14ac:dyDescent="0.3">
      <c r="A5" s="150" t="s">
        <v>352</v>
      </c>
      <c r="B5" s="150"/>
      <c r="C5" s="150"/>
      <c r="D5" s="150"/>
      <c r="E5" s="150"/>
      <c r="F5" s="149"/>
      <c r="G5" s="149">
        <v>0.6</v>
      </c>
      <c r="H5" s="149">
        <v>-8.3000000000000007</v>
      </c>
      <c r="I5" s="149">
        <v>-6.3</v>
      </c>
      <c r="J5" s="149">
        <v>-1.9</v>
      </c>
      <c r="K5" s="149">
        <v>-0.7</v>
      </c>
      <c r="L5" s="149">
        <v>-0.2</v>
      </c>
      <c r="M5" s="149">
        <v>0</v>
      </c>
    </row>
    <row r="6" spans="1:13" x14ac:dyDescent="0.3">
      <c r="A6" s="150" t="s">
        <v>593</v>
      </c>
      <c r="B6" s="150"/>
      <c r="C6" s="150"/>
      <c r="D6" s="150"/>
      <c r="E6" s="150"/>
      <c r="F6" s="151"/>
      <c r="G6" s="151">
        <v>0.6</v>
      </c>
      <c r="H6" s="151">
        <v>-8.9</v>
      </c>
      <c r="I6" s="151">
        <v>-7.6</v>
      </c>
      <c r="J6" s="151">
        <v>-3</v>
      </c>
      <c r="K6" s="151" t="s">
        <v>40</v>
      </c>
      <c r="L6" s="152" t="s">
        <v>42</v>
      </c>
      <c r="M6" s="152" t="s">
        <v>42</v>
      </c>
    </row>
    <row r="7" spans="1:13" x14ac:dyDescent="0.3">
      <c r="A7" s="150" t="s">
        <v>353</v>
      </c>
      <c r="B7" s="150"/>
      <c r="C7" s="150"/>
      <c r="D7" s="150"/>
      <c r="E7" s="150"/>
      <c r="F7" s="152"/>
      <c r="G7" s="152" t="s">
        <v>42</v>
      </c>
      <c r="H7" s="151">
        <v>-8.9</v>
      </c>
      <c r="I7" s="151">
        <v>-6.9</v>
      </c>
      <c r="J7" s="151">
        <v>-2.8</v>
      </c>
      <c r="K7" s="151">
        <v>-2</v>
      </c>
      <c r="L7" s="152" t="s">
        <v>42</v>
      </c>
      <c r="M7" s="152" t="s">
        <v>42</v>
      </c>
    </row>
    <row r="8" spans="1:13" x14ac:dyDescent="0.3">
      <c r="A8" s="150" t="s">
        <v>594</v>
      </c>
      <c r="B8" s="150"/>
      <c r="C8" s="150"/>
      <c r="D8" s="150"/>
      <c r="E8" s="150"/>
      <c r="F8" s="152"/>
      <c r="G8" s="152" t="s">
        <v>42</v>
      </c>
      <c r="H8" s="151">
        <v>-8.9</v>
      </c>
      <c r="I8" s="151">
        <v>-7.4</v>
      </c>
      <c r="J8" s="151">
        <v>-3.7</v>
      </c>
      <c r="K8" s="151" t="s">
        <v>40</v>
      </c>
      <c r="L8" s="152" t="s">
        <v>42</v>
      </c>
      <c r="M8" s="152" t="s">
        <v>42</v>
      </c>
    </row>
    <row r="9" spans="1:13" x14ac:dyDescent="0.3">
      <c r="A9" s="150" t="s">
        <v>41</v>
      </c>
      <c r="B9" s="150"/>
      <c r="C9" s="150"/>
      <c r="D9" s="150"/>
      <c r="E9" s="150"/>
      <c r="F9" s="152"/>
      <c r="G9" s="152">
        <v>0.6</v>
      </c>
      <c r="H9" s="151">
        <v>-8.9</v>
      </c>
      <c r="I9" s="151">
        <v>-7.6</v>
      </c>
      <c r="J9" s="151">
        <v>-3.4</v>
      </c>
      <c r="K9" s="151">
        <v>-2.7</v>
      </c>
      <c r="L9" s="152">
        <v>-1.7</v>
      </c>
      <c r="M9" s="152">
        <v>-0.9</v>
      </c>
    </row>
    <row r="10" spans="1:13" x14ac:dyDescent="0.3">
      <c r="A10" s="148" t="s">
        <v>43</v>
      </c>
      <c r="B10" s="148"/>
      <c r="C10" s="148"/>
      <c r="D10" s="148"/>
      <c r="E10" s="148"/>
      <c r="F10" s="153"/>
      <c r="G10" s="153"/>
      <c r="H10" s="153"/>
      <c r="I10" s="153"/>
      <c r="J10" s="153"/>
      <c r="K10" s="153"/>
      <c r="L10" s="153"/>
      <c r="M10" s="153"/>
    </row>
    <row r="11" spans="1:13" x14ac:dyDescent="0.3">
      <c r="A11" s="5" t="s">
        <v>39</v>
      </c>
      <c r="B11" s="5"/>
      <c r="C11" s="5"/>
      <c r="D11" s="5"/>
      <c r="E11" s="5"/>
      <c r="F11" s="151"/>
      <c r="G11" s="151">
        <v>70.562682520804714</v>
      </c>
      <c r="H11" s="151">
        <v>83.213096794472946</v>
      </c>
      <c r="I11" s="151">
        <v>82.828988239238498</v>
      </c>
      <c r="J11" s="151">
        <v>79.0737957683573</v>
      </c>
      <c r="K11" s="151">
        <v>77.171377179711712</v>
      </c>
      <c r="L11" s="151">
        <v>74.932573160043134</v>
      </c>
      <c r="M11" s="151">
        <v>72.495092035094927</v>
      </c>
    </row>
    <row r="12" spans="1:13" x14ac:dyDescent="0.3">
      <c r="A12" s="150" t="s">
        <v>352</v>
      </c>
      <c r="B12" s="150"/>
      <c r="C12" s="150"/>
      <c r="D12" s="150"/>
      <c r="E12" s="150"/>
      <c r="F12" s="151"/>
      <c r="G12" s="151">
        <v>70.599999999999994</v>
      </c>
      <c r="H12" s="151">
        <v>83.2</v>
      </c>
      <c r="I12" s="151">
        <v>83.8</v>
      </c>
      <c r="J12" s="151">
        <v>79.8</v>
      </c>
      <c r="K12" s="151">
        <v>77.2</v>
      </c>
      <c r="L12" s="151">
        <v>74.5</v>
      </c>
      <c r="M12" s="151">
        <v>71.900000000000006</v>
      </c>
    </row>
    <row r="13" spans="1:13" x14ac:dyDescent="0.3">
      <c r="A13" s="150" t="s">
        <v>593</v>
      </c>
      <c r="B13" s="150"/>
      <c r="C13" s="150"/>
      <c r="D13" s="150"/>
      <c r="E13" s="150"/>
      <c r="F13" s="151"/>
      <c r="G13" s="151">
        <v>70.5</v>
      </c>
      <c r="H13" s="151">
        <v>83.9</v>
      </c>
      <c r="I13" s="151">
        <v>87.2</v>
      </c>
      <c r="J13" s="151">
        <v>85</v>
      </c>
      <c r="K13" s="151" t="s">
        <v>40</v>
      </c>
      <c r="L13" s="152" t="s">
        <v>42</v>
      </c>
      <c r="M13" s="152" t="s">
        <v>42</v>
      </c>
    </row>
    <row r="14" spans="1:13" x14ac:dyDescent="0.3">
      <c r="A14" s="150" t="s">
        <v>353</v>
      </c>
      <c r="B14" s="150"/>
      <c r="C14" s="150"/>
      <c r="D14" s="150"/>
      <c r="E14" s="150"/>
      <c r="F14" s="152"/>
      <c r="G14" s="152" t="s">
        <v>42</v>
      </c>
      <c r="H14" s="151">
        <v>83.9</v>
      </c>
      <c r="I14" s="151">
        <v>85.1</v>
      </c>
      <c r="J14" s="151">
        <v>82.8</v>
      </c>
      <c r="K14" s="151">
        <v>81.900000000000006</v>
      </c>
      <c r="L14" s="152" t="s">
        <v>42</v>
      </c>
      <c r="M14" s="152" t="s">
        <v>42</v>
      </c>
    </row>
    <row r="15" spans="1:13" x14ac:dyDescent="0.3">
      <c r="A15" s="150" t="s">
        <v>594</v>
      </c>
      <c r="B15" s="150"/>
      <c r="C15" s="150"/>
      <c r="D15" s="150"/>
      <c r="E15" s="150"/>
      <c r="F15" s="151"/>
      <c r="G15" s="151" t="s">
        <v>40</v>
      </c>
      <c r="H15" s="151" t="s">
        <v>40</v>
      </c>
      <c r="I15" s="151" t="s">
        <v>40</v>
      </c>
      <c r="J15" s="151" t="s">
        <v>40</v>
      </c>
      <c r="K15" s="151" t="s">
        <v>40</v>
      </c>
      <c r="L15" s="152" t="s">
        <v>42</v>
      </c>
      <c r="M15" s="152" t="s">
        <v>42</v>
      </c>
    </row>
    <row r="16" spans="1:13" x14ac:dyDescent="0.3">
      <c r="A16" s="150" t="s">
        <v>41</v>
      </c>
      <c r="B16" s="150"/>
      <c r="C16" s="150"/>
      <c r="D16" s="150"/>
      <c r="E16" s="150"/>
      <c r="F16" s="152"/>
      <c r="G16" s="152">
        <v>70.5</v>
      </c>
      <c r="H16" s="151">
        <v>83.9</v>
      </c>
      <c r="I16" s="151">
        <v>88.7</v>
      </c>
      <c r="J16" s="151">
        <v>86.7</v>
      </c>
      <c r="K16" s="151">
        <v>86.7</v>
      </c>
      <c r="L16" s="152">
        <v>85.5</v>
      </c>
      <c r="M16" s="152">
        <v>83.8</v>
      </c>
    </row>
    <row r="17" spans="1:13" x14ac:dyDescent="0.3">
      <c r="A17" s="148" t="s">
        <v>44</v>
      </c>
      <c r="B17" s="148"/>
      <c r="C17" s="148"/>
      <c r="D17" s="148"/>
      <c r="E17" s="148"/>
      <c r="F17" s="153"/>
      <c r="G17" s="153"/>
      <c r="H17" s="153"/>
      <c r="I17" s="153"/>
      <c r="J17" s="153"/>
      <c r="K17" s="153"/>
      <c r="L17" s="153"/>
      <c r="M17" s="153"/>
    </row>
    <row r="18" spans="1:13" x14ac:dyDescent="0.3">
      <c r="A18" s="5" t="s">
        <v>352</v>
      </c>
      <c r="B18" s="150"/>
      <c r="C18" s="150"/>
      <c r="D18" s="150"/>
      <c r="E18" s="150"/>
      <c r="F18" s="151"/>
      <c r="G18" s="151">
        <v>1.5</v>
      </c>
      <c r="H18" s="151">
        <v>-6.7</v>
      </c>
      <c r="I18" s="151">
        <v>4.4000000000000004</v>
      </c>
      <c r="J18" s="151">
        <v>4.8</v>
      </c>
      <c r="K18" s="151">
        <v>2.2999999999999998</v>
      </c>
      <c r="L18" s="151">
        <v>1.9</v>
      </c>
      <c r="M18" s="151">
        <v>1.7</v>
      </c>
    </row>
    <row r="19" spans="1:13" x14ac:dyDescent="0.3">
      <c r="A19" s="150" t="s">
        <v>595</v>
      </c>
      <c r="B19" s="150"/>
      <c r="C19" s="150"/>
      <c r="D19" s="150"/>
      <c r="E19" s="150"/>
      <c r="F19" s="154"/>
      <c r="G19" s="154">
        <v>1.4</v>
      </c>
      <c r="H19" s="154">
        <v>-6.3</v>
      </c>
      <c r="I19" s="154">
        <v>3.8</v>
      </c>
      <c r="J19" s="154">
        <v>4.5</v>
      </c>
      <c r="K19" s="151" t="s">
        <v>40</v>
      </c>
      <c r="L19" s="152" t="s">
        <v>42</v>
      </c>
      <c r="M19" s="152" t="s">
        <v>42</v>
      </c>
    </row>
    <row r="20" spans="1:13" x14ac:dyDescent="0.3">
      <c r="A20" s="150" t="s">
        <v>353</v>
      </c>
      <c r="B20" s="150"/>
      <c r="C20" s="150"/>
      <c r="D20" s="150"/>
      <c r="E20" s="150"/>
      <c r="F20" s="723"/>
      <c r="G20" s="723" t="s">
        <v>42</v>
      </c>
      <c r="H20" s="154">
        <v>-6.7</v>
      </c>
      <c r="I20" s="154">
        <v>3.9</v>
      </c>
      <c r="J20" s="154">
        <v>4.2</v>
      </c>
      <c r="K20" s="151">
        <v>1.9</v>
      </c>
      <c r="L20" s="152" t="s">
        <v>42</v>
      </c>
      <c r="M20" s="152" t="s">
        <v>42</v>
      </c>
    </row>
    <row r="21" spans="1:13" x14ac:dyDescent="0.3">
      <c r="A21" s="150" t="s">
        <v>594</v>
      </c>
      <c r="B21" s="150"/>
      <c r="C21" s="150"/>
      <c r="D21" s="150"/>
      <c r="E21" s="150"/>
      <c r="F21" s="152"/>
      <c r="G21" s="152" t="s">
        <v>42</v>
      </c>
      <c r="H21" s="151">
        <v>-6.3</v>
      </c>
      <c r="I21" s="151">
        <v>3.4</v>
      </c>
      <c r="J21" s="151">
        <v>4.5</v>
      </c>
      <c r="K21" s="151" t="s">
        <v>40</v>
      </c>
      <c r="L21" s="152" t="s">
        <v>42</v>
      </c>
      <c r="M21" s="152" t="s">
        <v>42</v>
      </c>
    </row>
    <row r="22" spans="1:13" x14ac:dyDescent="0.3">
      <c r="A22" s="150" t="s">
        <v>41</v>
      </c>
      <c r="B22" s="150"/>
      <c r="C22" s="150"/>
      <c r="D22" s="150"/>
      <c r="E22" s="150"/>
      <c r="F22" s="154"/>
      <c r="G22" s="154" t="s">
        <v>42</v>
      </c>
      <c r="H22" s="154" t="s">
        <v>42</v>
      </c>
      <c r="I22" s="154" t="s">
        <v>42</v>
      </c>
      <c r="J22" s="151" t="s">
        <v>40</v>
      </c>
      <c r="K22" s="151" t="s">
        <v>40</v>
      </c>
      <c r="L22" s="152" t="s">
        <v>42</v>
      </c>
      <c r="M22" s="152" t="s">
        <v>42</v>
      </c>
    </row>
    <row r="23" spans="1:13" x14ac:dyDescent="0.3">
      <c r="A23" s="148" t="s">
        <v>45</v>
      </c>
      <c r="B23" s="148"/>
      <c r="C23" s="148"/>
      <c r="D23" s="148"/>
      <c r="E23" s="148"/>
      <c r="F23" s="153"/>
      <c r="G23" s="153"/>
      <c r="H23" s="153"/>
      <c r="I23" s="153"/>
      <c r="J23" s="153"/>
      <c r="K23" s="153"/>
      <c r="L23" s="153"/>
      <c r="M23" s="153"/>
    </row>
    <row r="24" spans="1:13" x14ac:dyDescent="0.3">
      <c r="A24" s="150" t="s">
        <v>393</v>
      </c>
      <c r="B24" s="150"/>
      <c r="C24" s="150"/>
      <c r="D24" s="150"/>
      <c r="E24" s="150"/>
      <c r="F24" s="151"/>
      <c r="G24" s="151">
        <v>1.4999998382173771</v>
      </c>
      <c r="H24" s="151">
        <v>1.4</v>
      </c>
      <c r="I24" s="151">
        <v>2.8</v>
      </c>
      <c r="J24" s="151">
        <v>3</v>
      </c>
      <c r="K24" s="151">
        <v>2</v>
      </c>
      <c r="L24" s="151">
        <v>2</v>
      </c>
      <c r="M24" s="151">
        <v>1.9</v>
      </c>
    </row>
    <row r="25" spans="1:13" x14ac:dyDescent="0.3">
      <c r="A25" s="150" t="s">
        <v>595</v>
      </c>
      <c r="B25" s="150"/>
      <c r="C25" s="150"/>
      <c r="D25" s="150"/>
      <c r="E25" s="150"/>
      <c r="F25" s="154"/>
      <c r="G25" s="154">
        <v>1.5</v>
      </c>
      <c r="H25" s="154">
        <v>1.4</v>
      </c>
      <c r="I25" s="154">
        <v>2.1</v>
      </c>
      <c r="J25" s="154">
        <v>1.9</v>
      </c>
      <c r="K25" s="151" t="s">
        <v>40</v>
      </c>
      <c r="L25" s="152" t="s">
        <v>42</v>
      </c>
      <c r="M25" s="152" t="s">
        <v>42</v>
      </c>
    </row>
    <row r="26" spans="1:13" x14ac:dyDescent="0.3">
      <c r="A26" s="150" t="s">
        <v>353</v>
      </c>
      <c r="B26" s="150"/>
      <c r="C26" s="150"/>
      <c r="D26" s="150"/>
      <c r="E26" s="150"/>
      <c r="F26" s="723"/>
      <c r="G26" s="723" t="s">
        <v>42</v>
      </c>
      <c r="H26" s="154">
        <v>1.4</v>
      </c>
      <c r="I26" s="151">
        <v>2</v>
      </c>
      <c r="J26" s="154">
        <v>1.8</v>
      </c>
      <c r="K26" s="151">
        <v>1.8</v>
      </c>
      <c r="L26" s="152" t="s">
        <v>42</v>
      </c>
      <c r="M26" s="152" t="s">
        <v>42</v>
      </c>
    </row>
    <row r="27" spans="1:13" x14ac:dyDescent="0.3">
      <c r="A27" s="150" t="s">
        <v>594</v>
      </c>
      <c r="B27" s="150"/>
      <c r="C27" s="150"/>
      <c r="D27" s="150"/>
      <c r="E27" s="150"/>
      <c r="F27" s="152"/>
      <c r="G27" s="152" t="s">
        <v>42</v>
      </c>
      <c r="H27" s="151">
        <v>1.4</v>
      </c>
      <c r="I27" s="151">
        <v>2.2000000000000002</v>
      </c>
      <c r="J27" s="151">
        <v>2</v>
      </c>
      <c r="K27" s="151" t="s">
        <v>40</v>
      </c>
      <c r="L27" s="152" t="s">
        <v>42</v>
      </c>
      <c r="M27" s="152" t="s">
        <v>42</v>
      </c>
    </row>
    <row r="28" spans="1:13" x14ac:dyDescent="0.3">
      <c r="A28" s="150" t="s">
        <v>41</v>
      </c>
      <c r="B28" s="150"/>
      <c r="C28" s="150"/>
      <c r="D28" s="150"/>
      <c r="E28" s="150"/>
      <c r="F28" s="154"/>
      <c r="G28" s="154" t="s">
        <v>42</v>
      </c>
      <c r="H28" s="154" t="s">
        <v>40</v>
      </c>
      <c r="I28" s="154" t="s">
        <v>40</v>
      </c>
      <c r="J28" s="151" t="s">
        <v>40</v>
      </c>
      <c r="K28" s="151" t="s">
        <v>40</v>
      </c>
      <c r="L28" s="152" t="s">
        <v>42</v>
      </c>
      <c r="M28" s="152" t="s">
        <v>42</v>
      </c>
    </row>
    <row r="29" spans="1:13" x14ac:dyDescent="0.3">
      <c r="A29" s="148" t="s">
        <v>46</v>
      </c>
      <c r="B29" s="148"/>
      <c r="C29" s="148"/>
      <c r="D29" s="148"/>
      <c r="E29" s="148"/>
      <c r="F29" s="155"/>
      <c r="G29" s="155"/>
      <c r="H29" s="155"/>
      <c r="I29" s="155"/>
      <c r="J29" s="155"/>
      <c r="K29" s="155"/>
      <c r="L29" s="155"/>
      <c r="M29" s="155"/>
    </row>
    <row r="30" spans="1:13" ht="15.75" customHeight="1" x14ac:dyDescent="0.3">
      <c r="A30" s="150" t="s">
        <v>352</v>
      </c>
      <c r="B30" s="150"/>
      <c r="C30" s="150"/>
      <c r="D30" s="150"/>
      <c r="E30" s="150"/>
      <c r="F30" s="723"/>
      <c r="G30" s="723" t="s">
        <v>42</v>
      </c>
      <c r="H30" s="723" t="s">
        <v>42</v>
      </c>
      <c r="I30" s="152" t="s">
        <v>42</v>
      </c>
      <c r="J30" s="723" t="s">
        <v>42</v>
      </c>
      <c r="K30" s="723" t="s">
        <v>42</v>
      </c>
      <c r="L30" s="723" t="s">
        <v>42</v>
      </c>
      <c r="M30" s="723" t="s">
        <v>42</v>
      </c>
    </row>
    <row r="31" spans="1:13" x14ac:dyDescent="0.3">
      <c r="A31" s="150" t="s">
        <v>593</v>
      </c>
      <c r="B31" s="150"/>
      <c r="C31" s="150"/>
      <c r="D31" s="150"/>
      <c r="E31" s="150"/>
      <c r="F31" s="154"/>
      <c r="G31" s="154">
        <v>4.5</v>
      </c>
      <c r="H31" s="154">
        <v>5.4</v>
      </c>
      <c r="I31" s="151">
        <v>5</v>
      </c>
      <c r="J31" s="154">
        <v>4.8</v>
      </c>
      <c r="K31" s="151" t="s">
        <v>40</v>
      </c>
      <c r="L31" s="152" t="s">
        <v>42</v>
      </c>
      <c r="M31" s="152" t="s">
        <v>42</v>
      </c>
    </row>
    <row r="32" spans="1:13" x14ac:dyDescent="0.3">
      <c r="A32" s="150" t="s">
        <v>353</v>
      </c>
      <c r="B32" s="150"/>
      <c r="C32" s="150"/>
      <c r="D32" s="150"/>
      <c r="E32" s="150"/>
      <c r="F32" s="723"/>
      <c r="G32" s="723" t="s">
        <v>42</v>
      </c>
      <c r="H32" s="154">
        <v>5.3</v>
      </c>
      <c r="I32" s="154">
        <v>5.2</v>
      </c>
      <c r="J32" s="154">
        <v>4.8</v>
      </c>
      <c r="K32" s="151">
        <v>4.5999999999999996</v>
      </c>
      <c r="L32" s="152" t="s">
        <v>42</v>
      </c>
      <c r="M32" s="152" t="s">
        <v>42</v>
      </c>
    </row>
    <row r="33" spans="1:13" x14ac:dyDescent="0.3">
      <c r="A33" s="150" t="s">
        <v>594</v>
      </c>
      <c r="B33" s="150"/>
      <c r="C33" s="150"/>
      <c r="D33" s="150"/>
      <c r="E33" s="150"/>
      <c r="F33" s="152"/>
      <c r="G33" s="152" t="s">
        <v>42</v>
      </c>
      <c r="H33" s="151">
        <v>5.4</v>
      </c>
      <c r="I33" s="151">
        <v>5.3</v>
      </c>
      <c r="J33" s="151">
        <v>5.0999999999999996</v>
      </c>
      <c r="K33" s="151" t="s">
        <v>40</v>
      </c>
      <c r="L33" s="152" t="s">
        <v>42</v>
      </c>
      <c r="M33" s="152" t="s">
        <v>42</v>
      </c>
    </row>
    <row r="34" spans="1:13" x14ac:dyDescent="0.3">
      <c r="A34" s="156" t="s">
        <v>41</v>
      </c>
      <c r="B34" s="156"/>
      <c r="C34" s="156"/>
      <c r="D34" s="156"/>
      <c r="E34" s="156"/>
      <c r="F34" s="157"/>
      <c r="G34" s="157" t="s">
        <v>42</v>
      </c>
      <c r="H34" s="157" t="s">
        <v>40</v>
      </c>
      <c r="I34" s="157" t="s">
        <v>40</v>
      </c>
      <c r="J34" s="157" t="s">
        <v>40</v>
      </c>
      <c r="K34" s="158" t="s">
        <v>42</v>
      </c>
      <c r="L34" s="158" t="s">
        <v>42</v>
      </c>
      <c r="M34" s="158" t="s">
        <v>42</v>
      </c>
    </row>
    <row r="35" spans="1:13" ht="23.25" customHeight="1" x14ac:dyDescent="0.3">
      <c r="A35" s="1006" t="s">
        <v>596</v>
      </c>
      <c r="B35" s="1006"/>
      <c r="C35" s="1006"/>
      <c r="D35" s="1006"/>
      <c r="E35" s="1006"/>
      <c r="F35" s="1006"/>
      <c r="G35" s="1006"/>
      <c r="H35" s="1006"/>
      <c r="I35" s="1006"/>
      <c r="J35" s="1006"/>
      <c r="K35" s="1006"/>
      <c r="L35" s="1006"/>
      <c r="M35" s="1006"/>
    </row>
  </sheetData>
  <mergeCells count="1">
    <mergeCell ref="A35:M35"/>
  </mergeCells>
  <pageMargins left="0.7" right="0.7" top="0.75" bottom="0.75" header="0.3" footer="0.3"/>
  <pageSetup paperSize="9" scale="83"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37</vt:i4>
      </vt:variant>
      <vt:variant>
        <vt:lpstr>Benannte Bereiche</vt:lpstr>
      </vt:variant>
      <vt:variant>
        <vt:i4>18</vt:i4>
      </vt:variant>
    </vt:vector>
  </HeadingPairs>
  <TitlesOfParts>
    <vt:vector size="55" baseType="lpstr">
      <vt:lpstr>01 14 Ueberblick</vt:lpstr>
      <vt:lpstr>02 Gesamtstaat Rahmenbed</vt:lpstr>
      <vt:lpstr>03 Schwerpunkte Maßnahmen</vt:lpstr>
      <vt:lpstr>04 Steuerreform</vt:lpstr>
      <vt:lpstr>05 Standort</vt:lpstr>
      <vt:lpstr>06 Krisenfolgen</vt:lpstr>
      <vt:lpstr>07 Weitere Maßnahmen</vt:lpstr>
      <vt:lpstr>08 Wi Rahmenbedingungen</vt:lpstr>
      <vt:lpstr>09 Prognosenvergleich</vt:lpstr>
      <vt:lpstr>10 COFAG+KUA Branchen</vt:lpstr>
      <vt:lpstr>11 Härtefallfonds WKO Branchen</vt:lpstr>
      <vt:lpstr>12 Krisenbewältigung</vt:lpstr>
      <vt:lpstr>13 Planungsvergleich</vt:lpstr>
      <vt:lpstr>15 Auszahlungen</vt:lpstr>
      <vt:lpstr>16 Einzahlungen</vt:lpstr>
      <vt:lpstr>17 18 Überleitung AuszAufw</vt:lpstr>
      <vt:lpstr>19 Überleitung EinzErtr</vt:lpstr>
      <vt:lpstr>20 BFRG Vergleich</vt:lpstr>
      <vt:lpstr>21 Infrastruktur</vt:lpstr>
      <vt:lpstr>22 ÖBB Zuschüsse</vt:lpstr>
      <vt:lpstr>23 Finanzverbindlichkeiten</vt:lpstr>
      <vt:lpstr>24 Auszahlungen Beteiligungen</vt:lpstr>
      <vt:lpstr>25 Einzahlungen Beteiligungen</vt:lpstr>
      <vt:lpstr>26 Ertragsanteile und Transfers</vt:lpstr>
      <vt:lpstr>27 Pensionsversicherungsträger</vt:lpstr>
      <vt:lpstr>28 Krankenversicherungsträger</vt:lpstr>
      <vt:lpstr>29 Unfallversicherung</vt:lpstr>
      <vt:lpstr>30 EU</vt:lpstr>
      <vt:lpstr>UG 16</vt:lpstr>
      <vt:lpstr>31 Gesamtstaatliche Eckwerte</vt:lpstr>
      <vt:lpstr>32 Maastricht-ÜL</vt:lpstr>
      <vt:lpstr>33 Kern_Außerbudgetäre_Salden</vt:lpstr>
      <vt:lpstr>34 Kern_Außerbudgetäre_Schulden</vt:lpstr>
      <vt:lpstr>35 Makroszenarien</vt:lpstr>
      <vt:lpstr>36 Zinsszenarien</vt:lpstr>
      <vt:lpstr>37 Haftungen</vt:lpstr>
      <vt:lpstr>38 IFI</vt:lpstr>
      <vt:lpstr>'09 Prognosenvergleich'!Druckbereich</vt:lpstr>
      <vt:lpstr>'10 COFAG+KUA Branchen'!Druckbereich</vt:lpstr>
      <vt:lpstr>'11 Härtefallfonds WKO Branchen'!Druckbereich</vt:lpstr>
      <vt:lpstr>'21 Infrastruktur'!Druckbereich</vt:lpstr>
      <vt:lpstr>'25 Einzahlungen Beteiligungen'!Druckbereich</vt:lpstr>
      <vt:lpstr>'26 Ertragsanteile und Transfers'!Druckbereich</vt:lpstr>
      <vt:lpstr>'27 Pensionsversicherungsträger'!Druckbereich</vt:lpstr>
      <vt:lpstr>'28 Krankenversicherungsträger'!Druckbereich</vt:lpstr>
      <vt:lpstr>'29 Unfallversicherung'!Druckbereich</vt:lpstr>
      <vt:lpstr>'30 EU'!Druckbereich</vt:lpstr>
      <vt:lpstr>'31 Gesamtstaatliche Eckwerte'!Druckbereich</vt:lpstr>
      <vt:lpstr>'32 Maastricht-ÜL'!Druckbereich</vt:lpstr>
      <vt:lpstr>'33 Kern_Außerbudgetäre_Salden'!Druckbereich</vt:lpstr>
      <vt:lpstr>'34 Kern_Außerbudgetäre_Schulden'!Druckbereich</vt:lpstr>
      <vt:lpstr>'35 Makroszenarien'!Druckbereich</vt:lpstr>
      <vt:lpstr>'36 Zinsszenarien'!Druckbereich</vt:lpstr>
      <vt:lpstr>'37 Haftungen'!Druckbereich</vt:lpstr>
      <vt:lpstr>'38 IFI'!Druckbereich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Tabellenmappe Budgetbericht 2022 </dc:title>
  <dc:creator>Bundesministerium für Finanzen</dc:creator>
  <cp:lastModifiedBy/>
  <dcterms:created xsi:type="dcterms:W3CDTF">2015-06-05T18:19:34Z</dcterms:created>
  <dcterms:modified xsi:type="dcterms:W3CDTF">2021-11-04T16:11:07Z</dcterms:modified>
</cp:coreProperties>
</file>